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presentação" sheetId="1" r:id="rId4"/>
    <sheet state="visible" name="UC1 - Belém" sheetId="2" r:id="rId5"/>
    <sheet state="visible" name="UC2 - Capanema" sheetId="3" r:id="rId6"/>
    <sheet state="visible" name="UC3 - Capitão Poço" sheetId="4" r:id="rId7"/>
    <sheet state="visible" name="UC4 - Paragominas" sheetId="5" r:id="rId8"/>
    <sheet state="visible" name="UC5 - Parauapebas" sheetId="6" r:id="rId9"/>
    <sheet state="visible" name="UC6 - Tome Açu" sheetId="7" r:id="rId10"/>
    <sheet state="visible" name="Gráficos Demandas" sheetId="8" r:id="rId11"/>
    <sheet state="visible" name="Gráficos Tendências" sheetId="9" r:id="rId12"/>
    <sheet state="visible" name="Gráficos Reativo Exc" sheetId="10" r:id="rId13"/>
    <sheet state="visible" name="Gráficos Consumo" sheetId="11" r:id="rId14"/>
    <sheet state="hidden" name="aux" sheetId="12" r:id="rId15"/>
  </sheets>
  <definedNames>
    <definedName hidden="1" localSheetId="0" name="_xlnm._FilterDatabase">'Apresentação'!$D$8:$H$8</definedName>
  </definedNames>
  <calcPr/>
  <extLst>
    <ext uri="GoogleSheetsCustomDataVersion1">
      <go:sheetsCustomData xmlns:go="http://customooxmlschemas.google.com/" r:id="rId16" roundtripDataSignature="AMtx7mgL+42gI3MLZ0iWIDSLf+L590UKgQ=="/>
    </ext>
  </extLst>
</workbook>
</file>

<file path=xl/sharedStrings.xml><?xml version="1.0" encoding="utf-8"?>
<sst xmlns="http://schemas.openxmlformats.org/spreadsheetml/2006/main" count="443" uniqueCount="143">
  <si>
    <t>Universidade:</t>
  </si>
  <si>
    <t>Universidade Federal Rural da Amazônia (UFRA)</t>
  </si>
  <si>
    <t>Número de Ucs:</t>
  </si>
  <si>
    <t>UC</t>
  </si>
  <si>
    <t>Nome do Campus</t>
  </si>
  <si>
    <t>Distribuidora</t>
  </si>
  <si>
    <t>Subgrupo</t>
  </si>
  <si>
    <t>Endereço</t>
  </si>
  <si>
    <t>BELEM</t>
  </si>
  <si>
    <t>EQUATORIAL PA</t>
  </si>
  <si>
    <t>A4</t>
  </si>
  <si>
    <t>Estr. Principal da Ufra, 2150 - Curió Utinga, Belém - PA</t>
  </si>
  <si>
    <t>CAPANEMA</t>
  </si>
  <si>
    <t xml:space="preserve">Avenida Barão de Capanema, S/Nº, Bairro: Caixa D’agua, Capanema-PA, CEP: 68.700-665 </t>
  </si>
  <si>
    <t>CAPITAO POCO</t>
  </si>
  <si>
    <t>Tv. Pau Amarelo, S/n - Vila Nova, Cap. Poço - PA, 68650-000</t>
  </si>
  <si>
    <t>PARAGOMINAS</t>
  </si>
  <si>
    <t>PA-256, s/n - Nova Conquista, Paragominas - PA, 68627-451</t>
  </si>
  <si>
    <t>PARAUAPEBAS</t>
  </si>
  <si>
    <t>PA-275 s/n Zona Rural, Parauapebas - PA, 68515-000</t>
  </si>
  <si>
    <t>TOME ACU</t>
  </si>
  <si>
    <t>Rodovia PA- 451, Km-03, Bairro: Açaizal, CEP: 68.680-000, Tomé-Açu-Pa</t>
  </si>
  <si>
    <t>Observações:</t>
  </si>
  <si>
    <t>GRUPO 04</t>
  </si>
  <si>
    <t>DATA</t>
  </si>
  <si>
    <t>ANO</t>
  </si>
  <si>
    <t>MÊS</t>
  </si>
  <si>
    <t>PERIODO</t>
  </si>
  <si>
    <t>PIS/PASEP</t>
  </si>
  <si>
    <t>COFINS</t>
  </si>
  <si>
    <t>ICMS</t>
  </si>
  <si>
    <t>DEMANDA_CONTRATADA_P</t>
  </si>
  <si>
    <t>DEMANDA_CONTRATADA_FP</t>
  </si>
  <si>
    <t>DEMANDA_REGISTRADA_P</t>
  </si>
  <si>
    <t>DEMANDA_REGISTRADA_FP</t>
  </si>
  <si>
    <t>DEMANDA_ISENTA_P</t>
  </si>
  <si>
    <t>DEMANDA_ISENTA_FP</t>
  </si>
  <si>
    <t>TAR_TUSD_KW_P</t>
  </si>
  <si>
    <t>TAR_TUSD_KW_FP</t>
  </si>
  <si>
    <t>ENERGIA_PONTA</t>
  </si>
  <si>
    <t>ENERGIA_FPONTA</t>
  </si>
  <si>
    <t>TAR_TUSD_KWH_P</t>
  </si>
  <si>
    <t>TAR_TUSD_KWH_FP</t>
  </si>
  <si>
    <t>TAR_TE_KWH_P</t>
  </si>
  <si>
    <t>TAR_TE_KWH_FP</t>
  </si>
  <si>
    <t>REAT_KVAR_PONTA</t>
  </si>
  <si>
    <t>REAT_KVAR_FPONTA</t>
  </si>
  <si>
    <t>TAR_REAT_PONTA</t>
  </si>
  <si>
    <t>TAR_REAT_FPONTA</t>
  </si>
  <si>
    <t>Valor da Fatura</t>
  </si>
  <si>
    <t>Consumo Total</t>
  </si>
  <si>
    <t>Acrescimo_Bamar</t>
  </si>
  <si>
    <t>Acrescimo_Bverm1</t>
  </si>
  <si>
    <t>Acrescimo_Bverm2</t>
  </si>
  <si>
    <t>Não se aplica</t>
  </si>
  <si>
    <t>Equações linhas de tendência</t>
  </si>
  <si>
    <t>Consumo</t>
  </si>
  <si>
    <t>Demanda P</t>
  </si>
  <si>
    <t>Demanda FP</t>
  </si>
  <si>
    <t>Belém</t>
  </si>
  <si>
    <t>y = 62,006x - 2E+06</t>
  </si>
  <si>
    <t>y = 0,0316x - 854,69</t>
  </si>
  <si>
    <t>y = 0,0863x - 2410,2</t>
  </si>
  <si>
    <t>Capanema</t>
  </si>
  <si>
    <t>y = 19,848x - 847761</t>
  </si>
  <si>
    <t>y = 0,0737x - 3157,8</t>
  </si>
  <si>
    <t>y = 0,0711x - 3015,9</t>
  </si>
  <si>
    <t>Capitão Poço</t>
  </si>
  <si>
    <t>y = 9,5345x - 391775</t>
  </si>
  <si>
    <t>y = 0,0166x - 651,58</t>
  </si>
  <si>
    <t>y = 0,032x - 1281,4</t>
  </si>
  <si>
    <t>Paragominas</t>
  </si>
  <si>
    <t>y = 8,7409x - 353183</t>
  </si>
  <si>
    <t>y = 1,2723x + 55,569</t>
  </si>
  <si>
    <t>y = 1,2834x + 104,39</t>
  </si>
  <si>
    <t>Paraupebas</t>
  </si>
  <si>
    <t>y = 9,5501x - 383538</t>
  </si>
  <si>
    <t>y = 0,0341x - 1385,8</t>
  </si>
  <si>
    <t>y = 0,0424x - 1689,2</t>
  </si>
  <si>
    <t>Tome Açu</t>
  </si>
  <si>
    <t>y = 11,421x - 479169</t>
  </si>
  <si>
    <t>y = 0,0179x - 686,26</t>
  </si>
  <si>
    <t>y = 0,0383x - 1562,8</t>
  </si>
  <si>
    <t>Fontes</t>
  </si>
  <si>
    <t>Ano</t>
  </si>
  <si>
    <t>Mês</t>
  </si>
  <si>
    <t xml:space="preserve">Mês </t>
  </si>
  <si>
    <t>Bandeira</t>
  </si>
  <si>
    <t>R$/kWh</t>
  </si>
  <si>
    <t>PIS(%)</t>
  </si>
  <si>
    <t>COFINS (%)</t>
  </si>
  <si>
    <t>https://www.edp.com.br/distribuicao-sp/saiba-mais/informativos/bandeira-tarifaria</t>
  </si>
  <si>
    <t>Dezembro</t>
  </si>
  <si>
    <t>​​​​Bandeira Vermelha - Patamar 2</t>
  </si>
  <si>
    <t>https://www.eneldistribuicaosp.com.br/para-sua-casa/impostos-e-outros-encargos</t>
  </si>
  <si>
    <t>Novembro</t>
  </si>
  <si>
    <t>​Bandeira Verde</t>
  </si>
  <si>
    <t>A partir jun/19</t>
  </si>
  <si>
    <t>https://www.edp.com.br/distribuicao-sp/saiba-mais/informativos/tabela-de-calculo-pispasep-cofins</t>
  </si>
  <si>
    <t>Outubro</t>
  </si>
  <si>
    <t>Bandeira Verde</t>
  </si>
  <si>
    <t>https://pa.equatorialenergia.com.br/informacoes-gerais/cobranca-de-icms/</t>
  </si>
  <si>
    <t>Setembro</t>
  </si>
  <si>
    <t>Bandeira Amarela</t>
  </si>
  <si>
    <t>https://ri.equatorialenergia.com.br/pt-br/a-companhia/historico-e-perfil-corporativo/</t>
  </si>
  <si>
    <t>Agosto</t>
  </si>
  <si>
    <t>Bandeira Vermelha - Patamar 1</t>
  </si>
  <si>
    <t>https://www2.aneel.gov.br/cedoc/reh20202750ti.pdf</t>
  </si>
  <si>
    <t>Julho</t>
  </si>
  <si>
    <t>​​Bandeira Verde</t>
  </si>
  <si>
    <t>Bandeira Vermelha - Patamar 2</t>
  </si>
  <si>
    <t>https://pa.equatorialenergia.com.br/informacoes-gerais/valor-de-tarifas-e-servicos/#tarifas-grupo-a</t>
  </si>
  <si>
    <t>Junho</t>
  </si>
  <si>
    <t>https://www.aneel.gov.br/resultado-dos-processos-tarifarios-de-distribuicao</t>
  </si>
  <si>
    <t>Maio</t>
  </si>
  <si>
    <t>REN 414: TARIFA DE REATIVO É A MESMA DA TE PARA B1 CONVENCIONAL (ponta e fora ponta a mesma coisa)</t>
  </si>
  <si>
    <t>Abril</t>
  </si>
  <si>
    <t>​​​Bandeira Verde</t>
  </si>
  <si>
    <t>Nov/17 a Maio/19</t>
  </si>
  <si>
    <t>Estes arquivos podem ser acessados no link:</t>
  </si>
  <si>
    <t>Março</t>
  </si>
  <si>
    <t>Fevereiro</t>
  </si>
  <si>
    <t>Para o caso dos valores de ICMS, PIS/PASEP e COFINS, os alunos deverão realizar pesquisa para encontrar os valores praticados. Para mais informações sobre estes impostos, conferir:</t>
  </si>
  <si>
    <t>Janeiro</t>
  </si>
  <si>
    <t>​Bandeira Amarela</t>
  </si>
  <si>
    <t>http://www.mppa.mp.br/data/files/8C/E7/5C/8A/69CEF6107E4491F6180808FF/Equatorial%20Cartilha.pdf</t>
  </si>
  <si>
    <t>​Bandeira Vermelha - Patamar 1</t>
  </si>
  <si>
    <t>https://www.aneel.gov.br/documents/654800/0/Relat%C3%B3rio+do+Acionamento+das+Bandeiras+Tarif%C3%A1rias+-+maio+2020/00c509ea-0e6d-2e25-49ca-717dffd9e2f2</t>
  </si>
  <si>
    <t>​​Bandeira Amarela</t>
  </si>
  <si>
    <t>https://novo.ufra.edu.br/</t>
  </si>
  <si>
    <t>​​Bandeira Vermelha - Patamar 1</t>
  </si>
  <si>
    <t>Abr/15 a Out/17</t>
  </si>
  <si>
    <t>https://ruf.folha.uol.com.br/2017/perfil/universidade-federal-rural-da-amazonia-ufra-590.shtml</t>
  </si>
  <si>
    <t>https://pa.equatorialenergia.com.br/informacoes-gerais/bandeiras-tarifarias/</t>
  </si>
  <si>
    <t>https://mab.org.br/2018/08/13/celpa-pa-cobra-energia-el-trica-mais-cara-do-brasil/</t>
  </si>
  <si>
    <t>Observações/Considerações</t>
  </si>
  <si>
    <t>Como não foram disponibilizadas as faturas da Universidade, alguns dados estão faltantes e, então, consideramos:</t>
  </si>
  <si>
    <t>​​Bandeira Vermelha - Patamar 2</t>
  </si>
  <si>
    <t>Os endereços considerados são os endereços de cada campi da Universidade, não necessariamente os endereços cadastrados para as UCs</t>
  </si>
  <si>
    <t>​Bandeira Vermelha - Patamar 2</t>
  </si>
  <si>
    <t>Não foi possível identificar o período de consumo, assim, para elaboração do estudo, considerando a tributação e a aplicação das bandeiras tarifárias, assumimos o período de consumo como sendo do primeiro ao último dia de cada mês. Desse modo, a bandeira vigente em cada mês foi aplicada ao consumo total do mês de referência.</t>
  </si>
  <si>
    <t>Não foi possível identificar se os subgrupos das UCs são A3a ou A4, no entanto, como os valores dessas modalidades tarifárias são os mesmos, não houve impacto nos cálculos realizados.</t>
  </si>
  <si>
    <t>​Bandeira Vermelha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</si>
</sst>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#,##0.00;(#,##0.00)"/>
    <numFmt numFmtId="165" formatCode="[$R$ -416]#,##0.00"/>
    <numFmt numFmtId="166" formatCode="dd/mm/yy"/>
    <numFmt numFmtId="167" formatCode="dd&quot;/&quot;mm&quot;/&quot;yy"/>
  </numFmts>
  <fonts count="10">
    <font>
      <sz val="11.0"/>
      <color theme="1"/>
      <name val="Arial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</font>
    <font>
      <sz val="11.0"/>
      <color rgb="FF000000"/>
      <name val="Calibri"/>
    </font>
    <font>
      <sz val="9.0"/>
      <color rgb="FF595959"/>
      <name val="Calibri"/>
    </font>
    <font>
      <b/>
      <color theme="1"/>
      <name val="Calibri"/>
    </font>
    <font>
      <b/>
      <sz val="11.0"/>
      <color rgb="FF000000"/>
      <name val="Calibri"/>
    </font>
    <font>
      <u/>
      <color rgb="FF0000FF"/>
    </font>
    <font>
      <sz val="11.0"/>
      <color rgb="FF000000"/>
      <name val="Tahom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44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1" fillId="0" fontId="2" numFmtId="0" xfId="0" applyBorder="1" applyFont="1"/>
    <xf borderId="1" fillId="0" fontId="1" numFmtId="0" xfId="0" applyAlignment="1" applyBorder="1" applyFont="1">
      <alignment horizontal="center"/>
    </xf>
    <xf borderId="1" fillId="0" fontId="2" numFmtId="0" xfId="0" applyAlignment="1" applyBorder="1" applyFont="1">
      <alignment horizontal="center"/>
    </xf>
    <xf borderId="1" fillId="0" fontId="2" numFmtId="0" xfId="0" applyAlignment="1" applyBorder="1" applyFont="1">
      <alignment horizontal="left"/>
    </xf>
    <xf borderId="0" fillId="0" fontId="1" numFmtId="0" xfId="0" applyFont="1"/>
    <xf borderId="0" fillId="0" fontId="3" numFmtId="0" xfId="0" applyFont="1"/>
    <xf borderId="1" fillId="0" fontId="1" numFmtId="0" xfId="0" applyAlignment="1" applyBorder="1" applyFont="1">
      <alignment horizontal="center" vertical="center"/>
    </xf>
    <xf quotePrefix="1" borderId="1" fillId="0" fontId="1" numFmtId="0" xfId="0" applyAlignment="1" applyBorder="1" applyFont="1">
      <alignment horizontal="center" vertical="center"/>
    </xf>
    <xf borderId="1" fillId="0" fontId="1" numFmtId="164" xfId="0" applyAlignment="1" applyBorder="1" applyFont="1" applyNumberFormat="1">
      <alignment horizontal="center" vertical="center"/>
    </xf>
    <xf borderId="2" fillId="0" fontId="1" numFmtId="0" xfId="0" applyAlignment="1" applyBorder="1" applyFont="1">
      <alignment horizontal="center" vertical="center"/>
    </xf>
    <xf borderId="1" fillId="0" fontId="1" numFmtId="165" xfId="0" applyAlignment="1" applyBorder="1" applyFont="1" applyNumberFormat="1">
      <alignment horizontal="center" vertical="center"/>
    </xf>
    <xf borderId="3" fillId="0" fontId="2" numFmtId="166" xfId="0" applyAlignment="1" applyBorder="1" applyFont="1" applyNumberFormat="1">
      <alignment horizontal="center"/>
    </xf>
    <xf borderId="3" fillId="0" fontId="2" numFmtId="0" xfId="0" applyAlignment="1" applyBorder="1" applyFont="1">
      <alignment horizontal="center"/>
    </xf>
    <xf borderId="3" fillId="0" fontId="2" numFmtId="164" xfId="0" applyAlignment="1" applyBorder="1" applyFont="1" applyNumberFormat="1">
      <alignment horizontal="center"/>
    </xf>
    <xf borderId="0" fillId="0" fontId="2" numFmtId="0" xfId="0" applyAlignment="1" applyFont="1">
      <alignment horizontal="center"/>
    </xf>
    <xf borderId="3" fillId="0" fontId="2" numFmtId="165" xfId="0" applyAlignment="1" applyBorder="1" applyFont="1" applyNumberFormat="1">
      <alignment horizontal="center"/>
    </xf>
    <xf borderId="0" fillId="0" fontId="3" numFmtId="0" xfId="0" applyAlignment="1" applyFont="1">
      <alignment horizontal="center"/>
    </xf>
    <xf borderId="4" fillId="0" fontId="3" numFmtId="0" xfId="0" applyAlignment="1" applyBorder="1" applyFont="1">
      <alignment horizontal="center"/>
    </xf>
    <xf borderId="3" fillId="0" fontId="2" numFmtId="4" xfId="0" applyAlignment="1" applyBorder="1" applyFont="1" applyNumberFormat="1">
      <alignment horizontal="center"/>
    </xf>
    <xf borderId="3" fillId="0" fontId="2" numFmtId="14" xfId="0" applyAlignment="1" applyBorder="1" applyFont="1" applyNumberFormat="1">
      <alignment horizontal="center"/>
    </xf>
    <xf quotePrefix="1" borderId="1" fillId="0" fontId="1" numFmtId="0" xfId="0" applyAlignment="1" applyBorder="1" applyFont="1">
      <alignment horizontal="center"/>
    </xf>
    <xf borderId="0" fillId="2" fontId="4" numFmtId="0" xfId="0" applyAlignment="1" applyFill="1" applyFont="1">
      <alignment horizontal="center"/>
    </xf>
    <xf borderId="0" fillId="2" fontId="4" numFmtId="165" xfId="0" applyAlignment="1" applyFont="1" applyNumberFormat="1">
      <alignment horizontal="center"/>
    </xf>
    <xf borderId="4" fillId="2" fontId="4" numFmtId="165" xfId="0" applyAlignment="1" applyBorder="1" applyFont="1" applyNumberFormat="1">
      <alignment horizontal="center"/>
    </xf>
    <xf borderId="0" fillId="0" fontId="3" numFmtId="166" xfId="0" applyAlignment="1" applyFont="1" applyNumberFormat="1">
      <alignment horizontal="center"/>
    </xf>
    <xf borderId="5" fillId="0" fontId="3" numFmtId="0" xfId="0" applyAlignment="1" applyBorder="1" applyFont="1">
      <alignment horizontal="center"/>
    </xf>
    <xf borderId="3" fillId="0" fontId="3" numFmtId="0" xfId="0" applyAlignment="1" applyBorder="1" applyFont="1">
      <alignment horizontal="center"/>
    </xf>
    <xf borderId="3" fillId="0" fontId="3" numFmtId="4" xfId="0" applyAlignment="1" applyBorder="1" applyFont="1" applyNumberFormat="1">
      <alignment horizontal="center"/>
    </xf>
    <xf borderId="3" fillId="0" fontId="3" numFmtId="165" xfId="0" applyAlignment="1" applyBorder="1" applyFont="1" applyNumberFormat="1">
      <alignment horizontal="center"/>
    </xf>
    <xf borderId="4" fillId="0" fontId="3" numFmtId="165" xfId="0" applyAlignment="1" applyBorder="1" applyFont="1" applyNumberFormat="1">
      <alignment horizontal="center"/>
    </xf>
    <xf borderId="3" fillId="0" fontId="3" numFmtId="166" xfId="0" applyAlignment="1" applyBorder="1" applyFont="1" applyNumberFormat="1">
      <alignment horizontal="center"/>
    </xf>
    <xf borderId="5" fillId="0" fontId="3" numFmtId="166" xfId="0" applyAlignment="1" applyBorder="1" applyFont="1" applyNumberFormat="1">
      <alignment horizontal="center"/>
    </xf>
    <xf borderId="0" fillId="0" fontId="5" numFmtId="0" xfId="0" applyAlignment="1" applyFont="1">
      <alignment horizontal="center"/>
    </xf>
    <xf borderId="0" fillId="0" fontId="6" numFmtId="0" xfId="0" applyAlignment="1" applyFont="1">
      <alignment horizontal="center"/>
    </xf>
    <xf borderId="0" fillId="0" fontId="7" numFmtId="0" xfId="0" applyAlignment="1" applyFont="1">
      <alignment horizontal="center" vertical="bottom"/>
    </xf>
    <xf borderId="0" fillId="0" fontId="3" numFmtId="167" xfId="0" applyFont="1" applyNumberFormat="1"/>
    <xf borderId="0" fillId="0" fontId="8" numFmtId="0" xfId="0" applyFont="1"/>
    <xf borderId="0" fillId="0" fontId="3" numFmtId="0" xfId="0" applyAlignment="1" applyFont="1">
      <alignment horizontal="left"/>
    </xf>
    <xf borderId="0" fillId="0" fontId="9" numFmtId="0" xfId="0" applyAlignment="1" applyFont="1">
      <alignment shrinkToFit="0" vertical="bottom" wrapText="0"/>
    </xf>
    <xf borderId="0" fillId="0" fontId="4" numFmtId="166" xfId="0" applyAlignment="1" applyFont="1" applyNumberFormat="1">
      <alignment horizontal="right" vertical="bottom"/>
    </xf>
    <xf borderId="0" fillId="0" fontId="9" numFmtId="0" xfId="0" applyAlignment="1" applyFont="1">
      <alignment horizontal="center" shrinkToFit="0" vertical="bottom" wrapText="0"/>
    </xf>
    <xf borderId="0" fillId="0" fontId="4" numFmtId="167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Histórico consumo de energia - UFPA Belém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'UC1 - Belém'!$E$1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'UC1 - Belém'!$A$2:$A$1000</c:f>
            </c:strRef>
          </c:cat>
          <c:val>
            <c:numRef>
              <c:f>'UC1 - Belém'!$E$2:$E$1000</c:f>
              <c:numCache/>
            </c:numRef>
          </c:val>
        </c:ser>
        <c:ser>
          <c:idx val="1"/>
          <c:order val="1"/>
          <c:tx>
            <c:strRef>
              <c:f>'UC1 - Belém'!$F$1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'UC1 - Belém'!$A$2:$A$1000</c:f>
            </c:strRef>
          </c:cat>
          <c:val>
            <c:numRef>
              <c:f>'UC1 - Belém'!$F$2:$F$1000</c:f>
              <c:numCache/>
            </c:numRef>
          </c:val>
        </c:ser>
        <c:ser>
          <c:idx val="2"/>
          <c:order val="2"/>
          <c:tx>
            <c:strRef>
              <c:f>'UC1 - Belém'!$L$1</c:f>
            </c:strRef>
          </c:tx>
          <c:cat>
            <c:strRef>
              <c:f>'UC1 - Belém'!$A$2:$A$1000</c:f>
            </c:strRef>
          </c:cat>
          <c:val>
            <c:numRef>
              <c:f>'UC1 - Belém'!$L$2:$L$1000</c:f>
              <c:numCache/>
            </c:numRef>
          </c:val>
        </c:ser>
        <c:ser>
          <c:idx val="3"/>
          <c:order val="3"/>
          <c:tx>
            <c:strRef>
              <c:f>'UC1 - Belém'!$M$1</c:f>
            </c:strRef>
          </c:tx>
          <c:cat>
            <c:strRef>
              <c:f>'UC1 - Belém'!$A$2:$A$1000</c:f>
            </c:strRef>
          </c:cat>
          <c:val>
            <c:numRef>
              <c:f>'UC1 - Belém'!$M$2:$M$1000</c:f>
              <c:numCache/>
            </c:numRef>
          </c:val>
        </c:ser>
        <c:ser>
          <c:idx val="4"/>
          <c:order val="4"/>
          <c:tx>
            <c:strRef>
              <c:f>'UC1 - Belém'!$P$1</c:f>
            </c:strRef>
          </c:tx>
          <c:cat>
            <c:strRef>
              <c:f>'UC1 - Belém'!$A$2:$A$1000</c:f>
            </c:strRef>
          </c:cat>
          <c:val>
            <c:numRef>
              <c:f>'UC1 - Belém'!$P$2:$P$1000</c:f>
              <c:numCache/>
            </c:numRef>
          </c:val>
        </c:ser>
        <c:ser>
          <c:idx val="5"/>
          <c:order val="5"/>
          <c:tx>
            <c:strRef>
              <c:f>'UC1 - Belém'!$Q$1</c:f>
            </c:strRef>
          </c:tx>
          <c:cat>
            <c:strRef>
              <c:f>'UC1 - Belém'!$A$2:$A$1000</c:f>
            </c:strRef>
          </c:cat>
          <c:val>
            <c:numRef>
              <c:f>'UC1 - Belém'!$Q$2:$Q$1000</c:f>
              <c:numCache/>
            </c:numRef>
          </c:val>
        </c:ser>
        <c:axId val="711334426"/>
        <c:axId val="1108814892"/>
      </c:barChart>
      <c:catAx>
        <c:axId val="7113344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ano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108814892"/>
      </c:catAx>
      <c:valAx>
        <c:axId val="11088148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energia consumida (kWh)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711334426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Histórico consumo de energia - UFPA Capanema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'UC2 - Capanema'!$P$1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'UC2 - Capanema'!$A$2:$A$999</c:f>
            </c:strRef>
          </c:cat>
          <c:val>
            <c:numRef>
              <c:f>'UC2 - Capanema'!$P$2:$P$999</c:f>
              <c:numCache/>
            </c:numRef>
          </c:val>
        </c:ser>
        <c:ser>
          <c:idx val="1"/>
          <c:order val="1"/>
          <c:tx>
            <c:strRef>
              <c:f>'UC2 - Capanema'!$Q$1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'UC2 - Capanema'!$A$2:$A$999</c:f>
            </c:strRef>
          </c:cat>
          <c:val>
            <c:numRef>
              <c:f>'UC2 - Capanema'!$Q$2:$Q$999</c:f>
              <c:numCache/>
            </c:numRef>
          </c:val>
        </c:ser>
        <c:axId val="2125599294"/>
        <c:axId val="767964338"/>
      </c:barChart>
      <c:catAx>
        <c:axId val="21255992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ano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767964338"/>
      </c:catAx>
      <c:valAx>
        <c:axId val="7679643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energia consumida (kWh)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2125599294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Histórico consumo de energia - UFPA Capitão Poço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'UC3 - Capitão Poço'!$P$1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'UC3 - Capitão Poço'!$A$2:$A$1000</c:f>
            </c:strRef>
          </c:cat>
          <c:val>
            <c:numRef>
              <c:f>'UC3 - Capitão Poço'!$P$2:$P$1000</c:f>
              <c:numCache/>
            </c:numRef>
          </c:val>
        </c:ser>
        <c:ser>
          <c:idx val="1"/>
          <c:order val="1"/>
          <c:tx>
            <c:strRef>
              <c:f>'UC3 - Capitão Poço'!$Q$1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'UC3 - Capitão Poço'!$A$2:$A$1000</c:f>
            </c:strRef>
          </c:cat>
          <c:val>
            <c:numRef>
              <c:f>'UC3 - Capitão Poço'!$Q$2:$Q$1000</c:f>
              <c:numCache/>
            </c:numRef>
          </c:val>
        </c:ser>
        <c:axId val="123781598"/>
        <c:axId val="1071147705"/>
      </c:barChart>
      <c:catAx>
        <c:axId val="1237815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ano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071147705"/>
      </c:catAx>
      <c:valAx>
        <c:axId val="10711477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energia consumida (kWh)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23781598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Histórico consumo de energia - UFPA Paragominas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'UC4 - Paragominas'!$P$1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'UC4 - Paragominas'!$A$2:$A$1000</c:f>
            </c:strRef>
          </c:cat>
          <c:val>
            <c:numRef>
              <c:f>'UC4 - Paragominas'!$P$2:$P$1000</c:f>
              <c:numCache/>
            </c:numRef>
          </c:val>
        </c:ser>
        <c:ser>
          <c:idx val="1"/>
          <c:order val="1"/>
          <c:tx>
            <c:strRef>
              <c:f>'UC4 - Paragominas'!$Q$1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'UC4 - Paragominas'!$A$2:$A$1000</c:f>
            </c:strRef>
          </c:cat>
          <c:val>
            <c:numRef>
              <c:f>'UC4 - Paragominas'!$Q$2:$Q$1000</c:f>
              <c:numCache/>
            </c:numRef>
          </c:val>
        </c:ser>
        <c:axId val="1761545065"/>
        <c:axId val="1486827409"/>
      </c:barChart>
      <c:catAx>
        <c:axId val="17615450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ano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486827409"/>
      </c:catAx>
      <c:valAx>
        <c:axId val="14868274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energia consumida (kWh)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761545065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Histórico consumo de energia - UFPA Paraupebas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'UC5 - Parauapebas'!$P$1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'UC5 - Parauapebas'!$A$2:$A$1000</c:f>
            </c:strRef>
          </c:cat>
          <c:val>
            <c:numRef>
              <c:f>'UC5 - Parauapebas'!$P$2:$P$1000</c:f>
              <c:numCache/>
            </c:numRef>
          </c:val>
        </c:ser>
        <c:ser>
          <c:idx val="1"/>
          <c:order val="1"/>
          <c:tx>
            <c:strRef>
              <c:f>'UC5 - Parauapebas'!$Q$1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'UC5 - Parauapebas'!$A$2:$A$1000</c:f>
            </c:strRef>
          </c:cat>
          <c:val>
            <c:numRef>
              <c:f>'UC5 - Parauapebas'!$Q$2:$Q$1000</c:f>
              <c:numCache/>
            </c:numRef>
          </c:val>
        </c:ser>
        <c:axId val="563636099"/>
        <c:axId val="621461906"/>
      </c:barChart>
      <c:catAx>
        <c:axId val="5636360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ano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621461906"/>
      </c:catAx>
      <c:valAx>
        <c:axId val="6214619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energia consumida (kWh)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563636099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Histórico consumo de energia - UFPA Tome Açu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'UC6 - Tome Açu'!$P$1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'UC6 - Tome Açu'!$A$2:$A$1000</c:f>
            </c:strRef>
          </c:cat>
          <c:val>
            <c:numRef>
              <c:f>'UC6 - Tome Açu'!$P$2:$P$1000</c:f>
              <c:numCache/>
            </c:numRef>
          </c:val>
        </c:ser>
        <c:ser>
          <c:idx val="1"/>
          <c:order val="1"/>
          <c:tx>
            <c:strRef>
              <c:f>'UC6 - Tome Açu'!$Q$1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'UC6 - Tome Açu'!$A$2:$A$1000</c:f>
            </c:strRef>
          </c:cat>
          <c:val>
            <c:numRef>
              <c:f>'UC6 - Tome Açu'!$Q$2:$Q$1000</c:f>
              <c:numCache/>
            </c:numRef>
          </c:val>
        </c:ser>
        <c:axId val="746826952"/>
        <c:axId val="665313621"/>
      </c:barChart>
      <c:catAx>
        <c:axId val="746826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ano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665313621"/>
      </c:catAx>
      <c:valAx>
        <c:axId val="6653136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energia consumida (kWh)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746826952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5.png"/><Relationship Id="rId3" Type="http://schemas.openxmlformats.org/officeDocument/2006/relationships/image" Target="../media/image3.png"/><Relationship Id="rId4" Type="http://schemas.openxmlformats.org/officeDocument/2006/relationships/image" Target="../media/image2.png"/><Relationship Id="rId5" Type="http://schemas.openxmlformats.org/officeDocument/2006/relationships/image" Target="../media/image13.png"/><Relationship Id="rId6" Type="http://schemas.openxmlformats.org/officeDocument/2006/relationships/image" Target="../media/image7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6.png"/><Relationship Id="rId3" Type="http://schemas.openxmlformats.org/officeDocument/2006/relationships/image" Target="../media/image24.png"/><Relationship Id="rId4" Type="http://schemas.openxmlformats.org/officeDocument/2006/relationships/image" Target="../media/image4.png"/><Relationship Id="rId11" Type="http://schemas.openxmlformats.org/officeDocument/2006/relationships/image" Target="../media/image8.png"/><Relationship Id="rId10" Type="http://schemas.openxmlformats.org/officeDocument/2006/relationships/image" Target="../media/image23.png"/><Relationship Id="rId12" Type="http://schemas.openxmlformats.org/officeDocument/2006/relationships/image" Target="../media/image1.png"/><Relationship Id="rId9" Type="http://schemas.openxmlformats.org/officeDocument/2006/relationships/image" Target="../media/image18.png"/><Relationship Id="rId5" Type="http://schemas.openxmlformats.org/officeDocument/2006/relationships/image" Target="../media/image19.png"/><Relationship Id="rId6" Type="http://schemas.openxmlformats.org/officeDocument/2006/relationships/image" Target="../media/image21.png"/><Relationship Id="rId7" Type="http://schemas.openxmlformats.org/officeDocument/2006/relationships/image" Target="../media/image9.png"/><Relationship Id="rId8" Type="http://schemas.openxmlformats.org/officeDocument/2006/relationships/image" Target="../media/image14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17.png"/><Relationship Id="rId4" Type="http://schemas.openxmlformats.org/officeDocument/2006/relationships/image" Target="../media/image22.png"/><Relationship Id="rId5" Type="http://schemas.openxmlformats.org/officeDocument/2006/relationships/image" Target="../media/image10.png"/><Relationship Id="rId6" Type="http://schemas.openxmlformats.org/officeDocument/2006/relationships/image" Target="../media/image15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571500</xdr:colOff>
      <xdr:row>2</xdr:row>
      <xdr:rowOff>28575</xdr:rowOff>
    </xdr:from>
    <xdr:ext cx="6457950" cy="3838575"/>
    <xdr:pic>
      <xdr:nvPicPr>
        <xdr:cNvPr id="0" name="image20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771525</xdr:colOff>
      <xdr:row>2</xdr:row>
      <xdr:rowOff>28575</xdr:rowOff>
    </xdr:from>
    <xdr:ext cx="6134100" cy="3686175"/>
    <xdr:pic>
      <xdr:nvPicPr>
        <xdr:cNvPr id="0" name="image5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685800</xdr:colOff>
      <xdr:row>23</xdr:row>
      <xdr:rowOff>57150</xdr:rowOff>
    </xdr:from>
    <xdr:ext cx="6229350" cy="3676650"/>
    <xdr:pic>
      <xdr:nvPicPr>
        <xdr:cNvPr id="0" name="image3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24</xdr:row>
      <xdr:rowOff>66675</xdr:rowOff>
    </xdr:from>
    <xdr:ext cx="5905500" cy="3181350"/>
    <xdr:pic>
      <xdr:nvPicPr>
        <xdr:cNvPr id="0" name="image2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685800</xdr:colOff>
      <xdr:row>44</xdr:row>
      <xdr:rowOff>47625</xdr:rowOff>
    </xdr:from>
    <xdr:ext cx="6229350" cy="3581400"/>
    <xdr:pic>
      <xdr:nvPicPr>
        <xdr:cNvPr id="0" name="image13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44</xdr:row>
      <xdr:rowOff>47625</xdr:rowOff>
    </xdr:from>
    <xdr:ext cx="6086475" cy="3762375"/>
    <xdr:pic>
      <xdr:nvPicPr>
        <xdr:cNvPr id="0" name="image7.png" title="Imagem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5419725" cy="289560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781050</xdr:colOff>
      <xdr:row>0</xdr:row>
      <xdr:rowOff>0</xdr:rowOff>
    </xdr:from>
    <xdr:ext cx="5419725" cy="2905125"/>
    <xdr:pic>
      <xdr:nvPicPr>
        <xdr:cNvPr id="0" name="image1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15</xdr:row>
      <xdr:rowOff>142875</xdr:rowOff>
    </xdr:from>
    <xdr:ext cx="5400675" cy="2886075"/>
    <xdr:pic>
      <xdr:nvPicPr>
        <xdr:cNvPr id="0" name="image2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790575</xdr:colOff>
      <xdr:row>15</xdr:row>
      <xdr:rowOff>142875</xdr:rowOff>
    </xdr:from>
    <xdr:ext cx="5410200" cy="288607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5410200" cy="2886075"/>
    <xdr:pic>
      <xdr:nvPicPr>
        <xdr:cNvPr id="0" name="image19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800100</xdr:colOff>
      <xdr:row>31</xdr:row>
      <xdr:rowOff>190500</xdr:rowOff>
    </xdr:from>
    <xdr:ext cx="5400675" cy="2886075"/>
    <xdr:pic>
      <xdr:nvPicPr>
        <xdr:cNvPr id="0" name="image2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5400675" cy="2886075"/>
    <xdr:pic>
      <xdr:nvPicPr>
        <xdr:cNvPr id="0" name="image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790575</xdr:colOff>
      <xdr:row>47</xdr:row>
      <xdr:rowOff>190500</xdr:rowOff>
    </xdr:from>
    <xdr:ext cx="5410200" cy="2886075"/>
    <xdr:pic>
      <xdr:nvPicPr>
        <xdr:cNvPr id="0" name="image14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</xdr:row>
      <xdr:rowOff>123825</xdr:rowOff>
    </xdr:from>
    <xdr:ext cx="5410200" cy="2886075"/>
    <xdr:pic>
      <xdr:nvPicPr>
        <xdr:cNvPr id="0" name="image18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800100</xdr:colOff>
      <xdr:row>79</xdr:row>
      <xdr:rowOff>123825</xdr:rowOff>
    </xdr:from>
    <xdr:ext cx="5400675" cy="2886075"/>
    <xdr:pic>
      <xdr:nvPicPr>
        <xdr:cNvPr id="0" name="image23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</xdr:row>
      <xdr:rowOff>0</xdr:rowOff>
    </xdr:from>
    <xdr:ext cx="5410200" cy="2886075"/>
    <xdr:pic>
      <xdr:nvPicPr>
        <xdr:cNvPr id="0" name="image8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64</xdr:row>
      <xdr:rowOff>0</xdr:rowOff>
    </xdr:from>
    <xdr:ext cx="5400675" cy="2886075"/>
    <xdr:pic>
      <xdr:nvPicPr>
        <xdr:cNvPr id="0" name="image1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714375</xdr:colOff>
      <xdr:row>48</xdr:row>
      <xdr:rowOff>95250</xdr:rowOff>
    </xdr:from>
    <xdr:ext cx="6591300" cy="3667125"/>
    <xdr:pic>
      <xdr:nvPicPr>
        <xdr:cNvPr id="0" name="image11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714375</xdr:colOff>
      <xdr:row>25</xdr:row>
      <xdr:rowOff>123825</xdr:rowOff>
    </xdr:from>
    <xdr:ext cx="7639050" cy="4086225"/>
    <xdr:pic>
      <xdr:nvPicPr>
        <xdr:cNvPr id="0" name="image12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514350</xdr:colOff>
      <xdr:row>25</xdr:row>
      <xdr:rowOff>123825</xdr:rowOff>
    </xdr:from>
    <xdr:ext cx="6724650" cy="3533775"/>
    <xdr:pic>
      <xdr:nvPicPr>
        <xdr:cNvPr id="0" name="image17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714375</xdr:colOff>
      <xdr:row>0</xdr:row>
      <xdr:rowOff>152400</xdr:rowOff>
    </xdr:from>
    <xdr:ext cx="6381750" cy="3924300"/>
    <xdr:pic>
      <xdr:nvPicPr>
        <xdr:cNvPr id="0" name="image22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514350</xdr:colOff>
      <xdr:row>0</xdr:row>
      <xdr:rowOff>190500</xdr:rowOff>
    </xdr:from>
    <xdr:ext cx="7048500" cy="4210050"/>
    <xdr:pic>
      <xdr:nvPicPr>
        <xdr:cNvPr id="0" name="image10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514350</xdr:colOff>
      <xdr:row>46</xdr:row>
      <xdr:rowOff>161925</xdr:rowOff>
    </xdr:from>
    <xdr:ext cx="6905625" cy="4295775"/>
    <xdr:pic>
      <xdr:nvPicPr>
        <xdr:cNvPr id="0" name="image15.png" title="Imagem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3</xdr:row>
      <xdr:rowOff>57150</xdr:rowOff>
    </xdr:from>
    <xdr:ext cx="11544300" cy="3533775"/>
    <xdr:graphicFrame>
      <xdr:nvGraphicFramePr>
        <xdr:cNvPr id="52003520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28575</xdr:colOff>
      <xdr:row>23</xdr:row>
      <xdr:rowOff>57150</xdr:rowOff>
    </xdr:from>
    <xdr:ext cx="11544300" cy="3533775"/>
    <xdr:graphicFrame>
      <xdr:nvGraphicFramePr>
        <xdr:cNvPr id="1077456294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28575</xdr:colOff>
      <xdr:row>43</xdr:row>
      <xdr:rowOff>57150</xdr:rowOff>
    </xdr:from>
    <xdr:ext cx="11544300" cy="3533775"/>
    <xdr:graphicFrame>
      <xdr:nvGraphicFramePr>
        <xdr:cNvPr id="1093771009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28575</xdr:colOff>
      <xdr:row>63</xdr:row>
      <xdr:rowOff>57150</xdr:rowOff>
    </xdr:from>
    <xdr:ext cx="11544300" cy="3533775"/>
    <xdr:graphicFrame>
      <xdr:nvGraphicFramePr>
        <xdr:cNvPr id="1116551838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28575</xdr:colOff>
      <xdr:row>83</xdr:row>
      <xdr:rowOff>57150</xdr:rowOff>
    </xdr:from>
    <xdr:ext cx="11544300" cy="3533775"/>
    <xdr:graphicFrame>
      <xdr:nvGraphicFramePr>
        <xdr:cNvPr id="61275991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0</xdr:col>
      <xdr:colOff>28575</xdr:colOff>
      <xdr:row>103</xdr:row>
      <xdr:rowOff>57150</xdr:rowOff>
    </xdr:from>
    <xdr:ext cx="11544300" cy="3533775"/>
    <xdr:graphicFrame>
      <xdr:nvGraphicFramePr>
        <xdr:cNvPr id="1581893028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1" Type="http://schemas.openxmlformats.org/officeDocument/2006/relationships/hyperlink" Target="http://www.mppa.mp.br/data/files/8C/E7/5C/8A/69CEF6107E4491F6180808FF/Equatorial%20Cartilha.pdf" TargetMode="External"/><Relationship Id="rId10" Type="http://schemas.openxmlformats.org/officeDocument/2006/relationships/hyperlink" Target="https://www.eneldistribuicaosp.com.br/para-sua-casa/impostos-e-outros-encargos" TargetMode="External"/><Relationship Id="rId13" Type="http://schemas.openxmlformats.org/officeDocument/2006/relationships/hyperlink" Target="https://novo.ufra.edu.br/" TargetMode="External"/><Relationship Id="rId12" Type="http://schemas.openxmlformats.org/officeDocument/2006/relationships/hyperlink" Target="https://www.aneel.gov.br/documents/654800/0/Relat%C3%B3rio+do+Acionamento+das+Bandeiras+Tarif%C3%A1rias+-+maio+2020/00c509ea-0e6d-2e25-49ca-717dffd9e2f2" TargetMode="External"/><Relationship Id="rId1" Type="http://schemas.openxmlformats.org/officeDocument/2006/relationships/hyperlink" Target="https://www.edp.com.br/distribuicao-sp/saiba-mais/informativos/bandeira-tarifaria" TargetMode="External"/><Relationship Id="rId2" Type="http://schemas.openxmlformats.org/officeDocument/2006/relationships/hyperlink" Target="https://www.eneldistribuicaosp.com.br/para-sua-casa/impostos-e-outros-encargos" TargetMode="External"/><Relationship Id="rId3" Type="http://schemas.openxmlformats.org/officeDocument/2006/relationships/hyperlink" Target="https://www.edp.com.br/distribuicao-sp/saiba-mais/informativos/tabela-de-calculo-pispasep-cofins" TargetMode="External"/><Relationship Id="rId4" Type="http://schemas.openxmlformats.org/officeDocument/2006/relationships/hyperlink" Target="https://pa.equatorialenergia.com.br/informacoes-gerais/cobranca-de-icms/" TargetMode="External"/><Relationship Id="rId9" Type="http://schemas.openxmlformats.org/officeDocument/2006/relationships/hyperlink" Target="https://www.aneel.gov.br/resultado-dos-processos-tarifarios-de-distribuicao" TargetMode="External"/><Relationship Id="rId15" Type="http://schemas.openxmlformats.org/officeDocument/2006/relationships/hyperlink" Target="https://pa.equatorialenergia.com.br/informacoes-gerais/bandeiras-tarifarias/" TargetMode="External"/><Relationship Id="rId14" Type="http://schemas.openxmlformats.org/officeDocument/2006/relationships/hyperlink" Target="https://ruf.folha.uol.com.br/2017/perfil/universidade-federal-rural-da-amazonia-ufra-590.shtml" TargetMode="External"/><Relationship Id="rId17" Type="http://schemas.openxmlformats.org/officeDocument/2006/relationships/drawing" Target="../drawings/drawing12.xml"/><Relationship Id="rId16" Type="http://schemas.openxmlformats.org/officeDocument/2006/relationships/hyperlink" Target="https://mab.org.br/2018/08/13/celpa-pa-cobra-energia-el-trica-mais-cara-do-brasil/" TargetMode="External"/><Relationship Id="rId5" Type="http://schemas.openxmlformats.org/officeDocument/2006/relationships/hyperlink" Target="https://ri.equatorialenergia.com.br/pt-br/a-companhia/historico-e-perfil-corporativo/" TargetMode="External"/><Relationship Id="rId6" Type="http://schemas.openxmlformats.org/officeDocument/2006/relationships/hyperlink" Target="https://www2.aneel.gov.br/cedoc/reh20202750ti.pdf" TargetMode="External"/><Relationship Id="rId7" Type="http://schemas.openxmlformats.org/officeDocument/2006/relationships/hyperlink" Target="https://pa.equatorialenergia.com.br/informacoes-gerais/valor-de-tarifas-e-servicos/" TargetMode="External"/><Relationship Id="rId8" Type="http://schemas.openxmlformats.org/officeDocument/2006/relationships/hyperlink" Target="https://www.aneel.gov.br/resultado-dos-processos-tarifarios-de-distribuica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25"/>
    <col customWidth="1" min="2" max="2" width="36.5"/>
    <col customWidth="1" min="3" max="3" width="1.63"/>
    <col customWidth="1" min="4" max="4" width="5.63"/>
    <col customWidth="1" min="5" max="5" width="17.0"/>
    <col customWidth="1" min="6" max="6" width="13.5"/>
    <col customWidth="1" min="7" max="7" width="10.75"/>
    <col customWidth="1" min="8" max="8" width="67.0"/>
    <col customWidth="1" min="9" max="26" width="7.63"/>
  </cols>
  <sheetData>
    <row r="5">
      <c r="A5" s="1" t="s">
        <v>0</v>
      </c>
      <c r="B5" s="2" t="s">
        <v>1</v>
      </c>
    </row>
    <row r="6">
      <c r="A6" s="1" t="s">
        <v>2</v>
      </c>
      <c r="B6" s="2">
        <v>6.0</v>
      </c>
    </row>
    <row r="8">
      <c r="D8" s="3" t="s">
        <v>3</v>
      </c>
      <c r="E8" s="3" t="s">
        <v>4</v>
      </c>
      <c r="F8" s="3" t="s">
        <v>5</v>
      </c>
      <c r="G8" s="3" t="s">
        <v>6</v>
      </c>
      <c r="H8" s="3" t="s">
        <v>7</v>
      </c>
    </row>
    <row r="9">
      <c r="D9" s="3">
        <v>1.0</v>
      </c>
      <c r="E9" s="4" t="s">
        <v>8</v>
      </c>
      <c r="F9" s="2" t="s">
        <v>9</v>
      </c>
      <c r="G9" s="4" t="s">
        <v>10</v>
      </c>
      <c r="H9" s="5" t="s">
        <v>11</v>
      </c>
    </row>
    <row r="10">
      <c r="D10" s="3">
        <v>2.0</v>
      </c>
      <c r="E10" s="4" t="s">
        <v>12</v>
      </c>
      <c r="F10" s="2" t="s">
        <v>9</v>
      </c>
      <c r="G10" s="4" t="s">
        <v>10</v>
      </c>
      <c r="H10" s="5" t="s">
        <v>13</v>
      </c>
    </row>
    <row r="11">
      <c r="D11" s="3">
        <v>3.0</v>
      </c>
      <c r="E11" s="4" t="s">
        <v>14</v>
      </c>
      <c r="F11" s="2" t="s">
        <v>9</v>
      </c>
      <c r="G11" s="4" t="s">
        <v>10</v>
      </c>
      <c r="H11" s="5" t="s">
        <v>15</v>
      </c>
    </row>
    <row r="12">
      <c r="D12" s="3">
        <v>4.0</v>
      </c>
      <c r="E12" s="4" t="s">
        <v>16</v>
      </c>
      <c r="F12" s="2" t="s">
        <v>9</v>
      </c>
      <c r="G12" s="4" t="s">
        <v>10</v>
      </c>
      <c r="H12" s="5" t="s">
        <v>17</v>
      </c>
    </row>
    <row r="13">
      <c r="D13" s="3">
        <v>5.0</v>
      </c>
      <c r="E13" s="4" t="s">
        <v>18</v>
      </c>
      <c r="F13" s="2" t="s">
        <v>9</v>
      </c>
      <c r="G13" s="4" t="s">
        <v>10</v>
      </c>
      <c r="H13" s="5" t="s">
        <v>19</v>
      </c>
    </row>
    <row r="14">
      <c r="D14" s="3">
        <v>6.0</v>
      </c>
      <c r="E14" s="4" t="s">
        <v>20</v>
      </c>
      <c r="F14" s="2" t="s">
        <v>9</v>
      </c>
      <c r="G14" s="4" t="s">
        <v>10</v>
      </c>
      <c r="H14" s="5" t="s">
        <v>21</v>
      </c>
    </row>
    <row r="17">
      <c r="A17" s="6" t="s">
        <v>22</v>
      </c>
      <c r="C17" s="7" t="s">
        <v>23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D$8:$H$8">
    <sortState ref="D8:H8">
      <sortCondition ref="E8"/>
    </sortState>
  </autoFilter>
  <printOptions/>
  <pageMargins bottom="0.787401575" footer="0.0" header="0.0" left="0.511811024" right="0.511811024" top="0.7874015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4" width="8.0"/>
    <col customWidth="1" min="5" max="5" width="8.88"/>
    <col customWidth="1" min="6" max="6" width="6.63"/>
    <col customWidth="1" min="7" max="7" width="8.0"/>
    <col customWidth="1" min="8" max="8" width="22.38"/>
    <col customWidth="1" min="9" max="9" width="23.25"/>
    <col customWidth="1" min="10" max="10" width="21.63"/>
    <col customWidth="1" min="11" max="11" width="22.5"/>
    <col customWidth="1" min="12" max="12" width="17.5"/>
    <col customWidth="1" min="13" max="13" width="18.38"/>
    <col customWidth="1" min="14" max="14" width="14.25"/>
    <col customWidth="1" min="15" max="17" width="15.25"/>
    <col customWidth="1" min="18" max="18" width="15.5"/>
    <col customWidth="1" min="19" max="19" width="16.38"/>
    <col customWidth="1" min="20" max="20" width="15.5"/>
    <col customWidth="1" min="21" max="21" width="19.0"/>
    <col customWidth="1" min="22" max="22" width="14.0"/>
    <col customWidth="1" min="23" max="23" width="16.5"/>
    <col customWidth="1" min="24" max="24" width="15.25"/>
    <col customWidth="1" min="25" max="25" width="16.13"/>
    <col customWidth="1" min="26" max="27" width="12.5"/>
    <col customWidth="1" min="28" max="28" width="14.75"/>
    <col customWidth="1" min="29" max="30" width="15.88"/>
  </cols>
  <sheetData>
    <row r="1">
      <c r="A1" s="8" t="s">
        <v>24</v>
      </c>
      <c r="B1" s="8" t="s">
        <v>25</v>
      </c>
      <c r="C1" s="9" t="s">
        <v>26</v>
      </c>
      <c r="D1" s="8" t="s">
        <v>27</v>
      </c>
      <c r="E1" s="8" t="s">
        <v>28</v>
      </c>
      <c r="F1" s="8" t="s">
        <v>29</v>
      </c>
      <c r="G1" s="8" t="s">
        <v>30</v>
      </c>
      <c r="H1" s="8" t="s">
        <v>31</v>
      </c>
      <c r="I1" s="8" t="s">
        <v>32</v>
      </c>
      <c r="J1" s="10" t="s">
        <v>33</v>
      </c>
      <c r="K1" s="8" t="s">
        <v>34</v>
      </c>
      <c r="L1" s="8" t="s">
        <v>35</v>
      </c>
      <c r="M1" s="11" t="s">
        <v>36</v>
      </c>
      <c r="N1" s="12" t="s">
        <v>37</v>
      </c>
      <c r="O1" s="12" t="s">
        <v>38</v>
      </c>
      <c r="P1" s="8" t="s">
        <v>39</v>
      </c>
      <c r="Q1" s="8" t="s">
        <v>40</v>
      </c>
      <c r="R1" s="8" t="s">
        <v>41</v>
      </c>
      <c r="S1" s="8" t="s">
        <v>42</v>
      </c>
      <c r="T1" s="8" t="s">
        <v>43</v>
      </c>
      <c r="U1" s="8" t="s">
        <v>44</v>
      </c>
      <c r="V1" s="8" t="s">
        <v>45</v>
      </c>
      <c r="W1" s="8" t="s">
        <v>46</v>
      </c>
      <c r="X1" s="8" t="s">
        <v>47</v>
      </c>
      <c r="Y1" s="8" t="s">
        <v>48</v>
      </c>
      <c r="Z1" s="8" t="s">
        <v>49</v>
      </c>
      <c r="AA1" s="8" t="s">
        <v>50</v>
      </c>
      <c r="AB1" s="12" t="s">
        <v>51</v>
      </c>
      <c r="AC1" s="8" t="s">
        <v>52</v>
      </c>
      <c r="AD1" s="8" t="s">
        <v>53</v>
      </c>
    </row>
    <row r="2">
      <c r="A2" s="13">
        <v>42461.0</v>
      </c>
      <c r="B2" s="14">
        <v>2016.0</v>
      </c>
      <c r="C2" s="14">
        <v>4.0</v>
      </c>
      <c r="D2" s="14">
        <f t="shared" ref="D2:D52" si="1">A3-A2</f>
        <v>30</v>
      </c>
      <c r="E2" s="14"/>
      <c r="F2" s="14"/>
      <c r="G2" s="14">
        <v>0.25</v>
      </c>
      <c r="H2" s="14">
        <v>1000.0</v>
      </c>
      <c r="I2" s="14">
        <v>1000.0</v>
      </c>
      <c r="J2" s="15">
        <v>438.91</v>
      </c>
      <c r="K2" s="14">
        <v>1232.64</v>
      </c>
      <c r="L2" s="14"/>
      <c r="M2" s="16"/>
      <c r="N2" s="17">
        <v>18.16</v>
      </c>
      <c r="O2" s="17">
        <v>18.16</v>
      </c>
      <c r="P2" s="14">
        <v>21055.97</v>
      </c>
      <c r="Q2" s="14">
        <v>303153.7</v>
      </c>
      <c r="R2" s="14">
        <v>1.74346</v>
      </c>
      <c r="S2" s="14">
        <v>0.06404</v>
      </c>
      <c r="T2" s="14">
        <v>0.32282</v>
      </c>
      <c r="U2" s="14">
        <v>0.20385</v>
      </c>
      <c r="V2" s="14">
        <v>7223.33</v>
      </c>
      <c r="W2" s="14">
        <v>39018.82</v>
      </c>
      <c r="X2" s="14">
        <v>0.21376</v>
      </c>
      <c r="Y2" s="14">
        <v>0.21376</v>
      </c>
      <c r="Z2" s="17">
        <f t="shared" ref="Z2:Z52" si="2">(P2*R2)+(Q2*S2)+(P2*T2)+(Q2*U2)+AB2+AC2+AD2+(V2*X2)+(W2+Y2)+(H2*N2)</f>
        <v>183442.4672</v>
      </c>
      <c r="AA2" s="14">
        <f t="shared" ref="AA2:AA52" si="3">P2+Q2</f>
        <v>324209.67</v>
      </c>
      <c r="AB2" s="17"/>
      <c r="AC2" s="14"/>
      <c r="AD2" s="14"/>
    </row>
    <row r="3">
      <c r="A3" s="13">
        <f>A2+30</f>
        <v>42491</v>
      </c>
      <c r="B3" s="14">
        <v>2016.0</v>
      </c>
      <c r="C3" s="14">
        <v>5.0</v>
      </c>
      <c r="D3" s="14">
        <f t="shared" si="1"/>
        <v>31</v>
      </c>
      <c r="E3" s="14"/>
      <c r="F3" s="14"/>
      <c r="G3" s="14">
        <v>0.25</v>
      </c>
      <c r="H3" s="14">
        <v>1000.0</v>
      </c>
      <c r="I3" s="14">
        <v>1000.0</v>
      </c>
      <c r="J3" s="15">
        <v>467.71</v>
      </c>
      <c r="K3" s="14">
        <v>1240.7</v>
      </c>
      <c r="L3" s="14"/>
      <c r="M3" s="16"/>
      <c r="N3" s="17">
        <v>18.16</v>
      </c>
      <c r="O3" s="17">
        <v>18.16</v>
      </c>
      <c r="P3" s="14">
        <v>18744.77</v>
      </c>
      <c r="Q3" s="14">
        <v>291521.09</v>
      </c>
      <c r="R3" s="14">
        <v>1.74346</v>
      </c>
      <c r="S3" s="14">
        <v>0.06404</v>
      </c>
      <c r="T3" s="14">
        <v>0.32282</v>
      </c>
      <c r="U3" s="14">
        <v>0.20385</v>
      </c>
      <c r="V3" s="14">
        <v>5690.3</v>
      </c>
      <c r="W3" s="14">
        <v>33255.36</v>
      </c>
      <c r="X3" s="14">
        <v>0.21376</v>
      </c>
      <c r="Y3" s="14">
        <v>0.21376</v>
      </c>
      <c r="Z3" s="17">
        <f t="shared" si="2"/>
        <v>169459.4604</v>
      </c>
      <c r="AA3" s="14">
        <f t="shared" si="3"/>
        <v>310265.86</v>
      </c>
      <c r="AB3" s="17"/>
      <c r="AC3" s="14"/>
      <c r="AD3" s="14"/>
    </row>
    <row r="4">
      <c r="A4" s="13">
        <f>A3+31</f>
        <v>42522</v>
      </c>
      <c r="B4" s="14">
        <v>2016.0</v>
      </c>
      <c r="C4" s="14">
        <v>6.0</v>
      </c>
      <c r="D4" s="14">
        <f t="shared" si="1"/>
        <v>30</v>
      </c>
      <c r="E4" s="14"/>
      <c r="F4" s="14"/>
      <c r="G4" s="14">
        <v>0.25</v>
      </c>
      <c r="H4" s="14">
        <v>1000.0</v>
      </c>
      <c r="I4" s="14">
        <v>1000.0</v>
      </c>
      <c r="J4" s="15">
        <v>475.78</v>
      </c>
      <c r="K4" s="14">
        <v>1263.74</v>
      </c>
      <c r="L4" s="14"/>
      <c r="M4" s="16"/>
      <c r="N4" s="17">
        <v>18.16</v>
      </c>
      <c r="O4" s="17">
        <v>18.16</v>
      </c>
      <c r="P4" s="14">
        <v>20246.4</v>
      </c>
      <c r="Q4" s="14">
        <v>306025.63</v>
      </c>
      <c r="R4" s="14">
        <v>1.74346</v>
      </c>
      <c r="S4" s="14">
        <v>0.06404</v>
      </c>
      <c r="T4" s="14">
        <v>0.32282</v>
      </c>
      <c r="U4" s="14">
        <v>0.20385</v>
      </c>
      <c r="V4" s="14">
        <v>5707.87</v>
      </c>
      <c r="W4" s="14">
        <v>27184.61</v>
      </c>
      <c r="X4" s="14">
        <v>0.21376</v>
      </c>
      <c r="Y4" s="14">
        <v>0.21376</v>
      </c>
      <c r="Z4" s="17">
        <f t="shared" si="2"/>
        <v>170380.8755</v>
      </c>
      <c r="AA4" s="14">
        <f t="shared" si="3"/>
        <v>326272.03</v>
      </c>
      <c r="AB4" s="17"/>
      <c r="AC4" s="14"/>
      <c r="AD4" s="14"/>
    </row>
    <row r="5">
      <c r="A5" s="13">
        <f>A4+30</f>
        <v>42552</v>
      </c>
      <c r="B5" s="14">
        <v>2016.0</v>
      </c>
      <c r="C5" s="14">
        <v>7.0</v>
      </c>
      <c r="D5" s="14">
        <f t="shared" si="1"/>
        <v>31</v>
      </c>
      <c r="E5" s="14"/>
      <c r="F5" s="14"/>
      <c r="G5" s="14">
        <v>0.25</v>
      </c>
      <c r="H5" s="14">
        <v>1000.0</v>
      </c>
      <c r="I5" s="14">
        <v>1000.0</v>
      </c>
      <c r="J5" s="15">
        <v>760.32</v>
      </c>
      <c r="K5" s="14">
        <v>2065.54</v>
      </c>
      <c r="L5" s="14"/>
      <c r="M5" s="16"/>
      <c r="N5" s="17">
        <v>18.16</v>
      </c>
      <c r="O5" s="17">
        <v>18.16</v>
      </c>
      <c r="P5" s="14">
        <v>15608.74</v>
      </c>
      <c r="Q5" s="14">
        <v>225743.62</v>
      </c>
      <c r="R5" s="14">
        <v>1.74346</v>
      </c>
      <c r="S5" s="14">
        <v>0.06404</v>
      </c>
      <c r="T5" s="14">
        <v>0.32282</v>
      </c>
      <c r="U5" s="14">
        <v>0.20385</v>
      </c>
      <c r="V5" s="14">
        <v>1751.04</v>
      </c>
      <c r="W5" s="14">
        <v>9391.68</v>
      </c>
      <c r="X5" s="14">
        <v>0.21376</v>
      </c>
      <c r="Y5" s="14">
        <v>0.21376</v>
      </c>
      <c r="Z5" s="17">
        <f t="shared" si="2"/>
        <v>120652.6817</v>
      </c>
      <c r="AA5" s="14">
        <f t="shared" si="3"/>
        <v>241352.36</v>
      </c>
      <c r="AB5" s="17"/>
      <c r="AC5" s="14"/>
      <c r="AD5" s="14"/>
    </row>
    <row r="6">
      <c r="A6" s="13">
        <f t="shared" ref="A6:A7" si="4">A5+31</f>
        <v>42583</v>
      </c>
      <c r="B6" s="14">
        <v>2016.0</v>
      </c>
      <c r="C6" s="14">
        <v>8.0</v>
      </c>
      <c r="D6" s="14">
        <f t="shared" si="1"/>
        <v>31</v>
      </c>
      <c r="E6" s="14"/>
      <c r="F6" s="14"/>
      <c r="G6" s="14">
        <v>0.25</v>
      </c>
      <c r="H6" s="14">
        <v>1000.0</v>
      </c>
      <c r="I6" s="14">
        <v>1000.0</v>
      </c>
      <c r="J6" s="15">
        <v>472.08</v>
      </c>
      <c r="K6" s="14">
        <v>1201.2</v>
      </c>
      <c r="L6" s="14"/>
      <c r="M6" s="16"/>
      <c r="N6" s="17">
        <v>19.43</v>
      </c>
      <c r="O6" s="17">
        <v>19.43</v>
      </c>
      <c r="P6" s="14">
        <v>17787.42</v>
      </c>
      <c r="Q6" s="14">
        <v>233666.58</v>
      </c>
      <c r="R6" s="14">
        <v>1.90803</v>
      </c>
      <c r="S6" s="14">
        <v>0.06301</v>
      </c>
      <c r="T6" s="14">
        <v>0.34823</v>
      </c>
      <c r="U6" s="14">
        <v>0.22658</v>
      </c>
      <c r="V6" s="14">
        <v>5841.36</v>
      </c>
      <c r="W6" s="14">
        <v>28411.32</v>
      </c>
      <c r="X6" s="14">
        <v>0.23672</v>
      </c>
      <c r="Y6" s="14">
        <v>0.23672</v>
      </c>
      <c r="Z6" s="17">
        <f t="shared" si="2"/>
        <v>157024.8726</v>
      </c>
      <c r="AA6" s="14">
        <f t="shared" si="3"/>
        <v>251454</v>
      </c>
      <c r="AB6" s="17"/>
      <c r="AC6" s="14"/>
      <c r="AD6" s="14"/>
    </row>
    <row r="7">
      <c r="A7" s="13">
        <f t="shared" si="4"/>
        <v>42614</v>
      </c>
      <c r="B7" s="14">
        <v>2016.0</v>
      </c>
      <c r="C7" s="14">
        <v>9.0</v>
      </c>
      <c r="D7" s="14">
        <f t="shared" si="1"/>
        <v>30</v>
      </c>
      <c r="E7" s="14"/>
      <c r="F7" s="14"/>
      <c r="G7" s="14">
        <v>0.25</v>
      </c>
      <c r="H7" s="14">
        <v>1000.0</v>
      </c>
      <c r="I7" s="14">
        <v>1000.0</v>
      </c>
      <c r="J7" s="15">
        <v>557.76</v>
      </c>
      <c r="K7" s="14">
        <v>1404.48</v>
      </c>
      <c r="L7" s="14"/>
      <c r="M7" s="16"/>
      <c r="N7" s="17">
        <v>19.43</v>
      </c>
      <c r="O7" s="17">
        <v>19.43</v>
      </c>
      <c r="P7" s="14">
        <v>23955.12</v>
      </c>
      <c r="Q7" s="14">
        <v>333497.64</v>
      </c>
      <c r="R7" s="14">
        <v>1.90803</v>
      </c>
      <c r="S7" s="14">
        <v>0.06301</v>
      </c>
      <c r="T7" s="14">
        <v>0.34823</v>
      </c>
      <c r="U7" s="14">
        <v>0.22658</v>
      </c>
      <c r="V7" s="14">
        <v>5999.28</v>
      </c>
      <c r="W7" s="14">
        <v>31000.62</v>
      </c>
      <c r="X7" s="14">
        <v>0.23672</v>
      </c>
      <c r="Y7" s="14">
        <v>0.23672</v>
      </c>
      <c r="Z7" s="17">
        <f t="shared" si="2"/>
        <v>202477.5669</v>
      </c>
      <c r="AA7" s="14">
        <f t="shared" si="3"/>
        <v>357452.76</v>
      </c>
      <c r="AB7" s="17"/>
      <c r="AC7" s="14"/>
      <c r="AD7" s="14"/>
    </row>
    <row r="8">
      <c r="A8" s="13">
        <f>A7+30</f>
        <v>42644</v>
      </c>
      <c r="B8" s="14">
        <v>2016.0</v>
      </c>
      <c r="C8" s="14">
        <v>10.0</v>
      </c>
      <c r="D8" s="14">
        <f t="shared" si="1"/>
        <v>31</v>
      </c>
      <c r="E8" s="14"/>
      <c r="F8" s="14"/>
      <c r="G8" s="14">
        <v>0.25</v>
      </c>
      <c r="H8" s="14">
        <v>1000.0</v>
      </c>
      <c r="I8" s="14">
        <v>1000.0</v>
      </c>
      <c r="J8" s="15">
        <v>524.16</v>
      </c>
      <c r="K8" s="14">
        <v>1349.04</v>
      </c>
      <c r="L8" s="14"/>
      <c r="M8" s="16"/>
      <c r="N8" s="17">
        <v>19.43</v>
      </c>
      <c r="O8" s="17">
        <v>19.43</v>
      </c>
      <c r="P8" s="14">
        <v>19021.38</v>
      </c>
      <c r="Q8" s="14">
        <v>262605.0</v>
      </c>
      <c r="R8" s="14">
        <v>1.90803</v>
      </c>
      <c r="S8" s="14">
        <v>0.06301</v>
      </c>
      <c r="T8" s="14">
        <v>0.34823</v>
      </c>
      <c r="U8" s="14">
        <v>0.22658</v>
      </c>
      <c r="V8" s="14">
        <v>4684.68</v>
      </c>
      <c r="W8" s="14">
        <v>22819.44</v>
      </c>
      <c r="X8" s="14">
        <v>0.23672</v>
      </c>
      <c r="Y8" s="14">
        <v>0.23672</v>
      </c>
      <c r="Z8" s="17">
        <f t="shared" si="2"/>
        <v>162323.595</v>
      </c>
      <c r="AA8" s="14">
        <f t="shared" si="3"/>
        <v>281626.38</v>
      </c>
      <c r="AB8" s="17"/>
      <c r="AC8" s="14"/>
      <c r="AD8" s="14"/>
    </row>
    <row r="9">
      <c r="A9" s="13">
        <f>A8+31</f>
        <v>42675</v>
      </c>
      <c r="B9" s="14">
        <v>2016.0</v>
      </c>
      <c r="C9" s="14">
        <v>11.0</v>
      </c>
      <c r="D9" s="14">
        <f t="shared" si="1"/>
        <v>30</v>
      </c>
      <c r="E9" s="14"/>
      <c r="F9" s="14"/>
      <c r="G9" s="14">
        <v>0.25</v>
      </c>
      <c r="H9" s="14">
        <v>1000.0</v>
      </c>
      <c r="I9" s="14">
        <v>1000.0</v>
      </c>
      <c r="J9" s="15">
        <v>519.12</v>
      </c>
      <c r="K9" s="14">
        <v>1280.16</v>
      </c>
      <c r="L9" s="14"/>
      <c r="M9" s="16"/>
      <c r="N9" s="17">
        <v>19.43</v>
      </c>
      <c r="O9" s="17">
        <v>19.43</v>
      </c>
      <c r="P9" s="14">
        <v>18428.76</v>
      </c>
      <c r="Q9" s="14">
        <v>283483.62</v>
      </c>
      <c r="R9" s="14">
        <v>1.90803</v>
      </c>
      <c r="S9" s="14">
        <v>0.06301</v>
      </c>
      <c r="T9" s="14">
        <v>0.34823</v>
      </c>
      <c r="U9" s="14">
        <v>0.22658</v>
      </c>
      <c r="V9" s="14">
        <v>5152.14</v>
      </c>
      <c r="W9" s="14">
        <v>25704.84</v>
      </c>
      <c r="X9" s="14">
        <v>0.23672</v>
      </c>
      <c r="Y9" s="14">
        <v>0.23672</v>
      </c>
      <c r="Z9" s="17">
        <f t="shared" si="2"/>
        <v>176804.3045</v>
      </c>
      <c r="AA9" s="14">
        <f t="shared" si="3"/>
        <v>301912.38</v>
      </c>
      <c r="AB9" s="17">
        <f>(VLOOKUP(A9,aux!K:L,2,0)*AA9)</f>
        <v>6775.517632</v>
      </c>
      <c r="AC9" s="14"/>
      <c r="AD9" s="14"/>
    </row>
    <row r="10">
      <c r="A10" s="13">
        <f>A9+30</f>
        <v>42705</v>
      </c>
      <c r="B10" s="14">
        <v>2016.0</v>
      </c>
      <c r="C10" s="14">
        <v>12.0</v>
      </c>
      <c r="D10" s="14">
        <f t="shared" si="1"/>
        <v>31</v>
      </c>
      <c r="E10" s="14"/>
      <c r="F10" s="14"/>
      <c r="G10" s="14">
        <v>0.25</v>
      </c>
      <c r="H10" s="14">
        <v>1000.0</v>
      </c>
      <c r="I10" s="14">
        <v>1000.0</v>
      </c>
      <c r="J10" s="15">
        <v>460.32</v>
      </c>
      <c r="K10" s="14">
        <v>1070.16</v>
      </c>
      <c r="L10" s="14"/>
      <c r="M10" s="16"/>
      <c r="N10" s="17">
        <v>19.43</v>
      </c>
      <c r="O10" s="17">
        <v>19.43</v>
      </c>
      <c r="P10" s="14">
        <v>16114.56</v>
      </c>
      <c r="Q10" s="14">
        <v>210157.92</v>
      </c>
      <c r="R10" s="14">
        <v>1.90803</v>
      </c>
      <c r="S10" s="14">
        <v>0.06301</v>
      </c>
      <c r="T10" s="14">
        <v>0.34823</v>
      </c>
      <c r="U10" s="14">
        <v>0.22658</v>
      </c>
      <c r="V10" s="14">
        <v>5875.8</v>
      </c>
      <c r="W10" s="14">
        <v>28873.74</v>
      </c>
      <c r="X10" s="14">
        <v>0.23672</v>
      </c>
      <c r="Y10" s="14">
        <v>0.23672</v>
      </c>
      <c r="Z10" s="17">
        <f t="shared" si="2"/>
        <v>146913.1653</v>
      </c>
      <c r="AA10" s="14">
        <f t="shared" si="3"/>
        <v>226272.48</v>
      </c>
      <c r="AB10" s="17"/>
      <c r="AC10" s="14"/>
      <c r="AD10" s="14"/>
    </row>
    <row r="11">
      <c r="A11" s="13">
        <f t="shared" ref="A11:A12" si="5">A10+31</f>
        <v>42736</v>
      </c>
      <c r="B11" s="14">
        <v>2017.0</v>
      </c>
      <c r="C11" s="14">
        <v>1.0</v>
      </c>
      <c r="D11" s="14">
        <f t="shared" si="1"/>
        <v>31</v>
      </c>
      <c r="E11" s="14"/>
      <c r="F11" s="14"/>
      <c r="G11" s="14">
        <v>0.25</v>
      </c>
      <c r="H11" s="14">
        <v>1000.0</v>
      </c>
      <c r="I11" s="14">
        <v>1000.0</v>
      </c>
      <c r="J11" s="15">
        <v>285.6</v>
      </c>
      <c r="K11" s="14">
        <v>994.56</v>
      </c>
      <c r="L11" s="14"/>
      <c r="M11" s="16"/>
      <c r="N11" s="17">
        <v>19.43</v>
      </c>
      <c r="O11" s="17">
        <v>19.43</v>
      </c>
      <c r="P11" s="14">
        <v>13269.9</v>
      </c>
      <c r="Q11" s="14">
        <v>186961.32</v>
      </c>
      <c r="R11" s="14">
        <v>1.90803</v>
      </c>
      <c r="S11" s="14">
        <v>0.06301</v>
      </c>
      <c r="T11" s="14">
        <v>0.34823</v>
      </c>
      <c r="U11" s="14">
        <v>0.22658</v>
      </c>
      <c r="V11" s="14">
        <v>6055.98</v>
      </c>
      <c r="W11" s="14">
        <v>33553.8</v>
      </c>
      <c r="X11" s="14">
        <v>0.23672</v>
      </c>
      <c r="Y11" s="14">
        <v>0.23672</v>
      </c>
      <c r="Z11" s="17">
        <f t="shared" si="2"/>
        <v>138500.0815</v>
      </c>
      <c r="AA11" s="14">
        <f t="shared" si="3"/>
        <v>200231.22</v>
      </c>
      <c r="AB11" s="17"/>
      <c r="AC11" s="14"/>
      <c r="AD11" s="14"/>
    </row>
    <row r="12">
      <c r="A12" s="13">
        <f t="shared" si="5"/>
        <v>42767</v>
      </c>
      <c r="B12" s="14">
        <v>2017.0</v>
      </c>
      <c r="C12" s="14">
        <v>2.0</v>
      </c>
      <c r="D12" s="14">
        <f t="shared" si="1"/>
        <v>28</v>
      </c>
      <c r="E12" s="14"/>
      <c r="F12" s="14"/>
      <c r="G12" s="14">
        <v>0.25</v>
      </c>
      <c r="H12" s="14">
        <v>1000.0</v>
      </c>
      <c r="I12" s="14">
        <v>1000.0</v>
      </c>
      <c r="J12" s="15">
        <v>411.6</v>
      </c>
      <c r="K12" s="14">
        <v>1142.4</v>
      </c>
      <c r="L12" s="14"/>
      <c r="M12" s="16"/>
      <c r="N12" s="17">
        <v>19.43</v>
      </c>
      <c r="O12" s="17">
        <v>19.43</v>
      </c>
      <c r="P12" s="14">
        <v>17465.7</v>
      </c>
      <c r="Q12" s="14">
        <v>236887.56</v>
      </c>
      <c r="R12" s="14">
        <v>1.90803</v>
      </c>
      <c r="S12" s="14">
        <v>0.06301</v>
      </c>
      <c r="T12" s="14">
        <v>0.34823</v>
      </c>
      <c r="U12" s="14">
        <v>0.22658</v>
      </c>
      <c r="V12" s="14">
        <v>5718.3</v>
      </c>
      <c r="W12" s="14">
        <v>25968.18</v>
      </c>
      <c r="X12" s="14">
        <v>0.23672</v>
      </c>
      <c r="Y12" s="14">
        <v>0.23672</v>
      </c>
      <c r="Z12" s="17">
        <f t="shared" si="2"/>
        <v>154759.4815</v>
      </c>
      <c r="AA12" s="14">
        <f t="shared" si="3"/>
        <v>254353.26</v>
      </c>
      <c r="AB12" s="17"/>
      <c r="AC12" s="14"/>
      <c r="AD12" s="14"/>
    </row>
    <row r="13">
      <c r="A13" s="13">
        <f>A12+28</f>
        <v>42795</v>
      </c>
      <c r="B13" s="14">
        <v>2017.0</v>
      </c>
      <c r="C13" s="14">
        <v>3.0</v>
      </c>
      <c r="D13" s="14">
        <f t="shared" si="1"/>
        <v>31</v>
      </c>
      <c r="E13" s="14"/>
      <c r="F13" s="14"/>
      <c r="G13" s="14">
        <v>0.25</v>
      </c>
      <c r="H13" s="14">
        <v>1000.0</v>
      </c>
      <c r="I13" s="14">
        <v>1000.0</v>
      </c>
      <c r="J13" s="15">
        <v>418.32</v>
      </c>
      <c r="K13" s="14">
        <v>1145.76</v>
      </c>
      <c r="L13" s="14"/>
      <c r="M13" s="16"/>
      <c r="N13" s="17">
        <v>19.43</v>
      </c>
      <c r="O13" s="17">
        <v>19.43</v>
      </c>
      <c r="P13" s="14">
        <v>16954.14</v>
      </c>
      <c r="Q13" s="14">
        <v>227914.26</v>
      </c>
      <c r="R13" s="14">
        <v>1.90803</v>
      </c>
      <c r="S13" s="14">
        <v>0.06301</v>
      </c>
      <c r="T13" s="14">
        <v>0.34823</v>
      </c>
      <c r="U13" s="14">
        <v>0.22658</v>
      </c>
      <c r="V13" s="14">
        <v>4760.28</v>
      </c>
      <c r="W13" s="14">
        <v>25253.76</v>
      </c>
      <c r="X13" s="14">
        <v>0.23672</v>
      </c>
      <c r="Y13" s="14">
        <v>0.23672</v>
      </c>
      <c r="Z13" s="17">
        <f t="shared" si="2"/>
        <v>156898.2965</v>
      </c>
      <c r="AA13" s="14">
        <f t="shared" si="3"/>
        <v>244868.4</v>
      </c>
      <c r="AB13" s="17">
        <f>(VLOOKUP(A13,aux!K:L,2,0)*AA13)</f>
        <v>6832.807834</v>
      </c>
      <c r="AC13" s="14"/>
      <c r="AD13" s="14"/>
    </row>
    <row r="14">
      <c r="A14" s="13">
        <f>A13+31</f>
        <v>42826</v>
      </c>
      <c r="B14" s="14">
        <v>2017.0</v>
      </c>
      <c r="C14" s="14">
        <v>4.0</v>
      </c>
      <c r="D14" s="14">
        <f t="shared" si="1"/>
        <v>30</v>
      </c>
      <c r="E14" s="14"/>
      <c r="F14" s="14"/>
      <c r="G14" s="14">
        <v>0.25</v>
      </c>
      <c r="H14" s="14">
        <v>1000.0</v>
      </c>
      <c r="I14" s="14">
        <v>1000.0</v>
      </c>
      <c r="J14" s="15">
        <v>413.28</v>
      </c>
      <c r="K14" s="14">
        <v>1139.04</v>
      </c>
      <c r="L14" s="14"/>
      <c r="M14" s="16"/>
      <c r="N14" s="17">
        <v>19.43</v>
      </c>
      <c r="O14" s="17">
        <v>19.43</v>
      </c>
      <c r="P14" s="14">
        <v>18502.26</v>
      </c>
      <c r="Q14" s="14">
        <v>247621.5</v>
      </c>
      <c r="R14" s="14">
        <v>1.90803</v>
      </c>
      <c r="S14" s="14">
        <v>0.06301</v>
      </c>
      <c r="T14" s="14">
        <v>0.3432</v>
      </c>
      <c r="U14" s="14">
        <v>0.22155</v>
      </c>
      <c r="V14" s="14">
        <v>5344.92</v>
      </c>
      <c r="W14" s="14">
        <v>24578.4</v>
      </c>
      <c r="X14" s="14">
        <v>0.23169</v>
      </c>
      <c r="Y14" s="14">
        <v>0.23169</v>
      </c>
      <c r="Z14" s="17">
        <f t="shared" si="2"/>
        <v>168726.2315</v>
      </c>
      <c r="AA14" s="14">
        <f t="shared" si="3"/>
        <v>266123.76</v>
      </c>
      <c r="AB14" s="18"/>
      <c r="AC14" s="17">
        <f>(VLOOKUP(A14,aux!K:L,2,0)*AA14)</f>
        <v>11363.21843</v>
      </c>
      <c r="AD14" s="14"/>
    </row>
    <row r="15">
      <c r="A15" s="13">
        <f>A14+30</f>
        <v>42856</v>
      </c>
      <c r="B15" s="14">
        <v>2017.0</v>
      </c>
      <c r="C15" s="14">
        <v>5.0</v>
      </c>
      <c r="D15" s="14">
        <f t="shared" si="1"/>
        <v>31</v>
      </c>
      <c r="E15" s="14"/>
      <c r="F15" s="14"/>
      <c r="G15" s="14">
        <v>0.25</v>
      </c>
      <c r="H15" s="14">
        <v>1000.0</v>
      </c>
      <c r="I15" s="14">
        <v>1000.0</v>
      </c>
      <c r="J15" s="15">
        <v>467.04</v>
      </c>
      <c r="K15" s="14">
        <v>1191.12</v>
      </c>
      <c r="L15" s="14"/>
      <c r="M15" s="16"/>
      <c r="N15" s="17">
        <v>19.43</v>
      </c>
      <c r="O15" s="17">
        <v>19.43</v>
      </c>
      <c r="P15" s="14">
        <v>17177.58</v>
      </c>
      <c r="Q15" s="14">
        <v>256121.46</v>
      </c>
      <c r="R15" s="14">
        <v>1.90803</v>
      </c>
      <c r="S15" s="14">
        <v>0.06301</v>
      </c>
      <c r="T15" s="14">
        <v>0.3432</v>
      </c>
      <c r="U15" s="14">
        <v>0.22155</v>
      </c>
      <c r="V15" s="14">
        <v>4795.14</v>
      </c>
      <c r="W15" s="14">
        <v>29802.78</v>
      </c>
      <c r="X15" s="14">
        <v>0.23169</v>
      </c>
      <c r="Y15" s="14">
        <v>0.23169</v>
      </c>
      <c r="Z15" s="17">
        <f t="shared" si="2"/>
        <v>174129.7421</v>
      </c>
      <c r="AA15" s="14">
        <f t="shared" si="3"/>
        <v>273299.04</v>
      </c>
      <c r="AB15" s="18"/>
      <c r="AC15" s="17">
        <f>(VLOOKUP(A15,aux!K:L,2,0)*AA15)</f>
        <v>12233.13833</v>
      </c>
      <c r="AD15" s="14"/>
    </row>
    <row r="16">
      <c r="A16" s="13">
        <f>A15+31</f>
        <v>42887</v>
      </c>
      <c r="B16" s="14">
        <v>2017.0</v>
      </c>
      <c r="C16" s="14">
        <v>6.0</v>
      </c>
      <c r="D16" s="14">
        <f t="shared" si="1"/>
        <v>30</v>
      </c>
      <c r="E16" s="14"/>
      <c r="F16" s="14"/>
      <c r="G16" s="14">
        <v>0.25</v>
      </c>
      <c r="H16" s="14">
        <v>1000.0</v>
      </c>
      <c r="I16" s="14">
        <v>1000.0</v>
      </c>
      <c r="J16" s="15">
        <v>492.24</v>
      </c>
      <c r="K16" s="14">
        <v>1234.8</v>
      </c>
      <c r="L16" s="14"/>
      <c r="M16" s="16"/>
      <c r="N16" s="17">
        <v>19.43</v>
      </c>
      <c r="O16" s="17">
        <v>19.43</v>
      </c>
      <c r="P16" s="14">
        <v>21514.5</v>
      </c>
      <c r="Q16" s="14">
        <v>302473.92</v>
      </c>
      <c r="R16" s="14">
        <v>1.90803</v>
      </c>
      <c r="S16" s="14">
        <v>0.06301</v>
      </c>
      <c r="T16" s="14">
        <v>0.3432</v>
      </c>
      <c r="U16" s="14">
        <v>0.22155</v>
      </c>
      <c r="V16" s="14">
        <v>5565.0</v>
      </c>
      <c r="W16" s="14">
        <v>21855.96</v>
      </c>
      <c r="X16" s="14">
        <v>0.23169</v>
      </c>
      <c r="Y16" s="14">
        <v>0.23169</v>
      </c>
      <c r="Z16" s="17">
        <f t="shared" si="2"/>
        <v>177081.6131</v>
      </c>
      <c r="AA16" s="14">
        <f t="shared" si="3"/>
        <v>323988.42</v>
      </c>
      <c r="AB16" s="17"/>
      <c r="AC16" s="14"/>
      <c r="AD16" s="14"/>
    </row>
    <row r="17">
      <c r="A17" s="13">
        <f>A16+30</f>
        <v>42917</v>
      </c>
      <c r="B17" s="14">
        <v>2017.0</v>
      </c>
      <c r="C17" s="14">
        <v>7.0</v>
      </c>
      <c r="D17" s="14">
        <f t="shared" si="1"/>
        <v>31</v>
      </c>
      <c r="E17" s="14"/>
      <c r="F17" s="14"/>
      <c r="G17" s="14">
        <v>0.25</v>
      </c>
      <c r="H17" s="14">
        <v>1000.0</v>
      </c>
      <c r="I17" s="14">
        <v>1000.0</v>
      </c>
      <c r="J17" s="15">
        <v>564.48</v>
      </c>
      <c r="K17" s="14">
        <v>1454.88</v>
      </c>
      <c r="L17" s="14"/>
      <c r="M17" s="16"/>
      <c r="N17" s="17">
        <v>19.43</v>
      </c>
      <c r="O17" s="17">
        <v>19.43</v>
      </c>
      <c r="P17" s="14">
        <v>21543.06</v>
      </c>
      <c r="Q17" s="14">
        <v>308692.02</v>
      </c>
      <c r="R17" s="14">
        <v>1.90803</v>
      </c>
      <c r="S17" s="14">
        <v>0.06301</v>
      </c>
      <c r="T17" s="14">
        <v>0.3432</v>
      </c>
      <c r="U17" s="14">
        <v>0.22155</v>
      </c>
      <c r="V17" s="14">
        <v>4806.9</v>
      </c>
      <c r="W17" s="14">
        <v>25441.5</v>
      </c>
      <c r="X17" s="14">
        <v>0.23169</v>
      </c>
      <c r="Y17" s="14">
        <v>0.23169</v>
      </c>
      <c r="Z17" s="17">
        <f t="shared" si="2"/>
        <v>190175.2446</v>
      </c>
      <c r="AA17" s="14">
        <f t="shared" si="3"/>
        <v>330235.08</v>
      </c>
      <c r="AB17" s="17">
        <f>(VLOOKUP(A17,aux!K:L,2,0)*AA17)</f>
        <v>7850.018087</v>
      </c>
      <c r="AC17" s="14"/>
      <c r="AD17" s="14"/>
    </row>
    <row r="18">
      <c r="A18" s="13">
        <f t="shared" ref="A18:A19" si="6">A17+31</f>
        <v>42948</v>
      </c>
      <c r="B18" s="14">
        <v>2017.0</v>
      </c>
      <c r="C18" s="14">
        <v>8.0</v>
      </c>
      <c r="D18" s="14">
        <f t="shared" si="1"/>
        <v>31</v>
      </c>
      <c r="E18" s="14"/>
      <c r="F18" s="14"/>
      <c r="G18" s="14">
        <v>0.25</v>
      </c>
      <c r="H18" s="14">
        <v>1300.0</v>
      </c>
      <c r="I18" s="14">
        <v>1300.0</v>
      </c>
      <c r="J18" s="15">
        <v>522.48</v>
      </c>
      <c r="K18" s="14">
        <v>1380.96</v>
      </c>
      <c r="L18" s="14"/>
      <c r="M18" s="16"/>
      <c r="N18" s="17">
        <v>23.88</v>
      </c>
      <c r="O18" s="17">
        <v>23.88</v>
      </c>
      <c r="P18" s="14">
        <v>19373.34</v>
      </c>
      <c r="Q18" s="14">
        <v>269933.58</v>
      </c>
      <c r="R18" s="14">
        <v>2.0154</v>
      </c>
      <c r="S18" s="14">
        <v>0.07101</v>
      </c>
      <c r="T18" s="14">
        <v>0.36847</v>
      </c>
      <c r="U18" s="14">
        <v>0.23454</v>
      </c>
      <c r="V18" s="14">
        <v>5845.98</v>
      </c>
      <c r="W18" s="14">
        <v>25591.02</v>
      </c>
      <c r="X18" s="14">
        <v>0.2457</v>
      </c>
      <c r="Y18" s="14">
        <v>0.2457</v>
      </c>
      <c r="Z18" s="17">
        <f t="shared" si="2"/>
        <v>201589.552</v>
      </c>
      <c r="AA18" s="14">
        <f t="shared" si="3"/>
        <v>289306.92</v>
      </c>
      <c r="AB18" s="18"/>
      <c r="AC18" s="17">
        <f>(VLOOKUP(A18,aux!K:L,2,0)*AA18)</f>
        <v>14856.19965</v>
      </c>
      <c r="AD18" s="14"/>
    </row>
    <row r="19">
      <c r="A19" s="13">
        <f t="shared" si="6"/>
        <v>42979</v>
      </c>
      <c r="B19" s="14">
        <v>2017.0</v>
      </c>
      <c r="C19" s="14">
        <v>9.0</v>
      </c>
      <c r="D19" s="14">
        <f t="shared" si="1"/>
        <v>30</v>
      </c>
      <c r="E19" s="14"/>
      <c r="F19" s="14"/>
      <c r="G19" s="14">
        <v>0.25</v>
      </c>
      <c r="H19" s="14">
        <v>1300.0</v>
      </c>
      <c r="I19" s="14">
        <v>1300.0</v>
      </c>
      <c r="J19" s="15">
        <v>623.28</v>
      </c>
      <c r="K19" s="14">
        <v>1397.76</v>
      </c>
      <c r="L19" s="14"/>
      <c r="M19" s="16"/>
      <c r="N19" s="17">
        <v>23.88</v>
      </c>
      <c r="O19" s="17">
        <v>23.88</v>
      </c>
      <c r="P19" s="14">
        <v>22732.92</v>
      </c>
      <c r="Q19" s="14">
        <v>319572.12</v>
      </c>
      <c r="R19" s="14">
        <v>2.0154</v>
      </c>
      <c r="S19" s="14">
        <v>0.07101</v>
      </c>
      <c r="T19" s="14">
        <v>0.36847</v>
      </c>
      <c r="U19" s="14">
        <v>0.23454</v>
      </c>
      <c r="V19" s="14">
        <v>4895.94</v>
      </c>
      <c r="W19" s="14">
        <v>23308.74</v>
      </c>
      <c r="X19" s="14">
        <v>0.2457</v>
      </c>
      <c r="Y19" s="14">
        <v>0.2457</v>
      </c>
      <c r="Z19" s="17">
        <f t="shared" si="2"/>
        <v>221493.7346</v>
      </c>
      <c r="AA19" s="14">
        <f t="shared" si="3"/>
        <v>342305.04</v>
      </c>
      <c r="AB19" s="17">
        <f>(VLOOKUP(A19,aux!K:L,2,0)*AA19)</f>
        <v>14100.22921</v>
      </c>
      <c r="AC19" s="14"/>
      <c r="AD19" s="14"/>
    </row>
    <row r="20">
      <c r="A20" s="13">
        <f>A19+30</f>
        <v>43009</v>
      </c>
      <c r="B20" s="14">
        <v>2017.0</v>
      </c>
      <c r="C20" s="14">
        <v>10.0</v>
      </c>
      <c r="D20" s="14">
        <f t="shared" si="1"/>
        <v>31</v>
      </c>
      <c r="E20" s="14"/>
      <c r="F20" s="14"/>
      <c r="G20" s="14">
        <v>0.25</v>
      </c>
      <c r="H20" s="14">
        <v>1300.0</v>
      </c>
      <c r="I20" s="14">
        <v>1300.0</v>
      </c>
      <c r="J20" s="15">
        <v>1165.92</v>
      </c>
      <c r="K20" s="14">
        <v>2931.6</v>
      </c>
      <c r="L20" s="14"/>
      <c r="M20" s="16"/>
      <c r="N20" s="17">
        <v>23.88</v>
      </c>
      <c r="O20" s="17">
        <v>23.88</v>
      </c>
      <c r="P20" s="14">
        <v>22532.58</v>
      </c>
      <c r="Q20" s="14">
        <v>327634.86</v>
      </c>
      <c r="R20" s="14">
        <v>2.0154</v>
      </c>
      <c r="S20" s="14">
        <v>0.07101</v>
      </c>
      <c r="T20" s="14">
        <v>0.36847</v>
      </c>
      <c r="U20" s="14">
        <v>0.23454</v>
      </c>
      <c r="V20" s="14">
        <v>5111.4</v>
      </c>
      <c r="W20" s="14">
        <v>24270.54</v>
      </c>
      <c r="X20" s="14">
        <v>0.2457</v>
      </c>
      <c r="Y20" s="14">
        <v>0.2457</v>
      </c>
      <c r="Z20" s="17">
        <f t="shared" si="2"/>
        <v>234840.8193</v>
      </c>
      <c r="AA20" s="14">
        <f t="shared" si="3"/>
        <v>350167.44</v>
      </c>
      <c r="AB20" s="18"/>
      <c r="AC20" s="14"/>
      <c r="AD20" s="17">
        <f>(VLOOKUP(A20,aux!K:L,2,0)*AA20)</f>
        <v>24446.58966</v>
      </c>
    </row>
    <row r="21" ht="15.75" customHeight="1">
      <c r="A21" s="13">
        <f>A20+31</f>
        <v>43040</v>
      </c>
      <c r="B21" s="14">
        <v>2017.0</v>
      </c>
      <c r="C21" s="14">
        <v>11.0</v>
      </c>
      <c r="D21" s="14">
        <f t="shared" si="1"/>
        <v>30</v>
      </c>
      <c r="E21" s="14"/>
      <c r="F21" s="14"/>
      <c r="G21" s="14">
        <v>0.25</v>
      </c>
      <c r="H21" s="14">
        <v>1300.0</v>
      </c>
      <c r="I21" s="14">
        <v>1300.0</v>
      </c>
      <c r="J21" s="15">
        <v>586.32</v>
      </c>
      <c r="K21" s="14">
        <v>1246.56</v>
      </c>
      <c r="L21" s="14"/>
      <c r="M21" s="16"/>
      <c r="N21" s="17">
        <v>23.88</v>
      </c>
      <c r="O21" s="17">
        <v>23.88</v>
      </c>
      <c r="P21" s="14">
        <v>18728.64</v>
      </c>
      <c r="Q21" s="14">
        <v>276745.98</v>
      </c>
      <c r="R21" s="14">
        <v>2.0154</v>
      </c>
      <c r="S21" s="14">
        <v>0.07101</v>
      </c>
      <c r="T21" s="14">
        <v>0.36847</v>
      </c>
      <c r="U21" s="14">
        <v>0.23454</v>
      </c>
      <c r="V21" s="14">
        <v>5042.94</v>
      </c>
      <c r="W21" s="14">
        <v>24760.26</v>
      </c>
      <c r="X21" s="14">
        <v>0.2457</v>
      </c>
      <c r="Y21" s="14">
        <v>0.2457</v>
      </c>
      <c r="Z21" s="17">
        <f t="shared" si="2"/>
        <v>201023.6643</v>
      </c>
      <c r="AA21" s="14">
        <f t="shared" si="3"/>
        <v>295474.62</v>
      </c>
      <c r="AB21" s="18"/>
      <c r="AC21" s="14"/>
      <c r="AD21" s="17">
        <f>(VLOOKUP(A21,aux!K:L,2,0)*AA21)</f>
        <v>14773.731</v>
      </c>
    </row>
    <row r="22" ht="15.75" customHeight="1">
      <c r="A22" s="13">
        <f>A21+30</f>
        <v>43070</v>
      </c>
      <c r="B22" s="14">
        <v>2017.0</v>
      </c>
      <c r="C22" s="14">
        <v>12.0</v>
      </c>
      <c r="D22" s="14">
        <f t="shared" si="1"/>
        <v>31</v>
      </c>
      <c r="E22" s="14"/>
      <c r="F22" s="14"/>
      <c r="G22" s="14">
        <v>0.25</v>
      </c>
      <c r="H22" s="14">
        <v>1300.0</v>
      </c>
      <c r="I22" s="14">
        <v>1300.0</v>
      </c>
      <c r="J22" s="15">
        <v>482.16</v>
      </c>
      <c r="K22" s="14">
        <v>1221.36</v>
      </c>
      <c r="L22" s="14"/>
      <c r="M22" s="16"/>
      <c r="N22" s="17">
        <v>23.88</v>
      </c>
      <c r="O22" s="17">
        <v>23.88</v>
      </c>
      <c r="P22" s="14">
        <v>20320.44</v>
      </c>
      <c r="Q22" s="14">
        <v>287791.14</v>
      </c>
      <c r="R22" s="14">
        <v>2.0154</v>
      </c>
      <c r="S22" s="14">
        <v>0.07101</v>
      </c>
      <c r="T22" s="14">
        <v>0.36847</v>
      </c>
      <c r="U22" s="14">
        <v>0.23454</v>
      </c>
      <c r="V22" s="14">
        <v>5467.56</v>
      </c>
      <c r="W22" s="14">
        <v>26764.92</v>
      </c>
      <c r="X22" s="14">
        <v>0.2457</v>
      </c>
      <c r="Y22" s="14">
        <v>0.2457</v>
      </c>
      <c r="Z22" s="17">
        <f t="shared" si="2"/>
        <v>204771.7627</v>
      </c>
      <c r="AA22" s="14">
        <f t="shared" si="3"/>
        <v>308111.58</v>
      </c>
      <c r="AB22" s="18"/>
      <c r="AC22" s="17">
        <f>(VLOOKUP(A22,aux!K:L,2,0)*AA22)</f>
        <v>9243.3474</v>
      </c>
      <c r="AD22" s="14"/>
    </row>
    <row r="23" ht="15.75" customHeight="1">
      <c r="A23" s="13">
        <f t="shared" ref="A23:A24" si="7">A22+31</f>
        <v>43101</v>
      </c>
      <c r="B23" s="14">
        <v>2018.0</v>
      </c>
      <c r="C23" s="14">
        <v>1.0</v>
      </c>
      <c r="D23" s="14">
        <f t="shared" si="1"/>
        <v>31</v>
      </c>
      <c r="E23" s="14"/>
      <c r="F23" s="14"/>
      <c r="G23" s="14">
        <v>0.25</v>
      </c>
      <c r="H23" s="14">
        <v>1300.0</v>
      </c>
      <c r="I23" s="14">
        <v>1300.0</v>
      </c>
      <c r="J23" s="15">
        <v>435.12</v>
      </c>
      <c r="K23" s="14">
        <v>1206.24</v>
      </c>
      <c r="L23" s="14"/>
      <c r="M23" s="16"/>
      <c r="N23" s="17">
        <v>23.88</v>
      </c>
      <c r="O23" s="17">
        <v>23.88</v>
      </c>
      <c r="P23" s="14">
        <v>15051.96</v>
      </c>
      <c r="Q23" s="14">
        <v>207545.94</v>
      </c>
      <c r="R23" s="14">
        <v>2.0154</v>
      </c>
      <c r="S23" s="14">
        <v>0.07101</v>
      </c>
      <c r="T23" s="14">
        <v>0.36847</v>
      </c>
      <c r="U23" s="14">
        <v>0.23454</v>
      </c>
      <c r="V23" s="14">
        <v>5293.68</v>
      </c>
      <c r="W23" s="14">
        <v>29788.5</v>
      </c>
      <c r="X23" s="14">
        <v>0.2457</v>
      </c>
      <c r="Y23" s="14">
        <v>0.2457</v>
      </c>
      <c r="Z23" s="17">
        <f t="shared" si="2"/>
        <v>161430.9807</v>
      </c>
      <c r="AA23" s="14">
        <f t="shared" si="3"/>
        <v>222597.9</v>
      </c>
      <c r="AB23" s="17"/>
      <c r="AC23" s="14"/>
      <c r="AD23" s="14"/>
    </row>
    <row r="24" ht="15.75" customHeight="1">
      <c r="A24" s="13">
        <f t="shared" si="7"/>
        <v>43132</v>
      </c>
      <c r="B24" s="14">
        <v>2018.0</v>
      </c>
      <c r="C24" s="14">
        <v>2.0</v>
      </c>
      <c r="D24" s="14">
        <f t="shared" si="1"/>
        <v>28</v>
      </c>
      <c r="E24" s="14"/>
      <c r="F24" s="14"/>
      <c r="G24" s="14">
        <v>0.25</v>
      </c>
      <c r="H24" s="14">
        <v>1300.0</v>
      </c>
      <c r="I24" s="14">
        <v>1300.0</v>
      </c>
      <c r="J24" s="15">
        <v>446.88</v>
      </c>
      <c r="K24" s="14">
        <v>1207.92</v>
      </c>
      <c r="L24" s="14"/>
      <c r="M24" s="16"/>
      <c r="N24" s="17">
        <v>23.88</v>
      </c>
      <c r="O24" s="17">
        <v>23.88</v>
      </c>
      <c r="P24" s="14">
        <v>18729.9</v>
      </c>
      <c r="Q24" s="14">
        <v>252136.08</v>
      </c>
      <c r="R24" s="14">
        <v>2.0154</v>
      </c>
      <c r="S24" s="14">
        <v>0.07101</v>
      </c>
      <c r="T24" s="14">
        <v>0.36847</v>
      </c>
      <c r="U24" s="14">
        <v>0.23454</v>
      </c>
      <c r="V24" s="14">
        <v>4934.16</v>
      </c>
      <c r="W24" s="14">
        <v>24516.66</v>
      </c>
      <c r="X24" s="14">
        <v>0.2457</v>
      </c>
      <c r="Y24" s="14">
        <v>0.2457</v>
      </c>
      <c r="Z24" s="17">
        <f t="shared" si="2"/>
        <v>178463.0548</v>
      </c>
      <c r="AA24" s="14">
        <f t="shared" si="3"/>
        <v>270865.98</v>
      </c>
      <c r="AB24" s="17"/>
      <c r="AC24" s="14"/>
      <c r="AD24" s="14"/>
    </row>
    <row r="25" ht="15.75" customHeight="1">
      <c r="A25" s="13">
        <f>A24+28</f>
        <v>43160</v>
      </c>
      <c r="B25" s="14">
        <v>2018.0</v>
      </c>
      <c r="C25" s="14">
        <v>3.0</v>
      </c>
      <c r="D25" s="14">
        <f t="shared" si="1"/>
        <v>31</v>
      </c>
      <c r="E25" s="14"/>
      <c r="F25" s="14"/>
      <c r="G25" s="14">
        <v>0.25</v>
      </c>
      <c r="H25" s="14">
        <v>1300.0</v>
      </c>
      <c r="I25" s="14">
        <v>1300.0</v>
      </c>
      <c r="J25" s="15">
        <v>458.64</v>
      </c>
      <c r="K25" s="14">
        <v>1164.24</v>
      </c>
      <c r="L25" s="14"/>
      <c r="M25" s="16"/>
      <c r="N25" s="17">
        <v>23.88</v>
      </c>
      <c r="O25" s="17">
        <v>23.88</v>
      </c>
      <c r="P25" s="14">
        <v>17913.42</v>
      </c>
      <c r="Q25" s="14">
        <v>238206.78</v>
      </c>
      <c r="R25" s="14">
        <v>2.0154</v>
      </c>
      <c r="S25" s="14">
        <v>0.07101</v>
      </c>
      <c r="T25" s="14">
        <v>0.36847</v>
      </c>
      <c r="U25" s="14">
        <v>0.23454</v>
      </c>
      <c r="V25" s="14">
        <v>4826.22</v>
      </c>
      <c r="W25" s="14">
        <v>25033.68</v>
      </c>
      <c r="X25" s="14">
        <v>0.2457</v>
      </c>
      <c r="Y25" s="14">
        <v>0.2457</v>
      </c>
      <c r="Z25" s="17">
        <f t="shared" si="2"/>
        <v>172751.0741</v>
      </c>
      <c r="AA25" s="14">
        <f t="shared" si="3"/>
        <v>256120.2</v>
      </c>
      <c r="AB25" s="17"/>
      <c r="AC25" s="14"/>
      <c r="AD25" s="14"/>
    </row>
    <row r="26" ht="15.75" customHeight="1">
      <c r="A26" s="13">
        <f>A25+31</f>
        <v>43191</v>
      </c>
      <c r="B26" s="14">
        <v>2018.0</v>
      </c>
      <c r="C26" s="14">
        <v>4.0</v>
      </c>
      <c r="D26" s="14">
        <f t="shared" si="1"/>
        <v>30</v>
      </c>
      <c r="E26" s="14"/>
      <c r="F26" s="14"/>
      <c r="G26" s="14">
        <v>0.25</v>
      </c>
      <c r="H26" s="14">
        <v>1300.0</v>
      </c>
      <c r="I26" s="14">
        <v>1300.0</v>
      </c>
      <c r="J26" s="15">
        <v>517.44</v>
      </c>
      <c r="K26" s="14">
        <v>1293.6</v>
      </c>
      <c r="L26" s="14"/>
      <c r="M26" s="16"/>
      <c r="N26" s="17">
        <v>23.88</v>
      </c>
      <c r="O26" s="17">
        <v>23.88</v>
      </c>
      <c r="P26" s="14">
        <v>19602.24</v>
      </c>
      <c r="Q26" s="14">
        <v>273608.16</v>
      </c>
      <c r="R26" s="14">
        <v>2.0154</v>
      </c>
      <c r="S26" s="14">
        <v>0.07101</v>
      </c>
      <c r="T26" s="14">
        <v>0.36847</v>
      </c>
      <c r="U26" s="14">
        <v>0.23454</v>
      </c>
      <c r="V26" s="14">
        <v>5092.92</v>
      </c>
      <c r="W26" s="14">
        <v>24539.34</v>
      </c>
      <c r="X26" s="14">
        <v>0.2457</v>
      </c>
      <c r="Y26" s="14">
        <v>0.2457</v>
      </c>
      <c r="Z26" s="17">
        <f t="shared" si="2"/>
        <v>187165.0813</v>
      </c>
      <c r="AA26" s="14">
        <f t="shared" si="3"/>
        <v>293210.4</v>
      </c>
      <c r="AB26" s="17"/>
      <c r="AC26" s="14"/>
      <c r="AD26" s="14"/>
    </row>
    <row r="27" ht="15.75" customHeight="1">
      <c r="A27" s="13">
        <f>A26+30</f>
        <v>43221</v>
      </c>
      <c r="B27" s="14">
        <v>2018.0</v>
      </c>
      <c r="C27" s="14">
        <v>5.0</v>
      </c>
      <c r="D27" s="14">
        <f t="shared" si="1"/>
        <v>31</v>
      </c>
      <c r="E27" s="14"/>
      <c r="F27" s="14"/>
      <c r="G27" s="14">
        <v>0.25</v>
      </c>
      <c r="H27" s="14">
        <v>1300.0</v>
      </c>
      <c r="I27" s="14">
        <v>1300.0</v>
      </c>
      <c r="J27" s="15">
        <v>411.6</v>
      </c>
      <c r="K27" s="14">
        <v>1154.16</v>
      </c>
      <c r="L27" s="14"/>
      <c r="M27" s="16"/>
      <c r="N27" s="17">
        <v>23.88</v>
      </c>
      <c r="O27" s="17">
        <v>23.88</v>
      </c>
      <c r="P27" s="14">
        <v>16513.98</v>
      </c>
      <c r="Q27" s="14">
        <v>245366.94</v>
      </c>
      <c r="R27" s="14">
        <v>2.0154</v>
      </c>
      <c r="S27" s="14">
        <v>0.07101</v>
      </c>
      <c r="T27" s="14">
        <v>0.36847</v>
      </c>
      <c r="U27" s="14">
        <v>0.23454</v>
      </c>
      <c r="V27" s="14">
        <v>5312.58</v>
      </c>
      <c r="W27" s="14">
        <v>27658.26</v>
      </c>
      <c r="X27" s="14">
        <v>0.2457</v>
      </c>
      <c r="Y27" s="14">
        <v>0.2457</v>
      </c>
      <c r="Z27" s="17">
        <f t="shared" si="2"/>
        <v>176965.6658</v>
      </c>
      <c r="AA27" s="14">
        <f t="shared" si="3"/>
        <v>261880.92</v>
      </c>
      <c r="AB27" s="17">
        <f>(VLOOKUP(A27,aux!K:L,2,0)*AA27)</f>
        <v>2618.8092</v>
      </c>
      <c r="AC27" s="14"/>
      <c r="AD27" s="14"/>
    </row>
    <row r="28" ht="15.75" customHeight="1">
      <c r="A28" s="13">
        <f>A27+31</f>
        <v>43252</v>
      </c>
      <c r="B28" s="14">
        <v>2018.0</v>
      </c>
      <c r="C28" s="14">
        <v>6.0</v>
      </c>
      <c r="D28" s="14">
        <f t="shared" si="1"/>
        <v>30</v>
      </c>
      <c r="E28" s="14"/>
      <c r="F28" s="14"/>
      <c r="G28" s="14">
        <v>0.25</v>
      </c>
      <c r="H28" s="14">
        <v>1300.0</v>
      </c>
      <c r="I28" s="14">
        <v>1300.0</v>
      </c>
      <c r="J28" s="15">
        <v>604.8</v>
      </c>
      <c r="K28" s="14">
        <v>1392.72</v>
      </c>
      <c r="L28" s="14"/>
      <c r="M28" s="16"/>
      <c r="N28" s="17">
        <v>23.88</v>
      </c>
      <c r="O28" s="17">
        <v>23.88</v>
      </c>
      <c r="P28" s="14">
        <v>20605.2</v>
      </c>
      <c r="Q28" s="14">
        <v>286961.22</v>
      </c>
      <c r="R28" s="14">
        <v>2.0154</v>
      </c>
      <c r="S28" s="14">
        <v>0.07101</v>
      </c>
      <c r="T28" s="14">
        <v>0.36847</v>
      </c>
      <c r="U28" s="14">
        <v>0.23454</v>
      </c>
      <c r="V28" s="14">
        <v>5177.76</v>
      </c>
      <c r="W28" s="14">
        <v>23971.92</v>
      </c>
      <c r="X28" s="14">
        <v>0.2457</v>
      </c>
      <c r="Y28" s="14">
        <v>0.2457</v>
      </c>
      <c r="Z28" s="17">
        <f t="shared" si="2"/>
        <v>208467.7812</v>
      </c>
      <c r="AA28" s="14">
        <f t="shared" si="3"/>
        <v>307566.42</v>
      </c>
      <c r="AB28" s="18"/>
      <c r="AC28" s="14"/>
      <c r="AD28" s="17">
        <f>(VLOOKUP(A28,aux!K:L,2,0)*AA28)</f>
        <v>15378.321</v>
      </c>
    </row>
    <row r="29" ht="15.75" customHeight="1">
      <c r="A29" s="13">
        <f>A28+30</f>
        <v>43282</v>
      </c>
      <c r="B29" s="14">
        <v>2018.0</v>
      </c>
      <c r="C29" s="14">
        <v>7.0</v>
      </c>
      <c r="D29" s="14">
        <f t="shared" si="1"/>
        <v>31</v>
      </c>
      <c r="E29" s="14"/>
      <c r="F29" s="14"/>
      <c r="G29" s="14">
        <v>0.25</v>
      </c>
      <c r="H29" s="14">
        <v>1300.0</v>
      </c>
      <c r="I29" s="14">
        <v>1300.0</v>
      </c>
      <c r="J29" s="15">
        <v>559.44</v>
      </c>
      <c r="K29" s="14">
        <v>1382.64</v>
      </c>
      <c r="L29" s="14"/>
      <c r="M29" s="16"/>
      <c r="N29" s="17">
        <v>23.88</v>
      </c>
      <c r="O29" s="17">
        <v>23.88</v>
      </c>
      <c r="P29" s="14">
        <v>21175.56</v>
      </c>
      <c r="Q29" s="14">
        <v>278230.26</v>
      </c>
      <c r="R29" s="14">
        <v>2.0154</v>
      </c>
      <c r="S29" s="14">
        <v>0.07101</v>
      </c>
      <c r="T29" s="14">
        <v>0.36847</v>
      </c>
      <c r="U29" s="14">
        <v>0.23454</v>
      </c>
      <c r="V29" s="14">
        <v>5129.04</v>
      </c>
      <c r="W29" s="14">
        <v>23516.64</v>
      </c>
      <c r="X29" s="14">
        <v>0.2457</v>
      </c>
      <c r="Y29" s="14">
        <v>0.2457</v>
      </c>
      <c r="Z29" s="17">
        <f t="shared" si="2"/>
        <v>206284.42</v>
      </c>
      <c r="AA29" s="14">
        <f t="shared" si="3"/>
        <v>299405.82</v>
      </c>
      <c r="AB29" s="18"/>
      <c r="AC29" s="14"/>
      <c r="AD29" s="17">
        <f>(VLOOKUP(A29,aux!K:L,2,0)*AA29)</f>
        <v>14970.291</v>
      </c>
    </row>
    <row r="30" ht="15.75" customHeight="1">
      <c r="A30" s="13">
        <f t="shared" ref="A30:A31" si="8">A29+31</f>
        <v>43313</v>
      </c>
      <c r="B30" s="14">
        <v>2018.0</v>
      </c>
      <c r="C30" s="14">
        <v>8.0</v>
      </c>
      <c r="D30" s="14">
        <f t="shared" si="1"/>
        <v>31</v>
      </c>
      <c r="E30" s="14"/>
      <c r="F30" s="14"/>
      <c r="G30" s="14">
        <v>0.25</v>
      </c>
      <c r="H30" s="14">
        <v>1300.0</v>
      </c>
      <c r="I30" s="14">
        <v>1300.0</v>
      </c>
      <c r="J30" s="15">
        <v>473.76</v>
      </c>
      <c r="K30" s="14">
        <v>1290.24</v>
      </c>
      <c r="L30" s="14"/>
      <c r="M30" s="16"/>
      <c r="N30" s="17">
        <v>25.29</v>
      </c>
      <c r="O30" s="17">
        <v>25.29</v>
      </c>
      <c r="P30" s="14">
        <v>18228.42</v>
      </c>
      <c r="Q30" s="14">
        <v>254694.72</v>
      </c>
      <c r="R30" s="14">
        <v>2.12393</v>
      </c>
      <c r="S30" s="14">
        <v>0.08615</v>
      </c>
      <c r="T30" s="14">
        <v>0.42509</v>
      </c>
      <c r="U30" s="14">
        <v>0.26375</v>
      </c>
      <c r="V30" s="14">
        <v>5450.76</v>
      </c>
      <c r="W30" s="14">
        <v>27965.28</v>
      </c>
      <c r="X30" s="14">
        <v>0.39379</v>
      </c>
      <c r="Y30" s="14">
        <v>0.39379</v>
      </c>
      <c r="Z30" s="17">
        <f t="shared" si="2"/>
        <v>212217.5752</v>
      </c>
      <c r="AA30" s="14">
        <f t="shared" si="3"/>
        <v>272923.14</v>
      </c>
      <c r="AB30" s="18"/>
      <c r="AC30" s="14"/>
      <c r="AD30" s="17">
        <f>(VLOOKUP(A30,aux!K:L,2,0)*AA30)</f>
        <v>13646.157</v>
      </c>
    </row>
    <row r="31" ht="15.75" customHeight="1">
      <c r="A31" s="13">
        <f t="shared" si="8"/>
        <v>43344</v>
      </c>
      <c r="B31" s="14">
        <v>2018.0</v>
      </c>
      <c r="C31" s="14">
        <v>9.0</v>
      </c>
      <c r="D31" s="14">
        <f t="shared" si="1"/>
        <v>30</v>
      </c>
      <c r="E31" s="14"/>
      <c r="F31" s="14"/>
      <c r="G31" s="14">
        <v>0.25</v>
      </c>
      <c r="H31" s="14">
        <v>1300.0</v>
      </c>
      <c r="I31" s="14">
        <v>1300.0</v>
      </c>
      <c r="J31" s="15">
        <v>532.56</v>
      </c>
      <c r="K31" s="14">
        <v>1352.4</v>
      </c>
      <c r="L31" s="14"/>
      <c r="M31" s="16"/>
      <c r="N31" s="17">
        <v>25.29</v>
      </c>
      <c r="O31" s="17">
        <v>25.29</v>
      </c>
      <c r="P31" s="14">
        <v>22604.82</v>
      </c>
      <c r="Q31" s="14">
        <v>311078.88</v>
      </c>
      <c r="R31" s="14">
        <v>2.12393</v>
      </c>
      <c r="S31" s="14">
        <v>0.08615</v>
      </c>
      <c r="T31" s="14">
        <v>0.42509</v>
      </c>
      <c r="U31" s="14">
        <v>0.26375</v>
      </c>
      <c r="V31" s="14">
        <v>4193.28</v>
      </c>
      <c r="W31" s="14">
        <v>17760.54</v>
      </c>
      <c r="X31" s="14">
        <v>0.39379</v>
      </c>
      <c r="Y31" s="14">
        <v>0.39379</v>
      </c>
      <c r="Z31" s="17">
        <f t="shared" si="2"/>
        <v>235440.0289</v>
      </c>
      <c r="AA31" s="14">
        <f t="shared" si="3"/>
        <v>333683.7</v>
      </c>
      <c r="AB31" s="18"/>
      <c r="AC31" s="14"/>
      <c r="AD31" s="17">
        <f>(VLOOKUP(A31,aux!K:L,2,0)*AA31)</f>
        <v>16684.185</v>
      </c>
    </row>
    <row r="32" ht="15.75" customHeight="1">
      <c r="A32" s="13">
        <f>A31+30</f>
        <v>43374</v>
      </c>
      <c r="B32" s="14">
        <v>2018.0</v>
      </c>
      <c r="C32" s="14">
        <v>10.0</v>
      </c>
      <c r="D32" s="14">
        <f t="shared" si="1"/>
        <v>31</v>
      </c>
      <c r="E32" s="14"/>
      <c r="F32" s="14"/>
      <c r="G32" s="14">
        <v>0.25</v>
      </c>
      <c r="H32" s="14">
        <v>1300.0</v>
      </c>
      <c r="I32" s="14">
        <v>1300.0</v>
      </c>
      <c r="J32" s="15">
        <v>510.72</v>
      </c>
      <c r="K32" s="14">
        <v>1312.08</v>
      </c>
      <c r="L32" s="14"/>
      <c r="M32" s="16"/>
      <c r="N32" s="17">
        <v>25.29</v>
      </c>
      <c r="O32" s="17">
        <v>25.29</v>
      </c>
      <c r="P32" s="14">
        <v>20274.66</v>
      </c>
      <c r="Q32" s="14">
        <v>306842.34</v>
      </c>
      <c r="R32" s="14">
        <v>2.12393</v>
      </c>
      <c r="S32" s="14">
        <v>0.08615</v>
      </c>
      <c r="T32" s="14">
        <v>0.42509</v>
      </c>
      <c r="U32" s="14">
        <v>0.26375</v>
      </c>
      <c r="V32" s="14">
        <v>3408.3</v>
      </c>
      <c r="W32" s="14">
        <v>15198.12</v>
      </c>
      <c r="X32" s="14">
        <v>0.39379</v>
      </c>
      <c r="Y32" s="14">
        <v>0.39379</v>
      </c>
      <c r="Z32" s="17">
        <f t="shared" si="2"/>
        <v>224818.1668</v>
      </c>
      <c r="AA32" s="14">
        <f t="shared" si="3"/>
        <v>327117</v>
      </c>
      <c r="AB32" s="18"/>
      <c r="AC32" s="14"/>
      <c r="AD32" s="17">
        <f>(VLOOKUP(A32,aux!K:L,2,0)*AA32)</f>
        <v>16355.85</v>
      </c>
    </row>
    <row r="33" ht="15.75" customHeight="1">
      <c r="A33" s="13">
        <f>A32+31</f>
        <v>43405</v>
      </c>
      <c r="B33" s="14">
        <v>2018.0</v>
      </c>
      <c r="C33" s="14">
        <v>11.0</v>
      </c>
      <c r="D33" s="14">
        <f t="shared" si="1"/>
        <v>30</v>
      </c>
      <c r="E33" s="14"/>
      <c r="F33" s="14"/>
      <c r="G33" s="14">
        <v>0.25</v>
      </c>
      <c r="H33" s="14">
        <v>1300.0</v>
      </c>
      <c r="I33" s="14">
        <v>1300.0</v>
      </c>
      <c r="J33" s="15">
        <v>540.96</v>
      </c>
      <c r="K33" s="14">
        <v>1513.68</v>
      </c>
      <c r="L33" s="14"/>
      <c r="M33" s="16"/>
      <c r="N33" s="17">
        <v>25.29</v>
      </c>
      <c r="O33" s="17">
        <v>25.29</v>
      </c>
      <c r="P33" s="14">
        <v>21598.5</v>
      </c>
      <c r="Q33" s="14">
        <v>313688.34</v>
      </c>
      <c r="R33" s="14">
        <v>2.12393</v>
      </c>
      <c r="S33" s="14">
        <v>0.08615</v>
      </c>
      <c r="T33" s="14">
        <v>0.42509</v>
      </c>
      <c r="U33" s="14">
        <v>0.26375</v>
      </c>
      <c r="V33" s="14">
        <v>4417.14</v>
      </c>
      <c r="W33" s="14">
        <v>24875.76</v>
      </c>
      <c r="X33" s="14">
        <v>0.39379</v>
      </c>
      <c r="Y33" s="14">
        <v>0.39379</v>
      </c>
      <c r="Z33" s="17">
        <f t="shared" si="2"/>
        <v>227660.0064</v>
      </c>
      <c r="AA33" s="14">
        <f t="shared" si="3"/>
        <v>335286.84</v>
      </c>
      <c r="AB33" s="17">
        <f>(VLOOKUP(A33,aux!K:L,2,0)*AA33)</f>
        <v>3352.8684</v>
      </c>
      <c r="AC33" s="18"/>
      <c r="AD33" s="14"/>
    </row>
    <row r="34" ht="15.75" customHeight="1">
      <c r="A34" s="13">
        <f>A33+30</f>
        <v>43435</v>
      </c>
      <c r="B34" s="14">
        <v>2018.0</v>
      </c>
      <c r="C34" s="14">
        <v>12.0</v>
      </c>
      <c r="D34" s="14">
        <f t="shared" si="1"/>
        <v>31</v>
      </c>
      <c r="E34" s="14"/>
      <c r="F34" s="14"/>
      <c r="G34" s="14">
        <v>0.25</v>
      </c>
      <c r="H34" s="14">
        <v>1300.0</v>
      </c>
      <c r="I34" s="14">
        <v>1300.0</v>
      </c>
      <c r="J34" s="15">
        <v>589.68</v>
      </c>
      <c r="K34" s="14">
        <v>1461.6</v>
      </c>
      <c r="L34" s="14"/>
      <c r="M34" s="16"/>
      <c r="N34" s="17">
        <v>25.29</v>
      </c>
      <c r="O34" s="17">
        <v>25.29</v>
      </c>
      <c r="P34" s="14">
        <v>21971.04</v>
      </c>
      <c r="Q34" s="14">
        <v>317525.46</v>
      </c>
      <c r="R34" s="14">
        <v>2.12393</v>
      </c>
      <c r="S34" s="14">
        <v>0.08615</v>
      </c>
      <c r="T34" s="14">
        <v>0.42509</v>
      </c>
      <c r="U34" s="14">
        <v>0.26375</v>
      </c>
      <c r="V34" s="14">
        <v>5554.92</v>
      </c>
      <c r="W34" s="14">
        <v>25081.56</v>
      </c>
      <c r="X34" s="14">
        <v>0.39379</v>
      </c>
      <c r="Y34" s="14">
        <v>0.39379</v>
      </c>
      <c r="Z34" s="17">
        <f t="shared" si="2"/>
        <v>227253.2046</v>
      </c>
      <c r="AA34" s="14">
        <f t="shared" si="3"/>
        <v>339496.5</v>
      </c>
      <c r="AB34" s="17"/>
      <c r="AC34" s="17"/>
      <c r="AD34" s="14"/>
    </row>
    <row r="35" ht="15.75" customHeight="1">
      <c r="A35" s="13">
        <f t="shared" ref="A35:A36" si="9">A34+31</f>
        <v>43466</v>
      </c>
      <c r="B35" s="14">
        <v>2019.0</v>
      </c>
      <c r="C35" s="14">
        <v>1.0</v>
      </c>
      <c r="D35" s="14">
        <f t="shared" si="1"/>
        <v>31</v>
      </c>
      <c r="E35" s="14"/>
      <c r="F35" s="14"/>
      <c r="G35" s="14">
        <v>0.25</v>
      </c>
      <c r="H35" s="14">
        <v>1300.0</v>
      </c>
      <c r="I35" s="14">
        <v>1300.0</v>
      </c>
      <c r="J35" s="15">
        <v>482.16</v>
      </c>
      <c r="K35" s="14">
        <v>1199.52</v>
      </c>
      <c r="L35" s="14"/>
      <c r="M35" s="16"/>
      <c r="N35" s="17">
        <v>25.29</v>
      </c>
      <c r="O35" s="17">
        <v>25.29</v>
      </c>
      <c r="P35" s="14">
        <v>15939.42</v>
      </c>
      <c r="Q35" s="14">
        <v>216611.64</v>
      </c>
      <c r="R35" s="14">
        <v>2.12393</v>
      </c>
      <c r="S35" s="14">
        <v>0.08615</v>
      </c>
      <c r="T35" s="14">
        <v>0.42509</v>
      </c>
      <c r="U35" s="14">
        <v>0.26375</v>
      </c>
      <c r="V35" s="14">
        <v>6028.26</v>
      </c>
      <c r="W35" s="14">
        <v>39839.1</v>
      </c>
      <c r="X35" s="14">
        <v>0.39379</v>
      </c>
      <c r="Y35" s="14">
        <v>0.39379</v>
      </c>
      <c r="Z35" s="17">
        <f t="shared" si="2"/>
        <v>191512.6755</v>
      </c>
      <c r="AA35" s="14">
        <f t="shared" si="3"/>
        <v>232551.06</v>
      </c>
      <c r="AB35" s="17"/>
      <c r="AC35" s="17"/>
      <c r="AD35" s="14"/>
    </row>
    <row r="36" ht="15.75" customHeight="1">
      <c r="A36" s="13">
        <f t="shared" si="9"/>
        <v>43497</v>
      </c>
      <c r="B36" s="14">
        <v>2019.0</v>
      </c>
      <c r="C36" s="14">
        <v>2.0</v>
      </c>
      <c r="D36" s="14">
        <f t="shared" si="1"/>
        <v>28</v>
      </c>
      <c r="E36" s="14"/>
      <c r="F36" s="14"/>
      <c r="G36" s="14">
        <v>0.25</v>
      </c>
      <c r="H36" s="14">
        <v>1300.0</v>
      </c>
      <c r="I36" s="14">
        <v>1300.0</v>
      </c>
      <c r="J36" s="15">
        <v>430.08</v>
      </c>
      <c r="K36" s="14">
        <v>1290.24</v>
      </c>
      <c r="L36" s="14"/>
      <c r="M36" s="16"/>
      <c r="N36" s="17">
        <v>25.29</v>
      </c>
      <c r="O36" s="17">
        <v>25.29</v>
      </c>
      <c r="P36" s="14">
        <v>19157.88</v>
      </c>
      <c r="Q36" s="14">
        <v>270031.02</v>
      </c>
      <c r="R36" s="14">
        <v>2.12393</v>
      </c>
      <c r="S36" s="14">
        <v>0.08615</v>
      </c>
      <c r="T36" s="14">
        <v>0.42509</v>
      </c>
      <c r="U36" s="14">
        <v>0.26375</v>
      </c>
      <c r="V36" s="14">
        <v>5769.96</v>
      </c>
      <c r="W36" s="14">
        <v>27228.18</v>
      </c>
      <c r="X36" s="14">
        <v>0.39379</v>
      </c>
      <c r="Y36" s="14">
        <v>0.39379</v>
      </c>
      <c r="Z36" s="17">
        <f t="shared" si="2"/>
        <v>205695.3995</v>
      </c>
      <c r="AA36" s="14">
        <f t="shared" si="3"/>
        <v>289188.9</v>
      </c>
      <c r="AB36" s="17"/>
      <c r="AC36" s="14"/>
      <c r="AD36" s="14"/>
    </row>
    <row r="37" ht="15.75" customHeight="1">
      <c r="A37" s="13">
        <f>A36+28</f>
        <v>43525</v>
      </c>
      <c r="B37" s="14">
        <v>2019.0</v>
      </c>
      <c r="C37" s="14">
        <v>3.0</v>
      </c>
      <c r="D37" s="14">
        <f t="shared" si="1"/>
        <v>31</v>
      </c>
      <c r="E37" s="14"/>
      <c r="F37" s="14"/>
      <c r="G37" s="14">
        <v>0.25</v>
      </c>
      <c r="H37" s="14">
        <v>1300.0</v>
      </c>
      <c r="I37" s="14">
        <v>1300.0</v>
      </c>
      <c r="J37" s="15">
        <v>500.64</v>
      </c>
      <c r="K37" s="14">
        <v>1219.68</v>
      </c>
      <c r="L37" s="14"/>
      <c r="M37" s="16"/>
      <c r="N37" s="17">
        <v>25.29</v>
      </c>
      <c r="O37" s="17">
        <v>25.29</v>
      </c>
      <c r="P37" s="14">
        <v>19127.22</v>
      </c>
      <c r="Q37" s="14">
        <v>252789.6</v>
      </c>
      <c r="R37" s="14">
        <v>2.12393</v>
      </c>
      <c r="S37" s="14">
        <v>0.08615</v>
      </c>
      <c r="T37" s="14">
        <v>0.42509</v>
      </c>
      <c r="U37" s="14">
        <v>0.26375</v>
      </c>
      <c r="V37" s="14">
        <v>5929.56</v>
      </c>
      <c r="W37" s="14">
        <v>30911.16</v>
      </c>
      <c r="X37" s="14">
        <v>0.39379</v>
      </c>
      <c r="Y37" s="14">
        <v>0.39379</v>
      </c>
      <c r="Z37" s="17">
        <f t="shared" si="2"/>
        <v>203330.3026</v>
      </c>
      <c r="AA37" s="14">
        <f t="shared" si="3"/>
        <v>271916.82</v>
      </c>
      <c r="AB37" s="17"/>
      <c r="AC37" s="14"/>
      <c r="AD37" s="14"/>
    </row>
    <row r="38" ht="15.75" customHeight="1">
      <c r="A38" s="13">
        <f>A37+31</f>
        <v>43556</v>
      </c>
      <c r="B38" s="14">
        <v>2019.0</v>
      </c>
      <c r="C38" s="14">
        <v>4.0</v>
      </c>
      <c r="D38" s="14">
        <f t="shared" si="1"/>
        <v>30</v>
      </c>
      <c r="E38" s="14"/>
      <c r="F38" s="14"/>
      <c r="G38" s="14">
        <v>0.25</v>
      </c>
      <c r="H38" s="14">
        <v>1300.0</v>
      </c>
      <c r="I38" s="14">
        <v>1300.0</v>
      </c>
      <c r="J38" s="15">
        <v>420.0</v>
      </c>
      <c r="K38" s="14">
        <v>1090.32</v>
      </c>
      <c r="L38" s="14"/>
      <c r="M38" s="16"/>
      <c r="N38" s="17">
        <v>25.29</v>
      </c>
      <c r="O38" s="17">
        <v>25.29</v>
      </c>
      <c r="P38" s="14">
        <v>16415.7</v>
      </c>
      <c r="Q38" s="14">
        <v>227537.1</v>
      </c>
      <c r="R38" s="14">
        <v>2.12393</v>
      </c>
      <c r="S38" s="14">
        <v>0.08615</v>
      </c>
      <c r="T38" s="14">
        <v>0.42509</v>
      </c>
      <c r="U38" s="14">
        <v>0.26375</v>
      </c>
      <c r="V38" s="14">
        <v>4115.16</v>
      </c>
      <c r="W38" s="14">
        <v>19073.88</v>
      </c>
      <c r="X38" s="14">
        <v>0.39379</v>
      </c>
      <c r="Y38" s="14">
        <v>0.39379</v>
      </c>
      <c r="Z38" s="17">
        <f t="shared" si="2"/>
        <v>175030.9616</v>
      </c>
      <c r="AA38" s="14">
        <f t="shared" si="3"/>
        <v>243952.8</v>
      </c>
      <c r="AB38" s="17"/>
      <c r="AC38" s="14"/>
      <c r="AD38" s="14"/>
    </row>
    <row r="39" ht="15.75" customHeight="1">
      <c r="A39" s="13">
        <f>A38+30</f>
        <v>43586</v>
      </c>
      <c r="B39" s="14">
        <v>2019.0</v>
      </c>
      <c r="C39" s="14">
        <v>5.0</v>
      </c>
      <c r="D39" s="14">
        <f t="shared" si="1"/>
        <v>31</v>
      </c>
      <c r="E39" s="14"/>
      <c r="F39" s="14"/>
      <c r="G39" s="14">
        <v>0.25</v>
      </c>
      <c r="H39" s="14">
        <v>1300.0</v>
      </c>
      <c r="I39" s="14">
        <v>1300.0</v>
      </c>
      <c r="J39" s="15">
        <v>470.4</v>
      </c>
      <c r="K39" s="14">
        <v>1249.92</v>
      </c>
      <c r="L39" s="14"/>
      <c r="M39" s="16"/>
      <c r="N39" s="17">
        <v>25.29</v>
      </c>
      <c r="O39" s="17">
        <v>25.29</v>
      </c>
      <c r="P39" s="14">
        <v>18331.32</v>
      </c>
      <c r="Q39" s="14">
        <v>277452.0</v>
      </c>
      <c r="R39" s="14">
        <v>2.12393</v>
      </c>
      <c r="S39" s="14">
        <v>0.08615</v>
      </c>
      <c r="T39" s="14">
        <v>0.42509</v>
      </c>
      <c r="U39" s="14">
        <v>0.26375</v>
      </c>
      <c r="V39" s="14">
        <v>4929.54</v>
      </c>
      <c r="W39" s="14">
        <v>33085.92</v>
      </c>
      <c r="X39" s="14">
        <v>0.39379</v>
      </c>
      <c r="Y39" s="14">
        <v>0.39379</v>
      </c>
      <c r="Z39" s="17">
        <f t="shared" si="2"/>
        <v>214669.7067</v>
      </c>
      <c r="AA39" s="14">
        <f t="shared" si="3"/>
        <v>295783.32</v>
      </c>
      <c r="AB39" s="17">
        <f>(VLOOKUP(A39,aux!K:L,2,0)*AA39)</f>
        <v>2957.8332</v>
      </c>
      <c r="AC39" s="14"/>
      <c r="AD39" s="14"/>
    </row>
    <row r="40" ht="15.75" customHeight="1">
      <c r="A40" s="13">
        <f>A39+31</f>
        <v>43617</v>
      </c>
      <c r="B40" s="14">
        <v>2019.0</v>
      </c>
      <c r="C40" s="14">
        <v>6.0</v>
      </c>
      <c r="D40" s="14">
        <f t="shared" si="1"/>
        <v>30</v>
      </c>
      <c r="E40" s="14"/>
      <c r="F40" s="14"/>
      <c r="G40" s="14">
        <v>0.25</v>
      </c>
      <c r="H40" s="14">
        <v>1300.0</v>
      </c>
      <c r="I40" s="14">
        <v>1300.0</v>
      </c>
      <c r="J40" s="15">
        <v>579.6</v>
      </c>
      <c r="K40" s="14">
        <v>1431.36</v>
      </c>
      <c r="L40" s="14"/>
      <c r="M40" s="16"/>
      <c r="N40" s="17">
        <v>25.29</v>
      </c>
      <c r="O40" s="17">
        <v>25.29</v>
      </c>
      <c r="P40" s="14">
        <v>23499.84</v>
      </c>
      <c r="Q40" s="14">
        <v>311893.68</v>
      </c>
      <c r="R40" s="14">
        <v>2.12393</v>
      </c>
      <c r="S40" s="14">
        <v>0.08615</v>
      </c>
      <c r="T40" s="14">
        <v>0.42509</v>
      </c>
      <c r="U40" s="14">
        <v>0.26375</v>
      </c>
      <c r="V40" s="14">
        <v>5736.78</v>
      </c>
      <c r="W40" s="14">
        <v>25981.62</v>
      </c>
      <c r="X40" s="14">
        <v>0.39379</v>
      </c>
      <c r="Y40" s="14">
        <v>0.39379</v>
      </c>
      <c r="Z40" s="17">
        <f t="shared" si="2"/>
        <v>230151.2612</v>
      </c>
      <c r="AA40" s="14">
        <f t="shared" si="3"/>
        <v>335393.52</v>
      </c>
      <c r="AB40" s="17"/>
      <c r="AC40" s="14"/>
      <c r="AD40" s="14"/>
    </row>
    <row r="41" ht="15.75" customHeight="1">
      <c r="A41" s="13">
        <f>A40+30</f>
        <v>43647</v>
      </c>
      <c r="B41" s="14">
        <v>2019.0</v>
      </c>
      <c r="C41" s="14">
        <v>7.0</v>
      </c>
      <c r="D41" s="14">
        <f t="shared" si="1"/>
        <v>31</v>
      </c>
      <c r="E41" s="14"/>
      <c r="F41" s="14"/>
      <c r="G41" s="14">
        <v>0.25</v>
      </c>
      <c r="H41" s="14">
        <v>1300.0</v>
      </c>
      <c r="I41" s="14">
        <v>1300.0</v>
      </c>
      <c r="J41" s="15">
        <v>564.48</v>
      </c>
      <c r="K41" s="14">
        <v>1369.2</v>
      </c>
      <c r="L41" s="14"/>
      <c r="M41" s="16"/>
      <c r="N41" s="17">
        <v>25.29</v>
      </c>
      <c r="O41" s="17">
        <v>25.29</v>
      </c>
      <c r="P41" s="14">
        <v>22404.48</v>
      </c>
      <c r="Q41" s="14">
        <v>315491.4</v>
      </c>
      <c r="R41" s="14">
        <v>2.12393</v>
      </c>
      <c r="S41" s="14">
        <v>0.08615</v>
      </c>
      <c r="T41" s="14">
        <v>0.42509</v>
      </c>
      <c r="U41" s="14">
        <v>0.26375</v>
      </c>
      <c r="V41" s="14">
        <v>5697.3</v>
      </c>
      <c r="W41" s="14">
        <v>26693.1</v>
      </c>
      <c r="X41" s="14">
        <v>0.39379</v>
      </c>
      <c r="Y41" s="14">
        <v>0.39379</v>
      </c>
      <c r="Z41" s="17">
        <f t="shared" si="2"/>
        <v>233851.8837</v>
      </c>
      <c r="AA41" s="14">
        <f t="shared" si="3"/>
        <v>337895.88</v>
      </c>
      <c r="AB41" s="17">
        <f>(VLOOKUP(A41,aux!K:L,2,0)*AA41)</f>
        <v>4537.941668</v>
      </c>
      <c r="AC41" s="14"/>
      <c r="AD41" s="14"/>
    </row>
    <row r="42" ht="15.75" customHeight="1">
      <c r="A42" s="13">
        <f t="shared" ref="A42:A43" si="10">A41+31</f>
        <v>43678</v>
      </c>
      <c r="B42" s="14">
        <v>2019.0</v>
      </c>
      <c r="C42" s="14">
        <v>8.0</v>
      </c>
      <c r="D42" s="14">
        <f t="shared" si="1"/>
        <v>31</v>
      </c>
      <c r="E42" s="14"/>
      <c r="F42" s="14"/>
      <c r="G42" s="14">
        <v>0.25</v>
      </c>
      <c r="H42" s="14">
        <v>1300.0</v>
      </c>
      <c r="I42" s="14">
        <v>1300.0</v>
      </c>
      <c r="J42" s="15">
        <v>517.44</v>
      </c>
      <c r="K42" s="14">
        <v>1300.32</v>
      </c>
      <c r="L42" s="14"/>
      <c r="M42" s="16"/>
      <c r="N42" s="17">
        <v>26.36</v>
      </c>
      <c r="O42" s="17">
        <v>26.36</v>
      </c>
      <c r="P42" s="14">
        <v>20224.26</v>
      </c>
      <c r="Q42" s="14">
        <v>306664.68</v>
      </c>
      <c r="R42" s="14">
        <v>2.24658</v>
      </c>
      <c r="S42" s="14">
        <v>0.08874</v>
      </c>
      <c r="T42" s="14">
        <v>0.38148</v>
      </c>
      <c r="U42" s="14">
        <v>0.2179</v>
      </c>
      <c r="V42" s="14">
        <v>5723.76</v>
      </c>
      <c r="W42" s="14">
        <v>28817.88</v>
      </c>
      <c r="X42" s="18">
        <v>0.23153</v>
      </c>
      <c r="Y42" s="19">
        <v>0.23153</v>
      </c>
      <c r="Z42" s="17">
        <f t="shared" si="2"/>
        <v>225225.5598</v>
      </c>
      <c r="AA42" s="14">
        <f t="shared" si="3"/>
        <v>326888.94</v>
      </c>
      <c r="AB42" s="18"/>
      <c r="AC42" s="17">
        <f>(VLOOKUP(A42,aux!K:L,2,0)*AA42)</f>
        <v>13627.99991</v>
      </c>
      <c r="AD42" s="14"/>
    </row>
    <row r="43" ht="15.75" customHeight="1">
      <c r="A43" s="13">
        <f t="shared" si="10"/>
        <v>43709</v>
      </c>
      <c r="B43" s="14">
        <v>2019.0</v>
      </c>
      <c r="C43" s="14">
        <v>9.0</v>
      </c>
      <c r="D43" s="14">
        <f t="shared" si="1"/>
        <v>30</v>
      </c>
      <c r="E43" s="14"/>
      <c r="F43" s="14"/>
      <c r="G43" s="14">
        <v>0.25</v>
      </c>
      <c r="H43" s="14">
        <v>1300.0</v>
      </c>
      <c r="I43" s="14">
        <v>1300.0</v>
      </c>
      <c r="J43" s="15">
        <v>556.08</v>
      </c>
      <c r="K43" s="14">
        <v>1422.96</v>
      </c>
      <c r="L43" s="14"/>
      <c r="M43" s="16"/>
      <c r="N43" s="17">
        <v>26.36</v>
      </c>
      <c r="O43" s="17">
        <v>26.36</v>
      </c>
      <c r="P43" s="14">
        <v>20153.7</v>
      </c>
      <c r="Q43" s="14">
        <v>302953.98</v>
      </c>
      <c r="R43" s="14">
        <v>2.24658</v>
      </c>
      <c r="S43" s="14">
        <v>0.08874</v>
      </c>
      <c r="T43" s="14">
        <v>0.38148</v>
      </c>
      <c r="U43" s="14">
        <v>0.2179</v>
      </c>
      <c r="V43" s="14">
        <v>6452.46</v>
      </c>
      <c r="W43" s="14">
        <v>29600.76</v>
      </c>
      <c r="X43" s="18">
        <v>0.23153</v>
      </c>
      <c r="Y43" s="19">
        <v>0.23153</v>
      </c>
      <c r="Z43" s="17">
        <f t="shared" si="2"/>
        <v>224696.23</v>
      </c>
      <c r="AA43" s="14">
        <f t="shared" si="3"/>
        <v>323107.68</v>
      </c>
      <c r="AB43" s="18"/>
      <c r="AC43" s="17">
        <f>(VLOOKUP(A43,aux!K:L,2,0)*AA43)</f>
        <v>13470.35918</v>
      </c>
      <c r="AD43" s="14"/>
    </row>
    <row r="44" ht="15.75" customHeight="1">
      <c r="A44" s="13">
        <f>A43+30</f>
        <v>43739</v>
      </c>
      <c r="B44" s="14">
        <v>2019.0</v>
      </c>
      <c r="C44" s="14">
        <v>10.0</v>
      </c>
      <c r="D44" s="14">
        <f t="shared" si="1"/>
        <v>31</v>
      </c>
      <c r="E44" s="14"/>
      <c r="F44" s="14"/>
      <c r="G44" s="14">
        <v>0.25</v>
      </c>
      <c r="H44" s="14">
        <v>1300.0</v>
      </c>
      <c r="I44" s="14">
        <v>1300.0</v>
      </c>
      <c r="J44" s="15">
        <v>500.64</v>
      </c>
      <c r="K44" s="14">
        <v>1446.48</v>
      </c>
      <c r="L44" s="14"/>
      <c r="M44" s="16"/>
      <c r="N44" s="17">
        <v>26.36</v>
      </c>
      <c r="O44" s="17">
        <v>26.36</v>
      </c>
      <c r="P44" s="14">
        <v>21618.66</v>
      </c>
      <c r="Q44" s="14">
        <v>322546.98</v>
      </c>
      <c r="R44" s="14">
        <v>2.24658</v>
      </c>
      <c r="S44" s="14">
        <v>0.08874</v>
      </c>
      <c r="T44" s="14">
        <v>0.38148</v>
      </c>
      <c r="U44" s="14">
        <v>0.2179</v>
      </c>
      <c r="V44" s="14">
        <v>6273.12</v>
      </c>
      <c r="W44" s="14">
        <v>29192.1</v>
      </c>
      <c r="X44" s="18">
        <v>0.23153</v>
      </c>
      <c r="Y44" s="19">
        <v>0.23153</v>
      </c>
      <c r="Z44" s="17">
        <f t="shared" si="2"/>
        <v>225255.8331</v>
      </c>
      <c r="AA44" s="14">
        <f t="shared" si="3"/>
        <v>344165.64</v>
      </c>
      <c r="AB44" s="17">
        <f>(VLOOKUP(A44,aux!K:L,2,0)*AA44)</f>
        <v>4622.144545</v>
      </c>
      <c r="AC44" s="14"/>
      <c r="AD44" s="14"/>
    </row>
    <row r="45" ht="15.75" customHeight="1">
      <c r="A45" s="13">
        <f>A44+31</f>
        <v>43770</v>
      </c>
      <c r="B45" s="14">
        <v>2019.0</v>
      </c>
      <c r="C45" s="14">
        <v>11.0</v>
      </c>
      <c r="D45" s="14">
        <f t="shared" si="1"/>
        <v>30</v>
      </c>
      <c r="E45" s="14"/>
      <c r="F45" s="14"/>
      <c r="G45" s="14">
        <v>0.25</v>
      </c>
      <c r="H45" s="14">
        <v>1300.0</v>
      </c>
      <c r="I45" s="14">
        <v>1300.0</v>
      </c>
      <c r="J45" s="15">
        <v>527.52</v>
      </c>
      <c r="K45" s="14">
        <v>1323.84</v>
      </c>
      <c r="L45" s="14"/>
      <c r="M45" s="16"/>
      <c r="N45" s="17">
        <v>26.36</v>
      </c>
      <c r="O45" s="17">
        <v>26.36</v>
      </c>
      <c r="P45" s="14">
        <v>20992.86</v>
      </c>
      <c r="Q45" s="14">
        <v>321070.68</v>
      </c>
      <c r="R45" s="14">
        <v>2.24658</v>
      </c>
      <c r="S45" s="14">
        <v>0.08874</v>
      </c>
      <c r="T45" s="14">
        <v>0.38148</v>
      </c>
      <c r="U45" s="14">
        <v>0.2179</v>
      </c>
      <c r="V45" s="14">
        <v>5299.56</v>
      </c>
      <c r="W45" s="14">
        <v>26403.3</v>
      </c>
      <c r="X45" s="18">
        <v>0.23153</v>
      </c>
      <c r="Y45" s="19">
        <v>0.23153</v>
      </c>
      <c r="Z45" s="17">
        <f t="shared" si="2"/>
        <v>229782.7766</v>
      </c>
      <c r="AA45" s="14">
        <f t="shared" si="3"/>
        <v>342063.54</v>
      </c>
      <c r="AB45" s="18"/>
      <c r="AC45" s="17">
        <f>(VLOOKUP(A45,aux!K:L,2,0)*AA45)</f>
        <v>14260.62898</v>
      </c>
      <c r="AD45" s="14"/>
    </row>
    <row r="46" ht="15.75" customHeight="1">
      <c r="A46" s="13">
        <f>A45+30</f>
        <v>43800</v>
      </c>
      <c r="B46" s="14">
        <v>2019.0</v>
      </c>
      <c r="C46" s="14">
        <v>12.0</v>
      </c>
      <c r="D46" s="14">
        <f t="shared" si="1"/>
        <v>31</v>
      </c>
      <c r="E46" s="14"/>
      <c r="F46" s="14"/>
      <c r="G46" s="14">
        <v>0.25</v>
      </c>
      <c r="H46" s="14">
        <v>1300.0</v>
      </c>
      <c r="I46" s="14">
        <v>1300.0</v>
      </c>
      <c r="J46" s="15">
        <v>502.32</v>
      </c>
      <c r="K46" s="14">
        <v>1379.28</v>
      </c>
      <c r="L46" s="14"/>
      <c r="M46" s="16"/>
      <c r="N46" s="17">
        <v>26.36</v>
      </c>
      <c r="O46" s="17">
        <v>26.36</v>
      </c>
      <c r="P46" s="14">
        <v>21353.22</v>
      </c>
      <c r="Q46" s="14">
        <v>332416.98</v>
      </c>
      <c r="R46" s="14">
        <v>2.24658</v>
      </c>
      <c r="S46" s="14">
        <v>0.08874</v>
      </c>
      <c r="T46" s="14">
        <v>0.38148</v>
      </c>
      <c r="U46" s="14">
        <v>0.2179</v>
      </c>
      <c r="V46" s="14">
        <v>5440.26</v>
      </c>
      <c r="W46" s="14">
        <v>24878.7</v>
      </c>
      <c r="X46" s="18">
        <v>0.23153</v>
      </c>
      <c r="Y46" s="19">
        <v>0.23153</v>
      </c>
      <c r="Z46" s="17">
        <f t="shared" si="2"/>
        <v>223207.5348</v>
      </c>
      <c r="AA46" s="14">
        <f t="shared" si="3"/>
        <v>353770.2</v>
      </c>
      <c r="AB46" s="17">
        <f>(VLOOKUP(A46,aux!K:L,2,0)*AA46)</f>
        <v>4751.133786</v>
      </c>
      <c r="AC46" s="14"/>
      <c r="AD46" s="14"/>
    </row>
    <row r="47" ht="15.75" customHeight="1">
      <c r="A47" s="13">
        <f t="shared" ref="A47:A48" si="11">A46+31</f>
        <v>43831</v>
      </c>
      <c r="B47" s="14">
        <v>2020.0</v>
      </c>
      <c r="C47" s="14">
        <v>1.0</v>
      </c>
      <c r="D47" s="14">
        <f t="shared" si="1"/>
        <v>31</v>
      </c>
      <c r="E47" s="14"/>
      <c r="F47" s="14"/>
      <c r="G47" s="20">
        <v>0.25</v>
      </c>
      <c r="H47" s="14">
        <v>1300.0</v>
      </c>
      <c r="I47" s="14">
        <v>1300.0</v>
      </c>
      <c r="J47" s="15">
        <v>411.6</v>
      </c>
      <c r="K47" s="14">
        <v>1302.0</v>
      </c>
      <c r="L47" s="14"/>
      <c r="M47" s="16"/>
      <c r="N47" s="17">
        <v>26.36</v>
      </c>
      <c r="O47" s="17">
        <v>26.36</v>
      </c>
      <c r="P47" s="14">
        <v>14183.82</v>
      </c>
      <c r="Q47" s="14">
        <v>218233.68</v>
      </c>
      <c r="R47" s="14">
        <v>2.24658</v>
      </c>
      <c r="S47" s="14">
        <v>0.08874</v>
      </c>
      <c r="T47" s="14">
        <v>0.38148</v>
      </c>
      <c r="U47" s="14">
        <v>0.2179</v>
      </c>
      <c r="V47" s="14">
        <v>7128.24</v>
      </c>
      <c r="W47" s="14">
        <v>46507.02</v>
      </c>
      <c r="X47" s="18">
        <v>0.23153</v>
      </c>
      <c r="Y47" s="19">
        <v>0.23153</v>
      </c>
      <c r="Z47" s="17">
        <f t="shared" si="2"/>
        <v>189742.1256</v>
      </c>
      <c r="AA47" s="14">
        <f t="shared" si="3"/>
        <v>232417.5</v>
      </c>
      <c r="AB47" s="17">
        <f>(VLOOKUP(A47,aux!K:L,2,0)*AA47)</f>
        <v>3121.367025</v>
      </c>
      <c r="AC47" s="14"/>
      <c r="AD47" s="14"/>
    </row>
    <row r="48" ht="15.75" customHeight="1">
      <c r="A48" s="13">
        <f t="shared" si="11"/>
        <v>43862</v>
      </c>
      <c r="B48" s="14">
        <v>2020.0</v>
      </c>
      <c r="C48" s="14">
        <v>2.0</v>
      </c>
      <c r="D48" s="14">
        <f t="shared" si="1"/>
        <v>29</v>
      </c>
      <c r="E48" s="14"/>
      <c r="F48" s="14"/>
      <c r="G48" s="14">
        <v>0.25</v>
      </c>
      <c r="H48" s="14">
        <v>1300.0</v>
      </c>
      <c r="I48" s="14">
        <v>1300.0</v>
      </c>
      <c r="J48" s="15">
        <v>319.2</v>
      </c>
      <c r="K48" s="14">
        <v>967.68</v>
      </c>
      <c r="L48" s="14"/>
      <c r="M48" s="16"/>
      <c r="N48" s="17">
        <v>26.36</v>
      </c>
      <c r="O48" s="17">
        <v>26.36</v>
      </c>
      <c r="P48" s="14">
        <v>14249.76</v>
      </c>
      <c r="Q48" s="14">
        <v>201323.64</v>
      </c>
      <c r="R48" s="14">
        <v>2.24658</v>
      </c>
      <c r="S48" s="14">
        <v>0.08874</v>
      </c>
      <c r="T48" s="14">
        <v>0.38148</v>
      </c>
      <c r="U48" s="14">
        <v>0.2179</v>
      </c>
      <c r="V48" s="14">
        <v>7293.72</v>
      </c>
      <c r="W48" s="14">
        <v>37112.46</v>
      </c>
      <c r="X48" s="18">
        <v>0.23153</v>
      </c>
      <c r="Y48" s="19">
        <v>0.23153</v>
      </c>
      <c r="Z48" s="17">
        <f t="shared" si="2"/>
        <v>172252.5118</v>
      </c>
      <c r="AA48" s="14">
        <f t="shared" si="3"/>
        <v>215573.4</v>
      </c>
      <c r="AB48" s="17"/>
      <c r="AC48" s="14"/>
      <c r="AD48" s="14"/>
    </row>
    <row r="49" ht="15.75" customHeight="1">
      <c r="A49" s="13">
        <f>A48+29</f>
        <v>43891</v>
      </c>
      <c r="B49" s="14">
        <v>2020.0</v>
      </c>
      <c r="C49" s="14">
        <v>3.0</v>
      </c>
      <c r="D49" s="14">
        <f t="shared" si="1"/>
        <v>31</v>
      </c>
      <c r="E49" s="14"/>
      <c r="F49" s="14"/>
      <c r="G49" s="14">
        <v>0.25</v>
      </c>
      <c r="H49" s="14">
        <v>1300.0</v>
      </c>
      <c r="I49" s="14">
        <v>1300.0</v>
      </c>
      <c r="J49" s="15">
        <v>388.08</v>
      </c>
      <c r="K49" s="14">
        <v>1249.92</v>
      </c>
      <c r="L49" s="14"/>
      <c r="M49" s="16"/>
      <c r="N49" s="17">
        <v>26.36</v>
      </c>
      <c r="O49" s="17">
        <v>26.36</v>
      </c>
      <c r="P49" s="14">
        <v>14493.36</v>
      </c>
      <c r="Q49" s="14">
        <v>202699.14</v>
      </c>
      <c r="R49" s="14">
        <v>2.24658</v>
      </c>
      <c r="S49" s="14">
        <v>0.08874</v>
      </c>
      <c r="T49" s="14">
        <v>0.38148</v>
      </c>
      <c r="U49" s="14">
        <v>0.2179</v>
      </c>
      <c r="V49" s="14">
        <v>6840.54</v>
      </c>
      <c r="W49" s="14">
        <v>39301.08</v>
      </c>
      <c r="X49" s="18">
        <v>0.23153</v>
      </c>
      <c r="Y49" s="19">
        <v>0.23153</v>
      </c>
      <c r="Z49" s="17">
        <f t="shared" si="2"/>
        <v>175398.1857</v>
      </c>
      <c r="AA49" s="14">
        <f t="shared" si="3"/>
        <v>217192.5</v>
      </c>
      <c r="AB49" s="17"/>
      <c r="AC49" s="14"/>
      <c r="AD49" s="14"/>
    </row>
    <row r="50" ht="15.75" customHeight="1">
      <c r="A50" s="13">
        <f>A49+31</f>
        <v>43922</v>
      </c>
      <c r="B50" s="14">
        <v>2020.0</v>
      </c>
      <c r="C50" s="14">
        <v>4.0</v>
      </c>
      <c r="D50" s="14">
        <f t="shared" si="1"/>
        <v>30</v>
      </c>
      <c r="E50" s="14"/>
      <c r="F50" s="14"/>
      <c r="G50" s="14">
        <v>0.25</v>
      </c>
      <c r="H50" s="14">
        <v>1300.0</v>
      </c>
      <c r="I50" s="14">
        <v>1300.0</v>
      </c>
      <c r="J50" s="15">
        <v>426.72</v>
      </c>
      <c r="K50" s="14">
        <v>1260.0</v>
      </c>
      <c r="L50" s="14"/>
      <c r="M50" s="16"/>
      <c r="N50" s="17">
        <v>26.36</v>
      </c>
      <c r="O50" s="17">
        <v>26.36</v>
      </c>
      <c r="P50" s="14">
        <v>14165.76</v>
      </c>
      <c r="Q50" s="14">
        <v>165823.98</v>
      </c>
      <c r="R50" s="14">
        <v>2.24658</v>
      </c>
      <c r="S50" s="14">
        <v>0.08874</v>
      </c>
      <c r="T50" s="14">
        <v>0.38148</v>
      </c>
      <c r="U50" s="14">
        <v>0.2179</v>
      </c>
      <c r="V50" s="14">
        <v>7317.66</v>
      </c>
      <c r="W50" s="14">
        <v>46448.64</v>
      </c>
      <c r="X50" s="18">
        <v>0.23153</v>
      </c>
      <c r="Y50" s="19">
        <v>0.23153</v>
      </c>
      <c r="Z50" s="17">
        <f t="shared" si="2"/>
        <v>170487.8618</v>
      </c>
      <c r="AA50" s="14">
        <f t="shared" si="3"/>
        <v>179989.74</v>
      </c>
      <c r="AB50" s="17"/>
      <c r="AC50" s="14"/>
      <c r="AD50" s="14"/>
    </row>
    <row r="51" ht="15.75" customHeight="1">
      <c r="A51" s="13">
        <f>A50+30</f>
        <v>43952</v>
      </c>
      <c r="B51" s="14">
        <v>2020.0</v>
      </c>
      <c r="C51" s="14">
        <v>5.0</v>
      </c>
      <c r="D51" s="14">
        <f t="shared" si="1"/>
        <v>31</v>
      </c>
      <c r="E51" s="14"/>
      <c r="F51" s="14"/>
      <c r="G51" s="14">
        <v>0.25</v>
      </c>
      <c r="H51" s="14">
        <v>1300.0</v>
      </c>
      <c r="I51" s="14">
        <v>1300.0</v>
      </c>
      <c r="J51" s="15">
        <v>196.56</v>
      </c>
      <c r="K51" s="14">
        <v>268.8</v>
      </c>
      <c r="L51" s="14"/>
      <c r="M51" s="16"/>
      <c r="N51" s="17">
        <v>26.36</v>
      </c>
      <c r="O51" s="17">
        <v>26.36</v>
      </c>
      <c r="P51" s="14">
        <v>10551.24</v>
      </c>
      <c r="Q51" s="14">
        <v>112010.22</v>
      </c>
      <c r="R51" s="14">
        <v>2.24658</v>
      </c>
      <c r="S51" s="14">
        <v>0.08874</v>
      </c>
      <c r="T51" s="14">
        <v>0.38148</v>
      </c>
      <c r="U51" s="14">
        <v>0.2179</v>
      </c>
      <c r="V51" s="14">
        <v>7657.02</v>
      </c>
      <c r="W51" s="14">
        <v>65942.1</v>
      </c>
      <c r="X51" s="18">
        <v>0.23153</v>
      </c>
      <c r="Y51" s="19">
        <v>0.23153</v>
      </c>
      <c r="Z51" s="17">
        <f t="shared" si="2"/>
        <v>164059.267</v>
      </c>
      <c r="AA51" s="14">
        <f t="shared" si="3"/>
        <v>122561.46</v>
      </c>
      <c r="AB51" s="17"/>
      <c r="AC51" s="14"/>
      <c r="AD51" s="14"/>
    </row>
    <row r="52" ht="15.75" customHeight="1">
      <c r="A52" s="13">
        <f>A51+31</f>
        <v>43983</v>
      </c>
      <c r="B52" s="14">
        <v>2020.0</v>
      </c>
      <c r="C52" s="14">
        <v>6.0</v>
      </c>
      <c r="D52" s="14">
        <f t="shared" si="1"/>
        <v>30</v>
      </c>
      <c r="E52" s="14"/>
      <c r="F52" s="14"/>
      <c r="G52" s="14">
        <v>0.25</v>
      </c>
      <c r="H52" s="14">
        <v>1300.0</v>
      </c>
      <c r="I52" s="14">
        <v>1300.0</v>
      </c>
      <c r="J52" s="15">
        <v>183.12</v>
      </c>
      <c r="K52" s="14">
        <v>292.32</v>
      </c>
      <c r="L52" s="14"/>
      <c r="M52" s="16"/>
      <c r="N52" s="17">
        <v>26.36</v>
      </c>
      <c r="O52" s="17">
        <v>26.36</v>
      </c>
      <c r="P52" s="14">
        <v>10287.06</v>
      </c>
      <c r="Q52" s="14">
        <v>91571.34</v>
      </c>
      <c r="R52" s="14">
        <v>2.24658</v>
      </c>
      <c r="S52" s="14">
        <v>0.08874</v>
      </c>
      <c r="T52" s="14">
        <v>0.38148</v>
      </c>
      <c r="U52" s="14">
        <v>0.2179</v>
      </c>
      <c r="V52" s="14">
        <v>7680.54</v>
      </c>
      <c r="W52" s="14">
        <v>55792.8</v>
      </c>
      <c r="X52" s="18">
        <v>0.23153</v>
      </c>
      <c r="Y52" s="19">
        <v>0.23153</v>
      </c>
      <c r="Z52" s="17">
        <f t="shared" si="2"/>
        <v>146953.7536</v>
      </c>
      <c r="AA52" s="14">
        <f t="shared" si="3"/>
        <v>101858.4</v>
      </c>
      <c r="AB52" s="17"/>
      <c r="AC52" s="14"/>
      <c r="AD52" s="14"/>
    </row>
    <row r="53" ht="15.75" customHeight="1">
      <c r="A53" s="13">
        <v>44013.0</v>
      </c>
      <c r="B53" s="14"/>
      <c r="C53" s="14"/>
      <c r="D53" s="14">
        <f>EOMONTH(A53,0)-A53</f>
        <v>30</v>
      </c>
      <c r="E53" s="14"/>
      <c r="F53" s="14"/>
      <c r="G53" s="14"/>
      <c r="H53" s="14"/>
      <c r="I53" s="14"/>
      <c r="J53" s="15"/>
      <c r="K53" s="14"/>
      <c r="L53" s="14"/>
      <c r="M53" s="16"/>
      <c r="N53" s="17"/>
      <c r="O53" s="17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7"/>
      <c r="AC53" s="14"/>
      <c r="AD53" s="14"/>
    </row>
    <row r="54" ht="15.75" customHeight="1">
      <c r="A54" s="21"/>
      <c r="B54" s="14"/>
      <c r="C54" s="14"/>
      <c r="D54" s="14"/>
      <c r="E54" s="14"/>
      <c r="F54" s="14"/>
      <c r="G54" s="14"/>
      <c r="H54" s="14"/>
      <c r="I54" s="14"/>
      <c r="J54" s="15"/>
      <c r="K54" s="14"/>
      <c r="L54" s="14"/>
      <c r="M54" s="16"/>
      <c r="N54" s="17"/>
      <c r="O54" s="17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7"/>
      <c r="AC54" s="14"/>
      <c r="AD54" s="14"/>
    </row>
    <row r="55" ht="15.75" customHeight="1">
      <c r="A55" s="21"/>
      <c r="B55" s="14"/>
      <c r="C55" s="14"/>
      <c r="D55" s="14"/>
      <c r="E55" s="14"/>
      <c r="F55" s="14"/>
      <c r="G55" s="14"/>
      <c r="H55" s="14"/>
      <c r="I55" s="14"/>
      <c r="J55" s="15"/>
      <c r="K55" s="14"/>
      <c r="L55" s="14"/>
      <c r="M55" s="16"/>
      <c r="N55" s="17"/>
      <c r="O55" s="17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7"/>
      <c r="AC55" s="14"/>
      <c r="AD55" s="14"/>
    </row>
    <row r="56" ht="15.75" customHeight="1">
      <c r="A56" s="21"/>
      <c r="B56" s="14"/>
      <c r="C56" s="14"/>
      <c r="D56" s="14"/>
      <c r="E56" s="14"/>
      <c r="F56" s="14"/>
      <c r="G56" s="14"/>
      <c r="H56" s="14"/>
      <c r="I56" s="14"/>
      <c r="J56" s="15"/>
      <c r="K56" s="14"/>
      <c r="L56" s="14"/>
      <c r="M56" s="16"/>
      <c r="N56" s="17"/>
      <c r="O56" s="17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7"/>
      <c r="AC56" s="14"/>
      <c r="AD56" s="14"/>
    </row>
    <row r="57" ht="15.75" customHeight="1">
      <c r="A57" s="21"/>
      <c r="B57" s="14"/>
      <c r="C57" s="14"/>
      <c r="D57" s="14"/>
      <c r="E57" s="14"/>
      <c r="F57" s="14"/>
      <c r="G57" s="14"/>
      <c r="H57" s="14"/>
      <c r="I57" s="14"/>
      <c r="J57" s="15"/>
      <c r="K57" s="14"/>
      <c r="L57" s="14"/>
      <c r="M57" s="16"/>
      <c r="N57" s="17"/>
      <c r="O57" s="17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7"/>
      <c r="AC57" s="14"/>
      <c r="AD57" s="14"/>
    </row>
    <row r="58" ht="15.75" customHeight="1">
      <c r="A58" s="21"/>
      <c r="B58" s="14"/>
      <c r="C58" s="14"/>
      <c r="D58" s="14"/>
      <c r="E58" s="14"/>
      <c r="F58" s="14"/>
      <c r="G58" s="14"/>
      <c r="H58" s="14"/>
      <c r="I58" s="14"/>
      <c r="J58" s="15"/>
      <c r="K58" s="14"/>
      <c r="L58" s="14"/>
      <c r="M58" s="16"/>
      <c r="N58" s="17"/>
      <c r="O58" s="17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7"/>
      <c r="AC58" s="14"/>
      <c r="AD58" s="14"/>
    </row>
    <row r="59" ht="15.75" customHeight="1">
      <c r="A59" s="21"/>
      <c r="B59" s="14"/>
      <c r="C59" s="14"/>
      <c r="D59" s="14"/>
      <c r="E59" s="14"/>
      <c r="F59" s="14"/>
      <c r="G59" s="14"/>
      <c r="H59" s="14"/>
      <c r="I59" s="14"/>
      <c r="J59" s="15"/>
      <c r="K59" s="14"/>
      <c r="L59" s="14"/>
      <c r="M59" s="16"/>
      <c r="N59" s="17"/>
      <c r="O59" s="17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7"/>
      <c r="AC59" s="14"/>
      <c r="AD59" s="14"/>
    </row>
    <row r="60" ht="15.75" customHeight="1">
      <c r="A60" s="21"/>
      <c r="B60" s="14"/>
      <c r="C60" s="14"/>
      <c r="D60" s="14"/>
      <c r="E60" s="14"/>
      <c r="F60" s="14"/>
      <c r="G60" s="14"/>
      <c r="H60" s="14"/>
      <c r="I60" s="14"/>
      <c r="J60" s="15"/>
      <c r="K60" s="14"/>
      <c r="L60" s="14"/>
      <c r="M60" s="16"/>
      <c r="N60" s="17"/>
      <c r="O60" s="17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7"/>
      <c r="AC60" s="14"/>
      <c r="AD60" s="14"/>
    </row>
    <row r="61" ht="15.75" customHeight="1">
      <c r="A61" s="21"/>
      <c r="B61" s="14"/>
      <c r="C61" s="14"/>
      <c r="D61" s="14"/>
      <c r="E61" s="14"/>
      <c r="F61" s="14"/>
      <c r="G61" s="14"/>
      <c r="H61" s="14"/>
      <c r="I61" s="14"/>
      <c r="J61" s="15"/>
      <c r="K61" s="14"/>
      <c r="L61" s="14"/>
      <c r="M61" s="16"/>
      <c r="N61" s="17"/>
      <c r="O61" s="17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7"/>
      <c r="AC61" s="14"/>
      <c r="AD61" s="14"/>
    </row>
    <row r="62" ht="15.75" customHeight="1">
      <c r="A62" s="21"/>
      <c r="B62" s="14"/>
      <c r="C62" s="14"/>
      <c r="D62" s="14"/>
      <c r="E62" s="14"/>
      <c r="F62" s="14"/>
      <c r="G62" s="14"/>
      <c r="H62" s="14"/>
      <c r="I62" s="14"/>
      <c r="J62" s="15"/>
      <c r="K62" s="14"/>
      <c r="L62" s="14"/>
      <c r="M62" s="16"/>
      <c r="N62" s="17"/>
      <c r="O62" s="17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7"/>
      <c r="AC62" s="14"/>
      <c r="AD62" s="14"/>
    </row>
    <row r="63" ht="15.75" customHeight="1">
      <c r="A63" s="21"/>
      <c r="B63" s="14"/>
      <c r="C63" s="14"/>
      <c r="D63" s="14"/>
      <c r="E63" s="14"/>
      <c r="F63" s="14"/>
      <c r="G63" s="14"/>
      <c r="H63" s="14"/>
      <c r="I63" s="14"/>
      <c r="J63" s="15"/>
      <c r="K63" s="14"/>
      <c r="L63" s="14"/>
      <c r="M63" s="16"/>
      <c r="N63" s="17"/>
      <c r="O63" s="17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7"/>
      <c r="AC63" s="14"/>
      <c r="AD63" s="14"/>
    </row>
    <row r="64" ht="15.75" customHeight="1">
      <c r="A64" s="14"/>
      <c r="B64" s="14"/>
      <c r="C64" s="14"/>
      <c r="D64" s="14"/>
      <c r="E64" s="14"/>
      <c r="F64" s="14"/>
      <c r="G64" s="14"/>
      <c r="H64" s="14"/>
      <c r="I64" s="14"/>
      <c r="J64" s="15"/>
      <c r="K64" s="14"/>
      <c r="L64" s="14"/>
      <c r="M64" s="16"/>
      <c r="N64" s="17"/>
      <c r="O64" s="17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7"/>
      <c r="AC64" s="14"/>
      <c r="AD64" s="14"/>
    </row>
    <row r="65" ht="15.75" customHeight="1">
      <c r="A65" s="14"/>
      <c r="B65" s="14"/>
      <c r="C65" s="14"/>
      <c r="D65" s="14"/>
      <c r="E65" s="14"/>
      <c r="F65" s="14"/>
      <c r="G65" s="14"/>
      <c r="H65" s="14"/>
      <c r="I65" s="14"/>
      <c r="J65" s="15"/>
      <c r="K65" s="14"/>
      <c r="L65" s="14"/>
      <c r="M65" s="16"/>
      <c r="N65" s="17"/>
      <c r="O65" s="17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7"/>
      <c r="AC65" s="14"/>
      <c r="AD65" s="14"/>
    </row>
    <row r="66" ht="15.75" customHeight="1">
      <c r="A66" s="14"/>
      <c r="B66" s="14"/>
      <c r="C66" s="14"/>
      <c r="D66" s="14"/>
      <c r="E66" s="14"/>
      <c r="F66" s="14"/>
      <c r="G66" s="14"/>
      <c r="H66" s="14"/>
      <c r="I66" s="14"/>
      <c r="J66" s="15"/>
      <c r="K66" s="14"/>
      <c r="L66" s="14"/>
      <c r="M66" s="16"/>
      <c r="N66" s="17"/>
      <c r="O66" s="17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7"/>
      <c r="AC66" s="14"/>
      <c r="AD66" s="14"/>
    </row>
    <row r="67" ht="15.75" customHeight="1">
      <c r="A67" s="14"/>
      <c r="B67" s="14"/>
      <c r="C67" s="14"/>
      <c r="D67" s="14"/>
      <c r="E67" s="14"/>
      <c r="F67" s="14"/>
      <c r="G67" s="14"/>
      <c r="H67" s="14"/>
      <c r="I67" s="14"/>
      <c r="J67" s="15"/>
      <c r="K67" s="14"/>
      <c r="L67" s="14"/>
      <c r="M67" s="16"/>
      <c r="N67" s="17"/>
      <c r="O67" s="17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7"/>
      <c r="AC67" s="14"/>
      <c r="AD67" s="14"/>
    </row>
    <row r="68" ht="15.75" customHeight="1">
      <c r="A68" s="14"/>
      <c r="B68" s="14"/>
      <c r="C68" s="14"/>
      <c r="D68" s="14"/>
      <c r="E68" s="14"/>
      <c r="F68" s="14"/>
      <c r="G68" s="14"/>
      <c r="H68" s="14"/>
      <c r="I68" s="14"/>
      <c r="J68" s="15"/>
      <c r="K68" s="14"/>
      <c r="L68" s="14"/>
      <c r="M68" s="16"/>
      <c r="N68" s="17"/>
      <c r="O68" s="17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7"/>
      <c r="AC68" s="14"/>
      <c r="AD68" s="14"/>
    </row>
    <row r="69" ht="15.75" customHeight="1">
      <c r="A69" s="14"/>
      <c r="B69" s="14"/>
      <c r="C69" s="14"/>
      <c r="D69" s="14"/>
      <c r="E69" s="14"/>
      <c r="F69" s="14"/>
      <c r="G69" s="14"/>
      <c r="H69" s="14"/>
      <c r="I69" s="14"/>
      <c r="J69" s="15"/>
      <c r="K69" s="14"/>
      <c r="L69" s="14"/>
      <c r="M69" s="16"/>
      <c r="N69" s="17"/>
      <c r="O69" s="17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7"/>
      <c r="AC69" s="14"/>
      <c r="AD69" s="14"/>
    </row>
    <row r="70" ht="15.75" customHeight="1">
      <c r="A70" s="14"/>
      <c r="B70" s="14"/>
      <c r="C70" s="14"/>
      <c r="D70" s="14"/>
      <c r="E70" s="14"/>
      <c r="F70" s="14"/>
      <c r="G70" s="14"/>
      <c r="H70" s="14"/>
      <c r="I70" s="14"/>
      <c r="J70" s="15"/>
      <c r="K70" s="14"/>
      <c r="L70" s="14"/>
      <c r="M70" s="16"/>
      <c r="N70" s="17"/>
      <c r="O70" s="17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7"/>
      <c r="AC70" s="14"/>
      <c r="AD70" s="14"/>
    </row>
    <row r="71" ht="15.75" customHeight="1">
      <c r="A71" s="14"/>
      <c r="B71" s="14"/>
      <c r="C71" s="14"/>
      <c r="D71" s="14"/>
      <c r="E71" s="14"/>
      <c r="F71" s="14"/>
      <c r="G71" s="14"/>
      <c r="H71" s="14"/>
      <c r="I71" s="14"/>
      <c r="J71" s="15"/>
      <c r="K71" s="14"/>
      <c r="L71" s="14"/>
      <c r="M71" s="16"/>
      <c r="N71" s="17"/>
      <c r="O71" s="17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7"/>
      <c r="AC71" s="14"/>
      <c r="AD71" s="14"/>
    </row>
    <row r="72" ht="15.75" customHeight="1">
      <c r="A72" s="14"/>
      <c r="B72" s="14"/>
      <c r="C72" s="14"/>
      <c r="D72" s="14"/>
      <c r="E72" s="14"/>
      <c r="F72" s="14"/>
      <c r="G72" s="14"/>
      <c r="H72" s="14"/>
      <c r="I72" s="14"/>
      <c r="J72" s="15"/>
      <c r="K72" s="14"/>
      <c r="L72" s="14"/>
      <c r="M72" s="16"/>
      <c r="N72" s="17"/>
      <c r="O72" s="17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7"/>
      <c r="AC72" s="14"/>
      <c r="AD72" s="14"/>
    </row>
    <row r="73" ht="15.75" customHeight="1">
      <c r="A73" s="14"/>
      <c r="B73" s="14"/>
      <c r="C73" s="14"/>
      <c r="D73" s="14"/>
      <c r="E73" s="14"/>
      <c r="F73" s="14"/>
      <c r="G73" s="14"/>
      <c r="H73" s="14"/>
      <c r="I73" s="14"/>
      <c r="J73" s="15"/>
      <c r="K73" s="14"/>
      <c r="L73" s="14"/>
      <c r="M73" s="16"/>
      <c r="N73" s="17"/>
      <c r="O73" s="17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7"/>
      <c r="AC73" s="14"/>
      <c r="AD73" s="14"/>
    </row>
    <row r="74" ht="15.75" customHeight="1">
      <c r="A74" s="14"/>
      <c r="B74" s="14"/>
      <c r="C74" s="14"/>
      <c r="D74" s="14"/>
      <c r="E74" s="14"/>
      <c r="F74" s="14"/>
      <c r="G74" s="14"/>
      <c r="H74" s="14"/>
      <c r="I74" s="14"/>
      <c r="J74" s="15"/>
      <c r="K74" s="14"/>
      <c r="L74" s="14"/>
      <c r="M74" s="16"/>
      <c r="N74" s="17"/>
      <c r="O74" s="17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7"/>
      <c r="AC74" s="14"/>
      <c r="AD74" s="14"/>
    </row>
    <row r="75" ht="15.75" customHeight="1">
      <c r="A75" s="14"/>
      <c r="B75" s="14"/>
      <c r="C75" s="14"/>
      <c r="D75" s="14"/>
      <c r="E75" s="14"/>
      <c r="F75" s="14"/>
      <c r="G75" s="14"/>
      <c r="H75" s="14"/>
      <c r="I75" s="14"/>
      <c r="J75" s="15"/>
      <c r="K75" s="14"/>
      <c r="L75" s="14"/>
      <c r="M75" s="16"/>
      <c r="N75" s="17"/>
      <c r="O75" s="17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7"/>
      <c r="AC75" s="14"/>
      <c r="AD75" s="14"/>
    </row>
    <row r="76" ht="15.75" customHeight="1">
      <c r="A76" s="14"/>
      <c r="B76" s="14"/>
      <c r="C76" s="14"/>
      <c r="D76" s="14"/>
      <c r="E76" s="14"/>
      <c r="F76" s="14"/>
      <c r="G76" s="14"/>
      <c r="H76" s="14"/>
      <c r="I76" s="14"/>
      <c r="J76" s="15"/>
      <c r="K76" s="14"/>
      <c r="L76" s="14"/>
      <c r="M76" s="16"/>
      <c r="N76" s="17"/>
      <c r="O76" s="17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7"/>
      <c r="AC76" s="14"/>
      <c r="AD76" s="14"/>
    </row>
    <row r="77" ht="15.75" customHeight="1">
      <c r="A77" s="14"/>
      <c r="B77" s="14"/>
      <c r="C77" s="14"/>
      <c r="D77" s="14"/>
      <c r="E77" s="14"/>
      <c r="F77" s="14"/>
      <c r="G77" s="14"/>
      <c r="H77" s="14"/>
      <c r="I77" s="14"/>
      <c r="J77" s="15"/>
      <c r="K77" s="14"/>
      <c r="L77" s="14"/>
      <c r="M77" s="16"/>
      <c r="N77" s="17"/>
      <c r="O77" s="17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7"/>
      <c r="AC77" s="14"/>
      <c r="AD77" s="14"/>
    </row>
    <row r="78" ht="15.75" customHeight="1">
      <c r="A78" s="14"/>
      <c r="B78" s="14"/>
      <c r="C78" s="14"/>
      <c r="D78" s="14"/>
      <c r="E78" s="14"/>
      <c r="F78" s="14"/>
      <c r="G78" s="14"/>
      <c r="H78" s="14"/>
      <c r="I78" s="14"/>
      <c r="J78" s="15"/>
      <c r="K78" s="14"/>
      <c r="L78" s="14"/>
      <c r="M78" s="16"/>
      <c r="N78" s="17"/>
      <c r="O78" s="17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7"/>
      <c r="AC78" s="14"/>
      <c r="AD78" s="14"/>
    </row>
    <row r="79" ht="15.75" customHeight="1">
      <c r="A79" s="14"/>
      <c r="B79" s="14"/>
      <c r="C79" s="14"/>
      <c r="D79" s="14"/>
      <c r="E79" s="14"/>
      <c r="F79" s="14"/>
      <c r="G79" s="14"/>
      <c r="H79" s="14"/>
      <c r="I79" s="14"/>
      <c r="J79" s="15"/>
      <c r="K79" s="14"/>
      <c r="L79" s="14"/>
      <c r="M79" s="16"/>
      <c r="N79" s="17"/>
      <c r="O79" s="17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7"/>
      <c r="AC79" s="14"/>
      <c r="AD79" s="14"/>
    </row>
    <row r="80" ht="15.75" customHeight="1">
      <c r="A80" s="14"/>
      <c r="B80" s="14"/>
      <c r="C80" s="14"/>
      <c r="D80" s="14"/>
      <c r="E80" s="14"/>
      <c r="F80" s="14"/>
      <c r="G80" s="14"/>
      <c r="H80" s="14"/>
      <c r="I80" s="14"/>
      <c r="J80" s="15"/>
      <c r="K80" s="14"/>
      <c r="L80" s="14"/>
      <c r="M80" s="16"/>
      <c r="N80" s="17"/>
      <c r="O80" s="17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7"/>
      <c r="AC80" s="14"/>
      <c r="AD80" s="14"/>
    </row>
    <row r="81" ht="15.75" customHeight="1">
      <c r="A81" s="14"/>
      <c r="B81" s="14"/>
      <c r="C81" s="14"/>
      <c r="D81" s="14"/>
      <c r="E81" s="14"/>
      <c r="F81" s="14"/>
      <c r="G81" s="14"/>
      <c r="H81" s="14"/>
      <c r="I81" s="14"/>
      <c r="J81" s="15"/>
      <c r="K81" s="14"/>
      <c r="L81" s="14"/>
      <c r="M81" s="16"/>
      <c r="N81" s="17"/>
      <c r="O81" s="17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7"/>
      <c r="AC81" s="14"/>
      <c r="AD81" s="14"/>
    </row>
    <row r="82" ht="15.75" customHeight="1">
      <c r="A82" s="14"/>
      <c r="B82" s="14"/>
      <c r="C82" s="14"/>
      <c r="D82" s="14"/>
      <c r="E82" s="14"/>
      <c r="F82" s="14"/>
      <c r="G82" s="14"/>
      <c r="H82" s="14"/>
      <c r="I82" s="14"/>
      <c r="J82" s="15"/>
      <c r="K82" s="14"/>
      <c r="L82" s="14"/>
      <c r="M82" s="16"/>
      <c r="N82" s="17"/>
      <c r="O82" s="17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7"/>
      <c r="AC82" s="14"/>
      <c r="AD82" s="14"/>
    </row>
    <row r="83" ht="15.75" customHeight="1">
      <c r="A83" s="14"/>
      <c r="B83" s="14"/>
      <c r="C83" s="14"/>
      <c r="D83" s="14"/>
      <c r="E83" s="14"/>
      <c r="F83" s="14"/>
      <c r="G83" s="14"/>
      <c r="H83" s="14"/>
      <c r="I83" s="14"/>
      <c r="J83" s="15"/>
      <c r="K83" s="14"/>
      <c r="L83" s="14"/>
      <c r="M83" s="16"/>
      <c r="N83" s="17"/>
      <c r="O83" s="17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7"/>
      <c r="AC83" s="14"/>
      <c r="AD83" s="14"/>
    </row>
    <row r="84" ht="15.75" customHeight="1">
      <c r="A84" s="14"/>
      <c r="B84" s="14"/>
      <c r="C84" s="14"/>
      <c r="D84" s="14"/>
      <c r="E84" s="14"/>
      <c r="F84" s="14"/>
      <c r="G84" s="14"/>
      <c r="H84" s="14"/>
      <c r="I84" s="14"/>
      <c r="J84" s="15"/>
      <c r="K84" s="14"/>
      <c r="L84" s="14"/>
      <c r="M84" s="16"/>
      <c r="N84" s="17"/>
      <c r="O84" s="17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7"/>
      <c r="AC84" s="14"/>
      <c r="AD84" s="14"/>
    </row>
    <row r="85" ht="15.75" customHeight="1">
      <c r="A85" s="14"/>
      <c r="B85" s="14"/>
      <c r="C85" s="14"/>
      <c r="D85" s="14"/>
      <c r="E85" s="14"/>
      <c r="F85" s="14"/>
      <c r="G85" s="14"/>
      <c r="H85" s="14"/>
      <c r="I85" s="14"/>
      <c r="J85" s="15"/>
      <c r="K85" s="14"/>
      <c r="L85" s="14"/>
      <c r="M85" s="16"/>
      <c r="N85" s="17"/>
      <c r="O85" s="17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7"/>
      <c r="AC85" s="14"/>
      <c r="AD85" s="14"/>
    </row>
    <row r="86" ht="15.75" customHeight="1">
      <c r="A86" s="14"/>
      <c r="B86" s="14"/>
      <c r="C86" s="14"/>
      <c r="D86" s="14"/>
      <c r="E86" s="14"/>
      <c r="F86" s="14"/>
      <c r="G86" s="14"/>
      <c r="H86" s="14"/>
      <c r="I86" s="14"/>
      <c r="J86" s="15"/>
      <c r="K86" s="14"/>
      <c r="L86" s="14"/>
      <c r="M86" s="16"/>
      <c r="N86" s="17"/>
      <c r="O86" s="17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7"/>
      <c r="AC86" s="14"/>
      <c r="AD86" s="14"/>
    </row>
    <row r="87" ht="15.75" customHeight="1">
      <c r="A87" s="14"/>
      <c r="B87" s="14"/>
      <c r="C87" s="14"/>
      <c r="D87" s="14"/>
      <c r="E87" s="14"/>
      <c r="F87" s="14"/>
      <c r="G87" s="14"/>
      <c r="H87" s="14"/>
      <c r="I87" s="14"/>
      <c r="J87" s="15"/>
      <c r="K87" s="14"/>
      <c r="L87" s="14"/>
      <c r="M87" s="16"/>
      <c r="N87" s="17"/>
      <c r="O87" s="17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7"/>
      <c r="AC87" s="14"/>
      <c r="AD87" s="14"/>
    </row>
    <row r="88" ht="15.75" customHeight="1">
      <c r="A88" s="14"/>
      <c r="B88" s="14"/>
      <c r="C88" s="14"/>
      <c r="D88" s="14"/>
      <c r="E88" s="14"/>
      <c r="F88" s="14"/>
      <c r="G88" s="14"/>
      <c r="H88" s="14"/>
      <c r="I88" s="14"/>
      <c r="J88" s="15"/>
      <c r="K88" s="14"/>
      <c r="L88" s="14"/>
      <c r="M88" s="16"/>
      <c r="N88" s="17"/>
      <c r="O88" s="17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7"/>
      <c r="AC88" s="14"/>
      <c r="AD88" s="14"/>
    </row>
    <row r="89" ht="15.75" customHeight="1">
      <c r="A89" s="14"/>
      <c r="B89" s="14"/>
      <c r="C89" s="14"/>
      <c r="D89" s="14"/>
      <c r="E89" s="14"/>
      <c r="F89" s="14"/>
      <c r="G89" s="14"/>
      <c r="H89" s="14"/>
      <c r="I89" s="14"/>
      <c r="J89" s="15"/>
      <c r="K89" s="14"/>
      <c r="L89" s="14"/>
      <c r="M89" s="16"/>
      <c r="N89" s="17"/>
      <c r="O89" s="17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7"/>
      <c r="AC89" s="14"/>
      <c r="AD89" s="14"/>
    </row>
    <row r="90" ht="15.75" customHeight="1">
      <c r="A90" s="14"/>
      <c r="B90" s="14"/>
      <c r="C90" s="14"/>
      <c r="D90" s="14"/>
      <c r="E90" s="14"/>
      <c r="F90" s="14"/>
      <c r="G90" s="14"/>
      <c r="H90" s="14"/>
      <c r="I90" s="14"/>
      <c r="J90" s="15"/>
      <c r="K90" s="14"/>
      <c r="L90" s="14"/>
      <c r="M90" s="16"/>
      <c r="N90" s="17"/>
      <c r="O90" s="17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7"/>
      <c r="AC90" s="14"/>
      <c r="AD90" s="14"/>
    </row>
    <row r="91" ht="15.75" customHeight="1">
      <c r="A91" s="14"/>
      <c r="B91" s="14"/>
      <c r="C91" s="14"/>
      <c r="D91" s="14"/>
      <c r="E91" s="14"/>
      <c r="F91" s="14"/>
      <c r="G91" s="14"/>
      <c r="H91" s="14"/>
      <c r="I91" s="14"/>
      <c r="J91" s="15"/>
      <c r="K91" s="14"/>
      <c r="L91" s="14"/>
      <c r="M91" s="16"/>
      <c r="N91" s="17"/>
      <c r="O91" s="17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7"/>
      <c r="AC91" s="14"/>
      <c r="AD91" s="14"/>
    </row>
    <row r="92" ht="15.75" customHeight="1">
      <c r="A92" s="14"/>
      <c r="B92" s="14"/>
      <c r="C92" s="14"/>
      <c r="D92" s="14"/>
      <c r="E92" s="14"/>
      <c r="F92" s="14"/>
      <c r="G92" s="14"/>
      <c r="H92" s="14"/>
      <c r="I92" s="14"/>
      <c r="J92" s="15"/>
      <c r="K92" s="14"/>
      <c r="L92" s="14"/>
      <c r="M92" s="16"/>
      <c r="N92" s="17"/>
      <c r="O92" s="17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7"/>
      <c r="AC92" s="14"/>
      <c r="AD92" s="14"/>
    </row>
    <row r="93" ht="15.75" customHeight="1">
      <c r="A93" s="14"/>
      <c r="B93" s="14"/>
      <c r="C93" s="14"/>
      <c r="D93" s="14"/>
      <c r="E93" s="14"/>
      <c r="F93" s="14"/>
      <c r="G93" s="14"/>
      <c r="H93" s="14"/>
      <c r="I93" s="14"/>
      <c r="J93" s="15"/>
      <c r="K93" s="14"/>
      <c r="L93" s="14"/>
      <c r="M93" s="16"/>
      <c r="N93" s="17"/>
      <c r="O93" s="17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7"/>
      <c r="AC93" s="14"/>
      <c r="AD93" s="14"/>
    </row>
    <row r="94" ht="15.75" customHeight="1">
      <c r="A94" s="14"/>
      <c r="B94" s="14"/>
      <c r="C94" s="14"/>
      <c r="D94" s="14"/>
      <c r="E94" s="14"/>
      <c r="F94" s="14"/>
      <c r="G94" s="14"/>
      <c r="H94" s="14"/>
      <c r="I94" s="14"/>
      <c r="J94" s="15"/>
      <c r="K94" s="14"/>
      <c r="L94" s="14"/>
      <c r="M94" s="16"/>
      <c r="N94" s="17"/>
      <c r="O94" s="17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7"/>
      <c r="AC94" s="14"/>
      <c r="AD94" s="14"/>
    </row>
    <row r="95" ht="15.75" customHeight="1">
      <c r="A95" s="14"/>
      <c r="B95" s="14"/>
      <c r="C95" s="14"/>
      <c r="D95" s="14"/>
      <c r="E95" s="14"/>
      <c r="F95" s="14"/>
      <c r="G95" s="14"/>
      <c r="H95" s="14"/>
      <c r="I95" s="14"/>
      <c r="J95" s="15"/>
      <c r="K95" s="14"/>
      <c r="L95" s="14"/>
      <c r="M95" s="16"/>
      <c r="N95" s="17"/>
      <c r="O95" s="17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7"/>
      <c r="AC95" s="14"/>
      <c r="AD95" s="14"/>
    </row>
    <row r="96" ht="15.75" customHeight="1">
      <c r="A96" s="14"/>
      <c r="B96" s="14"/>
      <c r="C96" s="14"/>
      <c r="D96" s="14"/>
      <c r="E96" s="14"/>
      <c r="F96" s="14"/>
      <c r="G96" s="14"/>
      <c r="H96" s="14"/>
      <c r="I96" s="14"/>
      <c r="J96" s="15"/>
      <c r="K96" s="14"/>
      <c r="L96" s="14"/>
      <c r="M96" s="16"/>
      <c r="N96" s="17"/>
      <c r="O96" s="17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7"/>
      <c r="AC96" s="14"/>
      <c r="AD96" s="14"/>
    </row>
    <row r="97" ht="15.75" customHeight="1">
      <c r="A97" s="14"/>
      <c r="B97" s="14"/>
      <c r="C97" s="14"/>
      <c r="D97" s="14"/>
      <c r="E97" s="14"/>
      <c r="F97" s="14"/>
      <c r="G97" s="14"/>
      <c r="H97" s="14"/>
      <c r="I97" s="14"/>
      <c r="J97" s="15"/>
      <c r="K97" s="14"/>
      <c r="L97" s="14"/>
      <c r="M97" s="16"/>
      <c r="N97" s="17"/>
      <c r="O97" s="17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7"/>
      <c r="AC97" s="14"/>
      <c r="AD97" s="14"/>
    </row>
    <row r="98" ht="15.75" customHeight="1">
      <c r="A98" s="14"/>
      <c r="B98" s="14"/>
      <c r="C98" s="14"/>
      <c r="D98" s="14"/>
      <c r="E98" s="14"/>
      <c r="F98" s="14"/>
      <c r="G98" s="14"/>
      <c r="H98" s="14"/>
      <c r="I98" s="14"/>
      <c r="J98" s="15"/>
      <c r="K98" s="14"/>
      <c r="L98" s="14"/>
      <c r="M98" s="16"/>
      <c r="N98" s="17"/>
      <c r="O98" s="17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7"/>
      <c r="AC98" s="14"/>
      <c r="AD98" s="14"/>
    </row>
    <row r="99" ht="15.75" customHeight="1">
      <c r="A99" s="14"/>
      <c r="B99" s="14"/>
      <c r="C99" s="14"/>
      <c r="D99" s="14"/>
      <c r="E99" s="14"/>
      <c r="F99" s="14"/>
      <c r="G99" s="14"/>
      <c r="H99" s="14"/>
      <c r="I99" s="14"/>
      <c r="J99" s="15"/>
      <c r="K99" s="14"/>
      <c r="L99" s="14"/>
      <c r="M99" s="16"/>
      <c r="N99" s="17"/>
      <c r="O99" s="17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7"/>
      <c r="AC99" s="14"/>
      <c r="AD99" s="14"/>
    </row>
    <row r="100" ht="15.7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5"/>
      <c r="K100" s="14"/>
      <c r="L100" s="14"/>
      <c r="M100" s="16"/>
      <c r="N100" s="17"/>
      <c r="O100" s="17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7"/>
      <c r="AC100" s="14"/>
      <c r="AD100" s="14"/>
    </row>
    <row r="101" ht="15.7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5"/>
      <c r="K101" s="14"/>
      <c r="L101" s="14"/>
      <c r="M101" s="16"/>
      <c r="N101" s="17"/>
      <c r="O101" s="17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7"/>
      <c r="AC101" s="14"/>
      <c r="AD101" s="14"/>
    </row>
    <row r="102" ht="15.7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5"/>
      <c r="K102" s="14"/>
      <c r="L102" s="14"/>
      <c r="M102" s="16"/>
      <c r="N102" s="17"/>
      <c r="O102" s="17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7"/>
      <c r="AC102" s="14"/>
      <c r="AD102" s="14"/>
    </row>
    <row r="103" ht="15.7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5"/>
      <c r="K103" s="14"/>
      <c r="L103" s="14"/>
      <c r="M103" s="16"/>
      <c r="N103" s="17"/>
      <c r="O103" s="17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7"/>
      <c r="AC103" s="14"/>
      <c r="AD103" s="14"/>
    </row>
    <row r="104" ht="15.7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5"/>
      <c r="K104" s="14"/>
      <c r="L104" s="14"/>
      <c r="M104" s="16"/>
      <c r="N104" s="17"/>
      <c r="O104" s="17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7"/>
      <c r="AC104" s="14"/>
      <c r="AD104" s="14"/>
    </row>
    <row r="105" ht="15.7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5"/>
      <c r="K105" s="14"/>
      <c r="L105" s="14"/>
      <c r="M105" s="16"/>
      <c r="N105" s="17"/>
      <c r="O105" s="17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7"/>
      <c r="AC105" s="14"/>
      <c r="AD105" s="14"/>
    </row>
    <row r="106" ht="15.7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5"/>
      <c r="K106" s="14"/>
      <c r="L106" s="14"/>
      <c r="M106" s="16"/>
      <c r="N106" s="17"/>
      <c r="O106" s="17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7"/>
      <c r="AC106" s="14"/>
      <c r="AD106" s="14"/>
    </row>
    <row r="107" ht="15.7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5"/>
      <c r="K107" s="14"/>
      <c r="L107" s="14"/>
      <c r="M107" s="16"/>
      <c r="N107" s="17"/>
      <c r="O107" s="17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7"/>
      <c r="AC107" s="14"/>
      <c r="AD107" s="14"/>
    </row>
    <row r="108" ht="15.7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5"/>
      <c r="K108" s="14"/>
      <c r="L108" s="14"/>
      <c r="M108" s="16"/>
      <c r="N108" s="17"/>
      <c r="O108" s="17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7"/>
      <c r="AC108" s="14"/>
      <c r="AD108" s="14"/>
    </row>
    <row r="109" ht="15.7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5"/>
      <c r="K109" s="14"/>
      <c r="L109" s="14"/>
      <c r="M109" s="16"/>
      <c r="N109" s="17"/>
      <c r="O109" s="17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7"/>
      <c r="AC109" s="14"/>
      <c r="AD109" s="14"/>
    </row>
    <row r="110" ht="15.7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5"/>
      <c r="K110" s="14"/>
      <c r="L110" s="14"/>
      <c r="M110" s="16"/>
      <c r="N110" s="17"/>
      <c r="O110" s="17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7"/>
      <c r="AC110" s="14"/>
      <c r="AD110" s="14"/>
    </row>
    <row r="111" ht="15.7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5"/>
      <c r="K111" s="14"/>
      <c r="L111" s="14"/>
      <c r="M111" s="16"/>
      <c r="N111" s="17"/>
      <c r="O111" s="17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7"/>
      <c r="AC111" s="14"/>
      <c r="AD111" s="14"/>
    </row>
    <row r="112" ht="15.7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5"/>
      <c r="K112" s="14"/>
      <c r="L112" s="14"/>
      <c r="M112" s="16"/>
      <c r="N112" s="17"/>
      <c r="O112" s="17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7"/>
      <c r="AC112" s="14"/>
      <c r="AD112" s="14"/>
    </row>
    <row r="113" ht="15.7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5"/>
      <c r="K113" s="14"/>
      <c r="L113" s="14"/>
      <c r="M113" s="16"/>
      <c r="N113" s="17"/>
      <c r="O113" s="17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7"/>
      <c r="AC113" s="14"/>
      <c r="AD113" s="14"/>
    </row>
    <row r="114" ht="15.7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5"/>
      <c r="K114" s="14"/>
      <c r="L114" s="14"/>
      <c r="M114" s="16"/>
      <c r="N114" s="17"/>
      <c r="O114" s="17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7"/>
      <c r="AC114" s="14"/>
      <c r="AD114" s="14"/>
    </row>
    <row r="115" ht="15.7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5"/>
      <c r="K115" s="14"/>
      <c r="L115" s="14"/>
      <c r="M115" s="16"/>
      <c r="N115" s="17"/>
      <c r="O115" s="17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7"/>
      <c r="AC115" s="14"/>
      <c r="AD115" s="14"/>
    </row>
    <row r="116" ht="15.7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5"/>
      <c r="K116" s="14"/>
      <c r="L116" s="14"/>
      <c r="M116" s="16"/>
      <c r="N116" s="17"/>
      <c r="O116" s="17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7"/>
      <c r="AC116" s="14"/>
      <c r="AD116" s="14"/>
    </row>
    <row r="117" ht="15.7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5"/>
      <c r="K117" s="14"/>
      <c r="L117" s="14"/>
      <c r="M117" s="16"/>
      <c r="N117" s="17"/>
      <c r="O117" s="17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7"/>
      <c r="AC117" s="14"/>
      <c r="AD117" s="14"/>
    </row>
    <row r="118" ht="15.7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5"/>
      <c r="K118" s="14"/>
      <c r="L118" s="14"/>
      <c r="M118" s="16"/>
      <c r="N118" s="17"/>
      <c r="O118" s="17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7"/>
      <c r="AC118" s="14"/>
      <c r="AD118" s="14"/>
    </row>
    <row r="119" ht="15.7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5"/>
      <c r="K119" s="14"/>
      <c r="L119" s="14"/>
      <c r="M119" s="16"/>
      <c r="N119" s="17"/>
      <c r="O119" s="17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7"/>
      <c r="AC119" s="14"/>
      <c r="AD119" s="14"/>
    </row>
    <row r="120" ht="15.7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5"/>
      <c r="K120" s="14"/>
      <c r="L120" s="14"/>
      <c r="M120" s="16"/>
      <c r="N120" s="17"/>
      <c r="O120" s="17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7"/>
      <c r="AC120" s="14"/>
      <c r="AD120" s="14"/>
    </row>
    <row r="121" ht="15.7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5"/>
      <c r="K121" s="14"/>
      <c r="L121" s="14"/>
      <c r="M121" s="16"/>
      <c r="N121" s="17"/>
      <c r="O121" s="17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7"/>
      <c r="AC121" s="14"/>
      <c r="AD121" s="14"/>
    </row>
    <row r="122" ht="15.7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5"/>
      <c r="K122" s="14"/>
      <c r="L122" s="14"/>
      <c r="M122" s="16"/>
      <c r="N122" s="17"/>
      <c r="O122" s="17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7"/>
      <c r="AC122" s="14"/>
      <c r="AD122" s="14"/>
    </row>
    <row r="123" ht="15.7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5"/>
      <c r="K123" s="14"/>
      <c r="L123" s="14"/>
      <c r="M123" s="16"/>
      <c r="N123" s="17"/>
      <c r="O123" s="17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7"/>
      <c r="AC123" s="14"/>
      <c r="AD123" s="14"/>
    </row>
    <row r="124" ht="15.7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5"/>
      <c r="K124" s="14"/>
      <c r="L124" s="14"/>
      <c r="M124" s="16"/>
      <c r="N124" s="17"/>
      <c r="O124" s="17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7"/>
      <c r="AC124" s="14"/>
      <c r="AD124" s="14"/>
    </row>
    <row r="125" ht="15.7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5"/>
      <c r="K125" s="14"/>
      <c r="L125" s="14"/>
      <c r="M125" s="16"/>
      <c r="N125" s="17"/>
      <c r="O125" s="17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7"/>
      <c r="AC125" s="14"/>
      <c r="AD125" s="14"/>
    </row>
    <row r="126" ht="15.7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5"/>
      <c r="K126" s="14"/>
      <c r="L126" s="14"/>
      <c r="M126" s="16"/>
      <c r="N126" s="17"/>
      <c r="O126" s="17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7"/>
      <c r="AC126" s="14"/>
      <c r="AD126" s="14"/>
    </row>
    <row r="127" ht="15.7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5"/>
      <c r="K127" s="14"/>
      <c r="L127" s="14"/>
      <c r="M127" s="16"/>
      <c r="N127" s="17"/>
      <c r="O127" s="17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7"/>
      <c r="AC127" s="14"/>
      <c r="AD127" s="14"/>
    </row>
    <row r="128" ht="15.7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5"/>
      <c r="K128" s="14"/>
      <c r="L128" s="14"/>
      <c r="M128" s="16"/>
      <c r="N128" s="17"/>
      <c r="O128" s="17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7"/>
      <c r="AC128" s="14"/>
      <c r="AD128" s="14"/>
    </row>
    <row r="129" ht="15.7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5"/>
      <c r="K129" s="14"/>
      <c r="L129" s="14"/>
      <c r="M129" s="16"/>
      <c r="N129" s="17"/>
      <c r="O129" s="17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7"/>
      <c r="AC129" s="14"/>
      <c r="AD129" s="14"/>
    </row>
    <row r="130" ht="15.7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5"/>
      <c r="K130" s="14"/>
      <c r="L130" s="14"/>
      <c r="M130" s="16"/>
      <c r="N130" s="17"/>
      <c r="O130" s="17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7"/>
      <c r="AC130" s="14"/>
      <c r="AD130" s="14"/>
    </row>
    <row r="131" ht="15.7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5"/>
      <c r="K131" s="14"/>
      <c r="L131" s="14"/>
      <c r="M131" s="16"/>
      <c r="N131" s="17"/>
      <c r="O131" s="17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7"/>
      <c r="AC131" s="14"/>
      <c r="AD131" s="14"/>
    </row>
    <row r="132" ht="15.7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5"/>
      <c r="K132" s="14"/>
      <c r="L132" s="14"/>
      <c r="M132" s="16"/>
      <c r="N132" s="17"/>
      <c r="O132" s="17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7"/>
      <c r="AC132" s="14"/>
      <c r="AD132" s="14"/>
    </row>
    <row r="133" ht="15.7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5"/>
      <c r="K133" s="14"/>
      <c r="L133" s="14"/>
      <c r="M133" s="16"/>
      <c r="N133" s="17"/>
      <c r="O133" s="17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7"/>
      <c r="AC133" s="14"/>
      <c r="AD133" s="14"/>
    </row>
    <row r="134" ht="15.7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5"/>
      <c r="K134" s="14"/>
      <c r="L134" s="14"/>
      <c r="M134" s="16"/>
      <c r="N134" s="17"/>
      <c r="O134" s="17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7"/>
      <c r="AC134" s="14"/>
      <c r="AD134" s="14"/>
    </row>
    <row r="135" ht="15.7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5"/>
      <c r="K135" s="14"/>
      <c r="L135" s="14"/>
      <c r="M135" s="16"/>
      <c r="N135" s="17"/>
      <c r="O135" s="17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7"/>
      <c r="AC135" s="14"/>
      <c r="AD135" s="14"/>
    </row>
    <row r="136" ht="15.7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5"/>
      <c r="K136" s="14"/>
      <c r="L136" s="14"/>
      <c r="M136" s="16"/>
      <c r="N136" s="17"/>
      <c r="O136" s="17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7"/>
      <c r="AC136" s="14"/>
      <c r="AD136" s="14"/>
    </row>
    <row r="137" ht="15.7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5"/>
      <c r="K137" s="14"/>
      <c r="L137" s="14"/>
      <c r="M137" s="16"/>
      <c r="N137" s="17"/>
      <c r="O137" s="17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7"/>
      <c r="AC137" s="14"/>
      <c r="AD137" s="14"/>
    </row>
    <row r="138" ht="15.7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5"/>
      <c r="K138" s="14"/>
      <c r="L138" s="14"/>
      <c r="M138" s="16"/>
      <c r="N138" s="17"/>
      <c r="O138" s="17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7"/>
      <c r="AC138" s="14"/>
      <c r="AD138" s="14"/>
    </row>
    <row r="139" ht="15.7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5"/>
      <c r="K139" s="14"/>
      <c r="L139" s="14"/>
      <c r="M139" s="16"/>
      <c r="N139" s="17"/>
      <c r="O139" s="17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7"/>
      <c r="AC139" s="14"/>
      <c r="AD139" s="14"/>
    </row>
    <row r="140" ht="15.7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5"/>
      <c r="K140" s="14"/>
      <c r="L140" s="14"/>
      <c r="M140" s="16"/>
      <c r="N140" s="17"/>
      <c r="O140" s="17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7"/>
      <c r="AC140" s="14"/>
      <c r="AD140" s="14"/>
    </row>
    <row r="141" ht="15.7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5"/>
      <c r="K141" s="14"/>
      <c r="L141" s="14"/>
      <c r="M141" s="16"/>
      <c r="N141" s="17"/>
      <c r="O141" s="17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7"/>
      <c r="AC141" s="14"/>
      <c r="AD141" s="14"/>
    </row>
    <row r="142" ht="15.7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5"/>
      <c r="K142" s="14"/>
      <c r="L142" s="14"/>
      <c r="M142" s="16"/>
      <c r="N142" s="17"/>
      <c r="O142" s="17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7"/>
      <c r="AC142" s="14"/>
      <c r="AD142" s="14"/>
    </row>
    <row r="143" ht="15.7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5"/>
      <c r="K143" s="14"/>
      <c r="L143" s="14"/>
      <c r="M143" s="16"/>
      <c r="N143" s="17"/>
      <c r="O143" s="17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7"/>
      <c r="AC143" s="14"/>
      <c r="AD143" s="14"/>
    </row>
    <row r="144" ht="15.7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5"/>
      <c r="K144" s="14"/>
      <c r="L144" s="14"/>
      <c r="M144" s="16"/>
      <c r="N144" s="17"/>
      <c r="O144" s="17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7"/>
      <c r="AC144" s="14"/>
      <c r="AD144" s="14"/>
    </row>
    <row r="145" ht="15.7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5"/>
      <c r="K145" s="14"/>
      <c r="L145" s="14"/>
      <c r="M145" s="16"/>
      <c r="N145" s="17"/>
      <c r="O145" s="17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7"/>
      <c r="AC145" s="14"/>
      <c r="AD145" s="14"/>
    </row>
    <row r="146" ht="15.7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5"/>
      <c r="K146" s="14"/>
      <c r="L146" s="14"/>
      <c r="M146" s="16"/>
      <c r="N146" s="17"/>
      <c r="O146" s="17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7"/>
      <c r="AC146" s="14"/>
      <c r="AD146" s="14"/>
    </row>
    <row r="147" ht="15.7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5"/>
      <c r="K147" s="14"/>
      <c r="L147" s="14"/>
      <c r="M147" s="16"/>
      <c r="N147" s="17"/>
      <c r="O147" s="17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7"/>
      <c r="AC147" s="14"/>
      <c r="AD147" s="14"/>
    </row>
    <row r="148" ht="15.7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5"/>
      <c r="K148" s="14"/>
      <c r="L148" s="14"/>
      <c r="M148" s="16"/>
      <c r="N148" s="17"/>
      <c r="O148" s="17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7"/>
      <c r="AC148" s="14"/>
      <c r="AD148" s="14"/>
    </row>
    <row r="149" ht="15.7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5"/>
      <c r="K149" s="14"/>
      <c r="L149" s="14"/>
      <c r="M149" s="16"/>
      <c r="N149" s="17"/>
      <c r="O149" s="17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7"/>
      <c r="AC149" s="14"/>
      <c r="AD149" s="14"/>
    </row>
    <row r="150" ht="15.7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5"/>
      <c r="K150" s="14"/>
      <c r="L150" s="14"/>
      <c r="M150" s="16"/>
      <c r="N150" s="17"/>
      <c r="O150" s="17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7"/>
      <c r="AC150" s="14"/>
      <c r="AD150" s="14"/>
    </row>
    <row r="151" ht="15.7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5"/>
      <c r="K151" s="14"/>
      <c r="L151" s="14"/>
      <c r="M151" s="16"/>
      <c r="N151" s="17"/>
      <c r="O151" s="17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7"/>
      <c r="AC151" s="14"/>
      <c r="AD151" s="14"/>
    </row>
    <row r="152" ht="15.7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5"/>
      <c r="K152" s="14"/>
      <c r="L152" s="14"/>
      <c r="M152" s="16"/>
      <c r="N152" s="17"/>
      <c r="O152" s="17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7"/>
      <c r="AC152" s="14"/>
      <c r="AD152" s="14"/>
    </row>
    <row r="153" ht="15.7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5"/>
      <c r="K153" s="14"/>
      <c r="L153" s="14"/>
      <c r="M153" s="16"/>
      <c r="N153" s="17"/>
      <c r="O153" s="17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7"/>
      <c r="AC153" s="14"/>
      <c r="AD153" s="14"/>
    </row>
    <row r="154" ht="15.7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5"/>
      <c r="K154" s="14"/>
      <c r="L154" s="14"/>
      <c r="M154" s="16"/>
      <c r="N154" s="17"/>
      <c r="O154" s="17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7"/>
      <c r="AC154" s="14"/>
      <c r="AD154" s="14"/>
    </row>
    <row r="155" ht="15.7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5"/>
      <c r="K155" s="14"/>
      <c r="L155" s="14"/>
      <c r="M155" s="16"/>
      <c r="N155" s="17"/>
      <c r="O155" s="17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7"/>
      <c r="AC155" s="14"/>
      <c r="AD155" s="14"/>
    </row>
    <row r="156" ht="15.7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5"/>
      <c r="K156" s="14"/>
      <c r="L156" s="14"/>
      <c r="M156" s="16"/>
      <c r="N156" s="17"/>
      <c r="O156" s="17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7"/>
      <c r="AC156" s="14"/>
      <c r="AD156" s="14"/>
    </row>
    <row r="157" ht="15.7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5"/>
      <c r="K157" s="14"/>
      <c r="L157" s="14"/>
      <c r="M157" s="16"/>
      <c r="N157" s="17"/>
      <c r="O157" s="17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7"/>
      <c r="AC157" s="14"/>
      <c r="AD157" s="14"/>
    </row>
    <row r="158" ht="15.7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5"/>
      <c r="K158" s="14"/>
      <c r="L158" s="14"/>
      <c r="M158" s="16"/>
      <c r="N158" s="17"/>
      <c r="O158" s="17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7"/>
      <c r="AC158" s="14"/>
      <c r="AD158" s="14"/>
    </row>
    <row r="159" ht="15.7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5"/>
      <c r="K159" s="14"/>
      <c r="L159" s="14"/>
      <c r="M159" s="16"/>
      <c r="N159" s="17"/>
      <c r="O159" s="17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7"/>
      <c r="AC159" s="14"/>
      <c r="AD159" s="14"/>
    </row>
    <row r="160" ht="15.7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5"/>
      <c r="K160" s="14"/>
      <c r="L160" s="14"/>
      <c r="M160" s="16"/>
      <c r="N160" s="17"/>
      <c r="O160" s="17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7"/>
      <c r="AC160" s="14"/>
      <c r="AD160" s="14"/>
    </row>
    <row r="161" ht="15.7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5"/>
      <c r="K161" s="14"/>
      <c r="L161" s="14"/>
      <c r="M161" s="16"/>
      <c r="N161" s="17"/>
      <c r="O161" s="17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7"/>
      <c r="AC161" s="14"/>
      <c r="AD161" s="14"/>
    </row>
    <row r="162" ht="15.7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5"/>
      <c r="K162" s="14"/>
      <c r="L162" s="14"/>
      <c r="M162" s="16"/>
      <c r="N162" s="17"/>
      <c r="O162" s="17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7"/>
      <c r="AC162" s="14"/>
      <c r="AD162" s="14"/>
    </row>
    <row r="163" ht="15.7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5"/>
      <c r="K163" s="14"/>
      <c r="L163" s="14"/>
      <c r="M163" s="16"/>
      <c r="N163" s="17"/>
      <c r="O163" s="17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7"/>
      <c r="AC163" s="14"/>
      <c r="AD163" s="14"/>
    </row>
    <row r="164" ht="15.7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5"/>
      <c r="K164" s="14"/>
      <c r="L164" s="14"/>
      <c r="M164" s="16"/>
      <c r="N164" s="17"/>
      <c r="O164" s="17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7"/>
      <c r="AC164" s="14"/>
      <c r="AD164" s="14"/>
    </row>
    <row r="165" ht="15.7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5"/>
      <c r="K165" s="14"/>
      <c r="L165" s="14"/>
      <c r="M165" s="16"/>
      <c r="N165" s="17"/>
      <c r="O165" s="17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7"/>
      <c r="AC165" s="14"/>
      <c r="AD165" s="14"/>
    </row>
    <row r="166" ht="15.7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5"/>
      <c r="K166" s="14"/>
      <c r="L166" s="14"/>
      <c r="M166" s="16"/>
      <c r="N166" s="17"/>
      <c r="O166" s="17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7"/>
      <c r="AC166" s="14"/>
      <c r="AD166" s="14"/>
    </row>
    <row r="167" ht="15.7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5"/>
      <c r="K167" s="14"/>
      <c r="L167" s="14"/>
      <c r="M167" s="16"/>
      <c r="N167" s="17"/>
      <c r="O167" s="17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7"/>
      <c r="AC167" s="14"/>
      <c r="AD167" s="14"/>
    </row>
    <row r="168" ht="15.7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5"/>
      <c r="K168" s="14"/>
      <c r="L168" s="14"/>
      <c r="M168" s="16"/>
      <c r="N168" s="17"/>
      <c r="O168" s="17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7"/>
      <c r="AC168" s="14"/>
      <c r="AD168" s="14"/>
    </row>
    <row r="169" ht="15.7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5"/>
      <c r="K169" s="14"/>
      <c r="L169" s="14"/>
      <c r="M169" s="16"/>
      <c r="N169" s="17"/>
      <c r="O169" s="17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7"/>
      <c r="AC169" s="14"/>
      <c r="AD169" s="14"/>
    </row>
    <row r="170" ht="15.7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5"/>
      <c r="K170" s="14"/>
      <c r="L170" s="14"/>
      <c r="M170" s="16"/>
      <c r="N170" s="17"/>
      <c r="O170" s="17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7"/>
      <c r="AC170" s="14"/>
      <c r="AD170" s="14"/>
    </row>
    <row r="171" ht="15.7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5"/>
      <c r="K171" s="14"/>
      <c r="L171" s="14"/>
      <c r="M171" s="16"/>
      <c r="N171" s="17"/>
      <c r="O171" s="17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7"/>
      <c r="AC171" s="14"/>
      <c r="AD171" s="14"/>
    </row>
    <row r="172" ht="15.7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5"/>
      <c r="K172" s="14"/>
      <c r="L172" s="14"/>
      <c r="M172" s="16"/>
      <c r="N172" s="17"/>
      <c r="O172" s="17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7"/>
      <c r="AC172" s="14"/>
      <c r="AD172" s="14"/>
    </row>
    <row r="173" ht="15.7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5"/>
      <c r="K173" s="14"/>
      <c r="L173" s="14"/>
      <c r="M173" s="16"/>
      <c r="N173" s="17"/>
      <c r="O173" s="17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7"/>
      <c r="AC173" s="14"/>
      <c r="AD173" s="14"/>
    </row>
    <row r="174" ht="15.7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5"/>
      <c r="K174" s="14"/>
      <c r="L174" s="14"/>
      <c r="M174" s="16"/>
      <c r="N174" s="17"/>
      <c r="O174" s="17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7"/>
      <c r="AC174" s="14"/>
      <c r="AD174" s="14"/>
    </row>
    <row r="175" ht="15.7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5"/>
      <c r="K175" s="14"/>
      <c r="L175" s="14"/>
      <c r="M175" s="16"/>
      <c r="N175" s="17"/>
      <c r="O175" s="17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7"/>
      <c r="AC175" s="14"/>
      <c r="AD175" s="14"/>
    </row>
    <row r="176" ht="15.7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5"/>
      <c r="K176" s="14"/>
      <c r="L176" s="14"/>
      <c r="M176" s="16"/>
      <c r="N176" s="17"/>
      <c r="O176" s="17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7"/>
      <c r="AC176" s="14"/>
      <c r="AD176" s="14"/>
    </row>
    <row r="177" ht="15.7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5"/>
      <c r="K177" s="14"/>
      <c r="L177" s="14"/>
      <c r="M177" s="16"/>
      <c r="N177" s="17"/>
      <c r="O177" s="17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7"/>
      <c r="AC177" s="14"/>
      <c r="AD177" s="14"/>
    </row>
    <row r="178" ht="15.7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5"/>
      <c r="K178" s="14"/>
      <c r="L178" s="14"/>
      <c r="M178" s="16"/>
      <c r="N178" s="17"/>
      <c r="O178" s="17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7"/>
      <c r="AC178" s="14"/>
      <c r="AD178" s="14"/>
    </row>
    <row r="179" ht="15.7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5"/>
      <c r="K179" s="14"/>
      <c r="L179" s="14"/>
      <c r="M179" s="16"/>
      <c r="N179" s="17"/>
      <c r="O179" s="17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7"/>
      <c r="AC179" s="14"/>
      <c r="AD179" s="14"/>
    </row>
    <row r="180" ht="15.7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5"/>
      <c r="K180" s="14"/>
      <c r="L180" s="14"/>
      <c r="M180" s="16"/>
      <c r="N180" s="17"/>
      <c r="O180" s="17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7"/>
      <c r="AC180" s="14"/>
      <c r="AD180" s="14"/>
    </row>
    <row r="181" ht="15.7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5"/>
      <c r="K181" s="14"/>
      <c r="L181" s="14"/>
      <c r="M181" s="16"/>
      <c r="N181" s="17"/>
      <c r="O181" s="17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7"/>
      <c r="AC181" s="14"/>
      <c r="AD181" s="14"/>
    </row>
    <row r="182" ht="15.7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5"/>
      <c r="K182" s="14"/>
      <c r="L182" s="14"/>
      <c r="M182" s="16"/>
      <c r="N182" s="17"/>
      <c r="O182" s="17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7"/>
      <c r="AC182" s="14"/>
      <c r="AD182" s="14"/>
    </row>
    <row r="183" ht="15.7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5"/>
      <c r="K183" s="14"/>
      <c r="L183" s="14"/>
      <c r="M183" s="16"/>
      <c r="N183" s="17"/>
      <c r="O183" s="17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7"/>
      <c r="AC183" s="14"/>
      <c r="AD183" s="14"/>
    </row>
    <row r="184" ht="15.7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5"/>
      <c r="K184" s="14"/>
      <c r="L184" s="14"/>
      <c r="M184" s="16"/>
      <c r="N184" s="17"/>
      <c r="O184" s="17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7"/>
      <c r="AC184" s="14"/>
      <c r="AD184" s="14"/>
    </row>
    <row r="185" ht="15.7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5"/>
      <c r="K185" s="14"/>
      <c r="L185" s="14"/>
      <c r="M185" s="16"/>
      <c r="N185" s="17"/>
      <c r="O185" s="17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7"/>
      <c r="AC185" s="14"/>
      <c r="AD185" s="14"/>
    </row>
    <row r="186" ht="15.7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5"/>
      <c r="K186" s="14"/>
      <c r="L186" s="14"/>
      <c r="M186" s="16"/>
      <c r="N186" s="17"/>
      <c r="O186" s="17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7"/>
      <c r="AC186" s="14"/>
      <c r="AD186" s="14"/>
    </row>
    <row r="187" ht="15.7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5"/>
      <c r="K187" s="14"/>
      <c r="L187" s="14"/>
      <c r="M187" s="16"/>
      <c r="N187" s="17"/>
      <c r="O187" s="17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7"/>
      <c r="AC187" s="14"/>
      <c r="AD187" s="14"/>
    </row>
    <row r="188" ht="15.7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5"/>
      <c r="K188" s="14"/>
      <c r="L188" s="14"/>
      <c r="M188" s="16"/>
      <c r="N188" s="17"/>
      <c r="O188" s="17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7"/>
      <c r="AC188" s="14"/>
      <c r="AD188" s="14"/>
    </row>
    <row r="189" ht="15.7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5"/>
      <c r="K189" s="14"/>
      <c r="L189" s="14"/>
      <c r="M189" s="16"/>
      <c r="N189" s="17"/>
      <c r="O189" s="17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7"/>
      <c r="AC189" s="14"/>
      <c r="AD189" s="14"/>
    </row>
    <row r="190" ht="15.7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5"/>
      <c r="K190" s="14"/>
      <c r="L190" s="14"/>
      <c r="M190" s="16"/>
      <c r="N190" s="17"/>
      <c r="O190" s="17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7"/>
      <c r="AC190" s="14"/>
      <c r="AD190" s="14"/>
    </row>
    <row r="191" ht="15.7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5"/>
      <c r="K191" s="14"/>
      <c r="L191" s="14"/>
      <c r="M191" s="16"/>
      <c r="N191" s="17"/>
      <c r="O191" s="17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7"/>
      <c r="AC191" s="14"/>
      <c r="AD191" s="14"/>
    </row>
    <row r="192" ht="15.7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5"/>
      <c r="K192" s="14"/>
      <c r="L192" s="14"/>
      <c r="M192" s="16"/>
      <c r="N192" s="17"/>
      <c r="O192" s="17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7"/>
      <c r="AC192" s="14"/>
      <c r="AD192" s="14"/>
    </row>
    <row r="193" ht="15.7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5"/>
      <c r="K193" s="14"/>
      <c r="L193" s="14"/>
      <c r="M193" s="16"/>
      <c r="N193" s="17"/>
      <c r="O193" s="17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7"/>
      <c r="AC193" s="14"/>
      <c r="AD193" s="14"/>
    </row>
    <row r="194" ht="15.7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5"/>
      <c r="K194" s="14"/>
      <c r="L194" s="14"/>
      <c r="M194" s="16"/>
      <c r="N194" s="17"/>
      <c r="O194" s="17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7"/>
      <c r="AC194" s="14"/>
      <c r="AD194" s="14"/>
    </row>
    <row r="195" ht="15.7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5"/>
      <c r="K195" s="14"/>
      <c r="L195" s="14"/>
      <c r="M195" s="16"/>
      <c r="N195" s="17"/>
      <c r="O195" s="17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7"/>
      <c r="AC195" s="14"/>
      <c r="AD195" s="14"/>
    </row>
    <row r="196" ht="15.7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5"/>
      <c r="K196" s="14"/>
      <c r="L196" s="14"/>
      <c r="M196" s="16"/>
      <c r="N196" s="17"/>
      <c r="O196" s="17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7"/>
      <c r="AC196" s="14"/>
      <c r="AD196" s="14"/>
    </row>
    <row r="197" ht="15.7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5"/>
      <c r="K197" s="14"/>
      <c r="L197" s="14"/>
      <c r="M197" s="16"/>
      <c r="N197" s="17"/>
      <c r="O197" s="17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7"/>
      <c r="AC197" s="14"/>
      <c r="AD197" s="14"/>
    </row>
    <row r="198" ht="15.7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5"/>
      <c r="K198" s="14"/>
      <c r="L198" s="14"/>
      <c r="M198" s="16"/>
      <c r="N198" s="17"/>
      <c r="O198" s="17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7"/>
      <c r="AC198" s="14"/>
      <c r="AD198" s="14"/>
    </row>
    <row r="199" ht="15.7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5"/>
      <c r="K199" s="14"/>
      <c r="L199" s="14"/>
      <c r="M199" s="16"/>
      <c r="N199" s="17"/>
      <c r="O199" s="17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7"/>
      <c r="AC199" s="14"/>
      <c r="AD199" s="14"/>
    </row>
    <row r="200" ht="15.7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5"/>
      <c r="K200" s="14"/>
      <c r="L200" s="14"/>
      <c r="M200" s="16"/>
      <c r="N200" s="17"/>
      <c r="O200" s="17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7"/>
      <c r="AC200" s="14"/>
      <c r="AD200" s="14"/>
    </row>
    <row r="201" ht="15.7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5"/>
      <c r="K201" s="14"/>
      <c r="L201" s="14"/>
      <c r="M201" s="16"/>
      <c r="N201" s="17"/>
      <c r="O201" s="17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7"/>
      <c r="AC201" s="14"/>
      <c r="AD201" s="14"/>
    </row>
    <row r="202" ht="15.7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5"/>
      <c r="K202" s="14"/>
      <c r="L202" s="14"/>
      <c r="M202" s="16"/>
      <c r="N202" s="17"/>
      <c r="O202" s="17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7"/>
      <c r="AC202" s="14"/>
      <c r="AD202" s="14"/>
    </row>
    <row r="203" ht="15.7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5"/>
      <c r="K203" s="14"/>
      <c r="L203" s="14"/>
      <c r="M203" s="16"/>
      <c r="N203" s="17"/>
      <c r="O203" s="17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7"/>
      <c r="AC203" s="14"/>
      <c r="AD203" s="14"/>
    </row>
    <row r="204" ht="15.7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5"/>
      <c r="K204" s="14"/>
      <c r="L204" s="14"/>
      <c r="M204" s="16"/>
      <c r="N204" s="17"/>
      <c r="O204" s="17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7"/>
      <c r="AC204" s="14"/>
      <c r="AD204" s="14"/>
    </row>
    <row r="205" ht="15.7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5"/>
      <c r="K205" s="14"/>
      <c r="L205" s="14"/>
      <c r="M205" s="16"/>
      <c r="N205" s="17"/>
      <c r="O205" s="17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7"/>
      <c r="AC205" s="14"/>
      <c r="AD205" s="14"/>
    </row>
    <row r="206" ht="15.7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5"/>
      <c r="K206" s="14"/>
      <c r="L206" s="14"/>
      <c r="M206" s="16"/>
      <c r="N206" s="17"/>
      <c r="O206" s="17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7"/>
      <c r="AC206" s="14"/>
      <c r="AD206" s="14"/>
    </row>
    <row r="207" ht="15.7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5"/>
      <c r="K207" s="14"/>
      <c r="L207" s="14"/>
      <c r="M207" s="16"/>
      <c r="N207" s="17"/>
      <c r="O207" s="17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7"/>
      <c r="AC207" s="14"/>
      <c r="AD207" s="14"/>
    </row>
    <row r="208" ht="15.7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5"/>
      <c r="K208" s="14"/>
      <c r="L208" s="14"/>
      <c r="M208" s="16"/>
      <c r="N208" s="17"/>
      <c r="O208" s="17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7"/>
      <c r="AC208" s="14"/>
      <c r="AD208" s="14"/>
    </row>
    <row r="209" ht="15.7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5"/>
      <c r="K209" s="14"/>
      <c r="L209" s="14"/>
      <c r="M209" s="16"/>
      <c r="N209" s="17"/>
      <c r="O209" s="17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7"/>
      <c r="AC209" s="14"/>
      <c r="AD209" s="14"/>
    </row>
    <row r="210" ht="15.7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5"/>
      <c r="K210" s="14"/>
      <c r="L210" s="14"/>
      <c r="M210" s="16"/>
      <c r="N210" s="17"/>
      <c r="O210" s="17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7"/>
      <c r="AC210" s="14"/>
      <c r="AD210" s="14"/>
    </row>
    <row r="211" ht="15.7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5"/>
      <c r="K211" s="14"/>
      <c r="L211" s="14"/>
      <c r="M211" s="16"/>
      <c r="N211" s="17"/>
      <c r="O211" s="17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7"/>
      <c r="AC211" s="14"/>
      <c r="AD211" s="14"/>
    </row>
    <row r="212" ht="15.7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5"/>
      <c r="K212" s="14"/>
      <c r="L212" s="14"/>
      <c r="M212" s="16"/>
      <c r="N212" s="17"/>
      <c r="O212" s="17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7"/>
      <c r="AC212" s="14"/>
      <c r="AD212" s="14"/>
    </row>
    <row r="213" ht="15.7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5"/>
      <c r="K213" s="14"/>
      <c r="L213" s="14"/>
      <c r="M213" s="16"/>
      <c r="N213" s="17"/>
      <c r="O213" s="17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7"/>
      <c r="AC213" s="14"/>
      <c r="AD213" s="14"/>
    </row>
    <row r="214" ht="15.7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5"/>
      <c r="K214" s="14"/>
      <c r="L214" s="14"/>
      <c r="M214" s="16"/>
      <c r="N214" s="17"/>
      <c r="O214" s="17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7"/>
      <c r="AC214" s="14"/>
      <c r="AD214" s="14"/>
    </row>
    <row r="215" ht="15.7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5"/>
      <c r="K215" s="14"/>
      <c r="L215" s="14"/>
      <c r="M215" s="16"/>
      <c r="N215" s="17"/>
      <c r="O215" s="17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7"/>
      <c r="AC215" s="14"/>
      <c r="AD215" s="14"/>
    </row>
    <row r="216" ht="15.7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5"/>
      <c r="K216" s="14"/>
      <c r="L216" s="14"/>
      <c r="M216" s="16"/>
      <c r="N216" s="17"/>
      <c r="O216" s="17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7"/>
      <c r="AC216" s="14"/>
      <c r="AD216" s="14"/>
    </row>
    <row r="217" ht="15.7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5"/>
      <c r="K217" s="14"/>
      <c r="L217" s="14"/>
      <c r="M217" s="16"/>
      <c r="N217" s="17"/>
      <c r="O217" s="17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7"/>
      <c r="AC217" s="14"/>
      <c r="AD217" s="14"/>
    </row>
    <row r="218" ht="15.7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5"/>
      <c r="K218" s="14"/>
      <c r="L218" s="14"/>
      <c r="M218" s="16"/>
      <c r="N218" s="17"/>
      <c r="O218" s="17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7"/>
      <c r="AC218" s="14"/>
      <c r="AD218" s="14"/>
    </row>
    <row r="219" ht="15.7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5"/>
      <c r="K219" s="14"/>
      <c r="L219" s="14"/>
      <c r="M219" s="16"/>
      <c r="N219" s="17"/>
      <c r="O219" s="17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7"/>
      <c r="AC219" s="14"/>
      <c r="AD219" s="14"/>
    </row>
    <row r="220" ht="15.7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5"/>
      <c r="K220" s="14"/>
      <c r="L220" s="14"/>
      <c r="M220" s="16"/>
      <c r="N220" s="17"/>
      <c r="O220" s="17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7"/>
      <c r="AC220" s="14"/>
      <c r="AD220" s="14"/>
    </row>
    <row r="221" ht="15.7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5"/>
      <c r="K221" s="14"/>
      <c r="L221" s="14"/>
      <c r="M221" s="16"/>
      <c r="N221" s="17"/>
      <c r="O221" s="17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7"/>
      <c r="AC221" s="14"/>
      <c r="AD221" s="14"/>
    </row>
    <row r="222" ht="15.7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5"/>
      <c r="K222" s="14"/>
      <c r="L222" s="14"/>
      <c r="M222" s="16"/>
      <c r="N222" s="17"/>
      <c r="O222" s="17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7"/>
      <c r="AC222" s="14"/>
      <c r="AD222" s="14"/>
    </row>
    <row r="223" ht="15.7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5"/>
      <c r="K223" s="14"/>
      <c r="L223" s="14"/>
      <c r="M223" s="16"/>
      <c r="N223" s="17"/>
      <c r="O223" s="17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7"/>
      <c r="AC223" s="14"/>
      <c r="AD223" s="14"/>
    </row>
    <row r="224" ht="15.7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5"/>
      <c r="K224" s="14"/>
      <c r="L224" s="14"/>
      <c r="M224" s="16"/>
      <c r="N224" s="17"/>
      <c r="O224" s="17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7"/>
      <c r="AC224" s="14"/>
      <c r="AD224" s="14"/>
    </row>
    <row r="225" ht="15.7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5"/>
      <c r="K225" s="14"/>
      <c r="L225" s="14"/>
      <c r="M225" s="16"/>
      <c r="N225" s="17"/>
      <c r="O225" s="17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7"/>
      <c r="AC225" s="14"/>
      <c r="AD225" s="14"/>
    </row>
    <row r="226" ht="15.7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5"/>
      <c r="K226" s="14"/>
      <c r="L226" s="14"/>
      <c r="M226" s="16"/>
      <c r="N226" s="17"/>
      <c r="O226" s="17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7"/>
      <c r="AC226" s="14"/>
      <c r="AD226" s="14"/>
    </row>
    <row r="227" ht="15.7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5"/>
      <c r="K227" s="14"/>
      <c r="L227" s="14"/>
      <c r="M227" s="16"/>
      <c r="N227" s="17"/>
      <c r="O227" s="17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7"/>
      <c r="AC227" s="14"/>
      <c r="AD227" s="14"/>
    </row>
    <row r="228" ht="15.7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5"/>
      <c r="K228" s="14"/>
      <c r="L228" s="14"/>
      <c r="M228" s="16"/>
      <c r="N228" s="17"/>
      <c r="O228" s="17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7"/>
      <c r="AC228" s="14"/>
      <c r="AD228" s="14"/>
    </row>
    <row r="229" ht="15.7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5"/>
      <c r="K229" s="14"/>
      <c r="L229" s="14"/>
      <c r="M229" s="16"/>
      <c r="N229" s="17"/>
      <c r="O229" s="17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7"/>
      <c r="AC229" s="14"/>
      <c r="AD229" s="14"/>
    </row>
    <row r="230" ht="15.7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5"/>
      <c r="K230" s="14"/>
      <c r="L230" s="14"/>
      <c r="M230" s="16"/>
      <c r="N230" s="17"/>
      <c r="O230" s="17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7"/>
      <c r="AC230" s="14"/>
      <c r="AD230" s="14"/>
    </row>
    <row r="231" ht="15.7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5"/>
      <c r="K231" s="14"/>
      <c r="L231" s="14"/>
      <c r="M231" s="16"/>
      <c r="N231" s="17"/>
      <c r="O231" s="17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7"/>
      <c r="AC231" s="14"/>
      <c r="AD231" s="14"/>
    </row>
    <row r="232" ht="15.7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5"/>
      <c r="K232" s="14"/>
      <c r="L232" s="14"/>
      <c r="M232" s="16"/>
      <c r="N232" s="17"/>
      <c r="O232" s="17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7"/>
      <c r="AC232" s="14"/>
      <c r="AD232" s="14"/>
    </row>
    <row r="233" ht="15.7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5"/>
      <c r="K233" s="14"/>
      <c r="L233" s="14"/>
      <c r="M233" s="16"/>
      <c r="N233" s="17"/>
      <c r="O233" s="17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7"/>
      <c r="AC233" s="14"/>
      <c r="AD233" s="14"/>
    </row>
    <row r="234" ht="15.7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5"/>
      <c r="K234" s="14"/>
      <c r="L234" s="14"/>
      <c r="M234" s="16"/>
      <c r="N234" s="17"/>
      <c r="O234" s="17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7"/>
      <c r="AC234" s="14"/>
      <c r="AD234" s="14"/>
    </row>
    <row r="235" ht="15.7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5"/>
      <c r="K235" s="14"/>
      <c r="L235" s="14"/>
      <c r="M235" s="16"/>
      <c r="N235" s="17"/>
      <c r="O235" s="17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7"/>
      <c r="AC235" s="14"/>
      <c r="AD235" s="14"/>
    </row>
    <row r="236" ht="15.7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5"/>
      <c r="K236" s="14"/>
      <c r="L236" s="14"/>
      <c r="M236" s="16"/>
      <c r="N236" s="17"/>
      <c r="O236" s="17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7"/>
      <c r="AC236" s="14"/>
      <c r="AD236" s="14"/>
    </row>
    <row r="237" ht="15.7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5"/>
      <c r="K237" s="14"/>
      <c r="L237" s="14"/>
      <c r="M237" s="16"/>
      <c r="N237" s="17"/>
      <c r="O237" s="17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7"/>
      <c r="AC237" s="14"/>
      <c r="AD237" s="14"/>
    </row>
    <row r="238" ht="15.7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5"/>
      <c r="K238" s="14"/>
      <c r="L238" s="14"/>
      <c r="M238" s="16"/>
      <c r="N238" s="17"/>
      <c r="O238" s="17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7"/>
      <c r="AC238" s="14"/>
      <c r="AD238" s="14"/>
    </row>
    <row r="239" ht="15.7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5"/>
      <c r="K239" s="14"/>
      <c r="L239" s="14"/>
      <c r="M239" s="16"/>
      <c r="N239" s="17"/>
      <c r="O239" s="17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7"/>
      <c r="AC239" s="14"/>
      <c r="AD239" s="14"/>
    </row>
    <row r="240" ht="15.7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5"/>
      <c r="K240" s="14"/>
      <c r="L240" s="14"/>
      <c r="M240" s="16"/>
      <c r="N240" s="17"/>
      <c r="O240" s="17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7"/>
      <c r="AC240" s="14"/>
      <c r="AD240" s="14"/>
    </row>
    <row r="241" ht="15.7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5"/>
      <c r="K241" s="14"/>
      <c r="L241" s="14"/>
      <c r="M241" s="16"/>
      <c r="N241" s="17"/>
      <c r="O241" s="17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7"/>
      <c r="AC241" s="14"/>
      <c r="AD241" s="14"/>
    </row>
    <row r="242" ht="15.7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5"/>
      <c r="K242" s="14"/>
      <c r="L242" s="14"/>
      <c r="M242" s="16"/>
      <c r="N242" s="17"/>
      <c r="O242" s="17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7"/>
      <c r="AC242" s="14"/>
      <c r="AD242" s="14"/>
    </row>
    <row r="243" ht="15.7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5"/>
      <c r="K243" s="14"/>
      <c r="L243" s="14"/>
      <c r="M243" s="16"/>
      <c r="N243" s="17"/>
      <c r="O243" s="17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7"/>
      <c r="AC243" s="14"/>
      <c r="AD243" s="14"/>
    </row>
    <row r="244" ht="15.7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5"/>
      <c r="K244" s="14"/>
      <c r="L244" s="14"/>
      <c r="M244" s="16"/>
      <c r="N244" s="17"/>
      <c r="O244" s="17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7"/>
      <c r="AC244" s="14"/>
      <c r="AD244" s="14"/>
    </row>
    <row r="245" ht="15.7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5"/>
      <c r="K245" s="14"/>
      <c r="L245" s="14"/>
      <c r="M245" s="16"/>
      <c r="N245" s="17"/>
      <c r="O245" s="17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7"/>
      <c r="AC245" s="14"/>
      <c r="AD245" s="14"/>
    </row>
    <row r="246" ht="15.7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5"/>
      <c r="K246" s="14"/>
      <c r="L246" s="14"/>
      <c r="M246" s="16"/>
      <c r="N246" s="17"/>
      <c r="O246" s="17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7"/>
      <c r="AC246" s="14"/>
      <c r="AD246" s="14"/>
    </row>
    <row r="247" ht="15.7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5"/>
      <c r="K247" s="14"/>
      <c r="L247" s="14"/>
      <c r="M247" s="16"/>
      <c r="N247" s="17"/>
      <c r="O247" s="17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7"/>
      <c r="AC247" s="14"/>
      <c r="AD247" s="14"/>
    </row>
    <row r="248" ht="15.7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5"/>
      <c r="K248" s="14"/>
      <c r="L248" s="14"/>
      <c r="M248" s="16"/>
      <c r="N248" s="17"/>
      <c r="O248" s="17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7"/>
      <c r="AC248" s="14"/>
      <c r="AD248" s="14"/>
    </row>
    <row r="249" ht="15.7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5"/>
      <c r="K249" s="14"/>
      <c r="L249" s="14"/>
      <c r="M249" s="16"/>
      <c r="N249" s="17"/>
      <c r="O249" s="17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7"/>
      <c r="AC249" s="14"/>
      <c r="AD249" s="14"/>
    </row>
    <row r="250" ht="15.7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5"/>
      <c r="K250" s="14"/>
      <c r="L250" s="14"/>
      <c r="M250" s="16"/>
      <c r="N250" s="17"/>
      <c r="O250" s="17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7"/>
      <c r="AC250" s="14"/>
      <c r="AD250" s="14"/>
    </row>
    <row r="251" ht="15.7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5"/>
      <c r="K251" s="14"/>
      <c r="L251" s="14"/>
      <c r="M251" s="16"/>
      <c r="N251" s="17"/>
      <c r="O251" s="17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7"/>
      <c r="AC251" s="14"/>
      <c r="AD251" s="14"/>
    </row>
    <row r="252" ht="15.7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5"/>
      <c r="K252" s="14"/>
      <c r="L252" s="14"/>
      <c r="M252" s="16"/>
      <c r="N252" s="17"/>
      <c r="O252" s="17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7"/>
      <c r="AC252" s="14"/>
      <c r="AD252" s="14"/>
    </row>
    <row r="253" ht="15.7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5"/>
      <c r="K253" s="14"/>
      <c r="L253" s="14"/>
      <c r="M253" s="16"/>
      <c r="N253" s="17"/>
      <c r="O253" s="17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7"/>
      <c r="AC253" s="14"/>
      <c r="AD253" s="14"/>
    </row>
    <row r="254" ht="15.7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5"/>
      <c r="K254" s="14"/>
      <c r="L254" s="14"/>
      <c r="M254" s="16"/>
      <c r="N254" s="17"/>
      <c r="O254" s="17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7"/>
      <c r="AC254" s="14"/>
      <c r="AD254" s="14"/>
    </row>
    <row r="255" ht="15.7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5"/>
      <c r="K255" s="14"/>
      <c r="L255" s="14"/>
      <c r="M255" s="16"/>
      <c r="N255" s="17"/>
      <c r="O255" s="17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7"/>
      <c r="AC255" s="14"/>
      <c r="AD255" s="14"/>
    </row>
    <row r="256" ht="15.7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5"/>
      <c r="K256" s="14"/>
      <c r="L256" s="14"/>
      <c r="M256" s="16"/>
      <c r="N256" s="17"/>
      <c r="O256" s="17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7"/>
      <c r="AC256" s="14"/>
      <c r="AD256" s="14"/>
    </row>
    <row r="257" ht="15.7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5"/>
      <c r="K257" s="14"/>
      <c r="L257" s="14"/>
      <c r="M257" s="16"/>
      <c r="N257" s="17"/>
      <c r="O257" s="17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7"/>
      <c r="AC257" s="14"/>
      <c r="AD257" s="14"/>
    </row>
    <row r="258" ht="15.7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5"/>
      <c r="K258" s="14"/>
      <c r="L258" s="14"/>
      <c r="M258" s="16"/>
      <c r="N258" s="17"/>
      <c r="O258" s="17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7"/>
      <c r="AC258" s="14"/>
      <c r="AD258" s="14"/>
    </row>
    <row r="259" ht="15.7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5"/>
      <c r="K259" s="14"/>
      <c r="L259" s="14"/>
      <c r="M259" s="16"/>
      <c r="N259" s="17"/>
      <c r="O259" s="17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7"/>
      <c r="AC259" s="14"/>
      <c r="AD259" s="14"/>
    </row>
    <row r="260" ht="15.7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5"/>
      <c r="K260" s="14"/>
      <c r="L260" s="14"/>
      <c r="M260" s="16"/>
      <c r="N260" s="17"/>
      <c r="O260" s="17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7"/>
      <c r="AC260" s="14"/>
      <c r="AD260" s="14"/>
    </row>
    <row r="261" ht="15.7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5"/>
      <c r="K261" s="14"/>
      <c r="L261" s="14"/>
      <c r="M261" s="16"/>
      <c r="N261" s="17"/>
      <c r="O261" s="17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7"/>
      <c r="AC261" s="14"/>
      <c r="AD261" s="14"/>
    </row>
    <row r="262" ht="15.7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5"/>
      <c r="K262" s="14"/>
      <c r="L262" s="14"/>
      <c r="M262" s="16"/>
      <c r="N262" s="17"/>
      <c r="O262" s="17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7"/>
      <c r="AC262" s="14"/>
      <c r="AD262" s="14"/>
    </row>
    <row r="263" ht="15.7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5"/>
      <c r="K263" s="14"/>
      <c r="L263" s="14"/>
      <c r="M263" s="16"/>
      <c r="N263" s="17"/>
      <c r="O263" s="17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7"/>
      <c r="AC263" s="14"/>
      <c r="AD263" s="14"/>
    </row>
    <row r="264" ht="15.7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5"/>
      <c r="K264" s="14"/>
      <c r="L264" s="14"/>
      <c r="M264" s="16"/>
      <c r="N264" s="17"/>
      <c r="O264" s="17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7"/>
      <c r="AC264" s="14"/>
      <c r="AD264" s="14"/>
    </row>
    <row r="265" ht="15.7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5"/>
      <c r="K265" s="14"/>
      <c r="L265" s="14"/>
      <c r="M265" s="16"/>
      <c r="N265" s="17"/>
      <c r="O265" s="17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7"/>
      <c r="AC265" s="14"/>
      <c r="AD265" s="14"/>
    </row>
    <row r="266" ht="15.7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5"/>
      <c r="K266" s="14"/>
      <c r="L266" s="14"/>
      <c r="M266" s="16"/>
      <c r="N266" s="17"/>
      <c r="O266" s="17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7"/>
      <c r="AC266" s="14"/>
      <c r="AD266" s="14"/>
    </row>
    <row r="267" ht="15.7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5"/>
      <c r="K267" s="14"/>
      <c r="L267" s="14"/>
      <c r="M267" s="16"/>
      <c r="N267" s="17"/>
      <c r="O267" s="17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7"/>
      <c r="AC267" s="14"/>
      <c r="AD267" s="14"/>
    </row>
    <row r="268" ht="15.7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5"/>
      <c r="K268" s="14"/>
      <c r="L268" s="14"/>
      <c r="M268" s="16"/>
      <c r="N268" s="17"/>
      <c r="O268" s="17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7"/>
      <c r="AC268" s="14"/>
      <c r="AD268" s="14"/>
    </row>
    <row r="269" ht="15.7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5"/>
      <c r="K269" s="14"/>
      <c r="L269" s="14"/>
      <c r="M269" s="16"/>
      <c r="N269" s="17"/>
      <c r="O269" s="17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7"/>
      <c r="AC269" s="14"/>
      <c r="AD269" s="14"/>
    </row>
    <row r="270" ht="15.7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5"/>
      <c r="K270" s="14"/>
      <c r="L270" s="14"/>
      <c r="M270" s="16"/>
      <c r="N270" s="17"/>
      <c r="O270" s="17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7"/>
      <c r="AC270" s="14"/>
      <c r="AD270" s="14"/>
    </row>
    <row r="271" ht="15.7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5"/>
      <c r="K271" s="14"/>
      <c r="L271" s="14"/>
      <c r="M271" s="16"/>
      <c r="N271" s="17"/>
      <c r="O271" s="17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7"/>
      <c r="AC271" s="14"/>
      <c r="AD271" s="14"/>
    </row>
    <row r="272" ht="15.7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5"/>
      <c r="K272" s="14"/>
      <c r="L272" s="14"/>
      <c r="M272" s="16"/>
      <c r="N272" s="17"/>
      <c r="O272" s="17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7"/>
      <c r="AC272" s="14"/>
      <c r="AD272" s="14"/>
    </row>
    <row r="273" ht="15.7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5"/>
      <c r="K273" s="14"/>
      <c r="L273" s="14"/>
      <c r="M273" s="16"/>
      <c r="N273" s="17"/>
      <c r="O273" s="17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7"/>
      <c r="AC273" s="14"/>
      <c r="AD273" s="14"/>
    </row>
    <row r="274" ht="15.7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5"/>
      <c r="K274" s="14"/>
      <c r="L274" s="14"/>
      <c r="M274" s="16"/>
      <c r="N274" s="17"/>
      <c r="O274" s="17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7"/>
      <c r="AC274" s="14"/>
      <c r="AD274" s="14"/>
    </row>
    <row r="275" ht="15.7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5"/>
      <c r="K275" s="14"/>
      <c r="L275" s="14"/>
      <c r="M275" s="16"/>
      <c r="N275" s="17"/>
      <c r="O275" s="17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7"/>
      <c r="AC275" s="14"/>
      <c r="AD275" s="14"/>
    </row>
    <row r="276" ht="15.7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5"/>
      <c r="K276" s="14"/>
      <c r="L276" s="14"/>
      <c r="M276" s="16"/>
      <c r="N276" s="17"/>
      <c r="O276" s="17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7"/>
      <c r="AC276" s="14"/>
      <c r="AD276" s="14"/>
    </row>
    <row r="277" ht="15.7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5"/>
      <c r="K277" s="14"/>
      <c r="L277" s="14"/>
      <c r="M277" s="16"/>
      <c r="N277" s="17"/>
      <c r="O277" s="17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7"/>
      <c r="AC277" s="14"/>
      <c r="AD277" s="14"/>
    </row>
    <row r="278" ht="15.7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5"/>
      <c r="K278" s="14"/>
      <c r="L278" s="14"/>
      <c r="M278" s="16"/>
      <c r="N278" s="17"/>
      <c r="O278" s="17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7"/>
      <c r="AC278" s="14"/>
      <c r="AD278" s="14"/>
    </row>
    <row r="279" ht="15.7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5"/>
      <c r="K279" s="14"/>
      <c r="L279" s="14"/>
      <c r="M279" s="16"/>
      <c r="N279" s="17"/>
      <c r="O279" s="17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7"/>
      <c r="AC279" s="14"/>
      <c r="AD279" s="14"/>
    </row>
    <row r="280" ht="15.7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5"/>
      <c r="K280" s="14"/>
      <c r="L280" s="14"/>
      <c r="M280" s="16"/>
      <c r="N280" s="17"/>
      <c r="O280" s="17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7"/>
      <c r="AC280" s="14"/>
      <c r="AD280" s="14"/>
    </row>
    <row r="281" ht="15.7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5"/>
      <c r="K281" s="14"/>
      <c r="L281" s="14"/>
      <c r="M281" s="16"/>
      <c r="N281" s="17"/>
      <c r="O281" s="17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7"/>
      <c r="AC281" s="14"/>
      <c r="AD281" s="14"/>
    </row>
    <row r="282" ht="15.7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5"/>
      <c r="K282" s="14"/>
      <c r="L282" s="14"/>
      <c r="M282" s="16"/>
      <c r="N282" s="17"/>
      <c r="O282" s="17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7"/>
      <c r="AC282" s="14"/>
      <c r="AD282" s="14"/>
    </row>
    <row r="283" ht="15.7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5"/>
      <c r="K283" s="14"/>
      <c r="L283" s="14"/>
      <c r="M283" s="16"/>
      <c r="N283" s="17"/>
      <c r="O283" s="17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7"/>
      <c r="AC283" s="14"/>
      <c r="AD283" s="14"/>
    </row>
    <row r="284" ht="15.7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5"/>
      <c r="K284" s="14"/>
      <c r="L284" s="14"/>
      <c r="M284" s="16"/>
      <c r="N284" s="17"/>
      <c r="O284" s="17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7"/>
      <c r="AC284" s="14"/>
      <c r="AD284" s="14"/>
    </row>
    <row r="285" ht="15.7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5"/>
      <c r="K285" s="14"/>
      <c r="L285" s="14"/>
      <c r="M285" s="16"/>
      <c r="N285" s="17"/>
      <c r="O285" s="17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7"/>
      <c r="AC285" s="14"/>
      <c r="AD285" s="14"/>
    </row>
    <row r="286" ht="15.7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5"/>
      <c r="K286" s="14"/>
      <c r="L286" s="14"/>
      <c r="M286" s="16"/>
      <c r="N286" s="17"/>
      <c r="O286" s="17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7"/>
      <c r="AC286" s="14"/>
      <c r="AD286" s="14"/>
    </row>
    <row r="287" ht="15.7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5"/>
      <c r="K287" s="14"/>
      <c r="L287" s="14"/>
      <c r="M287" s="16"/>
      <c r="N287" s="17"/>
      <c r="O287" s="17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7"/>
      <c r="AC287" s="14"/>
      <c r="AD287" s="14"/>
    </row>
    <row r="288" ht="15.7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5"/>
      <c r="K288" s="14"/>
      <c r="L288" s="14"/>
      <c r="M288" s="16"/>
      <c r="N288" s="17"/>
      <c r="O288" s="17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7"/>
      <c r="AC288" s="14"/>
      <c r="AD288" s="14"/>
    </row>
    <row r="289" ht="15.7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5"/>
      <c r="K289" s="14"/>
      <c r="L289" s="14"/>
      <c r="M289" s="16"/>
      <c r="N289" s="17"/>
      <c r="O289" s="17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7"/>
      <c r="AC289" s="14"/>
      <c r="AD289" s="14"/>
    </row>
    <row r="290" ht="15.7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5"/>
      <c r="K290" s="14"/>
      <c r="L290" s="14"/>
      <c r="M290" s="16"/>
      <c r="N290" s="17"/>
      <c r="O290" s="17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7"/>
      <c r="AC290" s="14"/>
      <c r="AD290" s="14"/>
    </row>
    <row r="291" ht="15.7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5"/>
      <c r="K291" s="14"/>
      <c r="L291" s="14"/>
      <c r="M291" s="16"/>
      <c r="N291" s="17"/>
      <c r="O291" s="17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7"/>
      <c r="AC291" s="14"/>
      <c r="AD291" s="14"/>
    </row>
    <row r="292" ht="15.7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5"/>
      <c r="K292" s="14"/>
      <c r="L292" s="14"/>
      <c r="M292" s="16"/>
      <c r="N292" s="17"/>
      <c r="O292" s="17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7"/>
      <c r="AC292" s="14"/>
      <c r="AD292" s="14"/>
    </row>
    <row r="293" ht="15.7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5"/>
      <c r="K293" s="14"/>
      <c r="L293" s="14"/>
      <c r="M293" s="16"/>
      <c r="N293" s="17"/>
      <c r="O293" s="17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7"/>
      <c r="AC293" s="14"/>
      <c r="AD293" s="14"/>
    </row>
    <row r="294" ht="15.7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5"/>
      <c r="K294" s="14"/>
      <c r="L294" s="14"/>
      <c r="M294" s="16"/>
      <c r="N294" s="17"/>
      <c r="O294" s="17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7"/>
      <c r="AC294" s="14"/>
      <c r="AD294" s="14"/>
    </row>
    <row r="295" ht="15.7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5"/>
      <c r="K295" s="14"/>
      <c r="L295" s="14"/>
      <c r="M295" s="16"/>
      <c r="N295" s="17"/>
      <c r="O295" s="17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7"/>
      <c r="AC295" s="14"/>
      <c r="AD295" s="14"/>
    </row>
    <row r="296" ht="15.7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5"/>
      <c r="K296" s="14"/>
      <c r="L296" s="14"/>
      <c r="M296" s="16"/>
      <c r="N296" s="17"/>
      <c r="O296" s="17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7"/>
      <c r="AC296" s="14"/>
      <c r="AD296" s="14"/>
    </row>
    <row r="297" ht="15.7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5"/>
      <c r="K297" s="14"/>
      <c r="L297" s="14"/>
      <c r="M297" s="16"/>
      <c r="N297" s="17"/>
      <c r="O297" s="17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7"/>
      <c r="AC297" s="14"/>
      <c r="AD297" s="14"/>
    </row>
    <row r="298" ht="15.7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5"/>
      <c r="K298" s="14"/>
      <c r="L298" s="14"/>
      <c r="M298" s="16"/>
      <c r="N298" s="17"/>
      <c r="O298" s="17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7"/>
      <c r="AC298" s="14"/>
      <c r="AD298" s="14"/>
    </row>
    <row r="299" ht="15.7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5"/>
      <c r="K299" s="14"/>
      <c r="L299" s="14"/>
      <c r="M299" s="16"/>
      <c r="N299" s="17"/>
      <c r="O299" s="17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7"/>
      <c r="AC299" s="14"/>
      <c r="AD299" s="14"/>
    </row>
    <row r="300" ht="15.7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5"/>
      <c r="K300" s="14"/>
      <c r="L300" s="14"/>
      <c r="M300" s="16"/>
      <c r="N300" s="17"/>
      <c r="O300" s="17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7"/>
      <c r="AC300" s="14"/>
      <c r="AD300" s="14"/>
    </row>
    <row r="301" ht="15.7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5"/>
      <c r="K301" s="14"/>
      <c r="L301" s="14"/>
      <c r="M301" s="16"/>
      <c r="N301" s="17"/>
      <c r="O301" s="17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7"/>
      <c r="AC301" s="14"/>
      <c r="AD301" s="14"/>
    </row>
    <row r="302" ht="15.7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5"/>
      <c r="K302" s="14"/>
      <c r="L302" s="14"/>
      <c r="M302" s="16"/>
      <c r="N302" s="17"/>
      <c r="O302" s="17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7"/>
      <c r="AC302" s="14"/>
      <c r="AD302" s="14"/>
    </row>
    <row r="303" ht="15.7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5"/>
      <c r="K303" s="14"/>
      <c r="L303" s="14"/>
      <c r="M303" s="16"/>
      <c r="N303" s="17"/>
      <c r="O303" s="17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7"/>
      <c r="AC303" s="14"/>
      <c r="AD303" s="14"/>
    </row>
    <row r="304" ht="15.7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5"/>
      <c r="K304" s="14"/>
      <c r="L304" s="14"/>
      <c r="M304" s="16"/>
      <c r="N304" s="17"/>
      <c r="O304" s="17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7"/>
      <c r="AC304" s="14"/>
      <c r="AD304" s="14"/>
    </row>
    <row r="305" ht="15.7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5"/>
      <c r="K305" s="14"/>
      <c r="L305" s="14"/>
      <c r="M305" s="16"/>
      <c r="N305" s="17"/>
      <c r="O305" s="17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7"/>
      <c r="AC305" s="14"/>
      <c r="AD305" s="14"/>
    </row>
    <row r="306" ht="15.7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5"/>
      <c r="K306" s="14"/>
      <c r="L306" s="14"/>
      <c r="M306" s="16"/>
      <c r="N306" s="17"/>
      <c r="O306" s="17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7"/>
      <c r="AC306" s="14"/>
      <c r="AD306" s="14"/>
    </row>
    <row r="307" ht="15.7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5"/>
      <c r="K307" s="14"/>
      <c r="L307" s="14"/>
      <c r="M307" s="16"/>
      <c r="N307" s="17"/>
      <c r="O307" s="17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7"/>
      <c r="AC307" s="14"/>
      <c r="AD307" s="14"/>
    </row>
    <row r="308" ht="15.7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5"/>
      <c r="K308" s="14"/>
      <c r="L308" s="14"/>
      <c r="M308" s="16"/>
      <c r="N308" s="17"/>
      <c r="O308" s="17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7"/>
      <c r="AC308" s="14"/>
      <c r="AD308" s="14"/>
    </row>
    <row r="309" ht="15.7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5"/>
      <c r="K309" s="14"/>
      <c r="L309" s="14"/>
      <c r="M309" s="16"/>
      <c r="N309" s="17"/>
      <c r="O309" s="17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7"/>
      <c r="AC309" s="14"/>
      <c r="AD309" s="14"/>
    </row>
    <row r="310" ht="15.7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5"/>
      <c r="K310" s="14"/>
      <c r="L310" s="14"/>
      <c r="M310" s="16"/>
      <c r="N310" s="17"/>
      <c r="O310" s="17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7"/>
      <c r="AC310" s="14"/>
      <c r="AD310" s="14"/>
    </row>
    <row r="311" ht="15.7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5"/>
      <c r="K311" s="14"/>
      <c r="L311" s="14"/>
      <c r="M311" s="16"/>
      <c r="N311" s="17"/>
      <c r="O311" s="17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7"/>
      <c r="AC311" s="14"/>
      <c r="AD311" s="14"/>
    </row>
    <row r="312" ht="15.7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5"/>
      <c r="K312" s="14"/>
      <c r="L312" s="14"/>
      <c r="M312" s="16"/>
      <c r="N312" s="17"/>
      <c r="O312" s="17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7"/>
      <c r="AC312" s="14"/>
      <c r="AD312" s="14"/>
    </row>
    <row r="313" ht="15.7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5"/>
      <c r="K313" s="14"/>
      <c r="L313" s="14"/>
      <c r="M313" s="16"/>
      <c r="N313" s="17"/>
      <c r="O313" s="17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7"/>
      <c r="AC313" s="14"/>
      <c r="AD313" s="14"/>
    </row>
    <row r="314" ht="15.7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5"/>
      <c r="K314" s="14"/>
      <c r="L314" s="14"/>
      <c r="M314" s="16"/>
      <c r="N314" s="17"/>
      <c r="O314" s="17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7"/>
      <c r="AC314" s="14"/>
      <c r="AD314" s="14"/>
    </row>
    <row r="315" ht="15.7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5"/>
      <c r="K315" s="14"/>
      <c r="L315" s="14"/>
      <c r="M315" s="16"/>
      <c r="N315" s="17"/>
      <c r="O315" s="17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7"/>
      <c r="AC315" s="14"/>
      <c r="AD315" s="14"/>
    </row>
    <row r="316" ht="15.7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5"/>
      <c r="K316" s="14"/>
      <c r="L316" s="14"/>
      <c r="M316" s="16"/>
      <c r="N316" s="17"/>
      <c r="O316" s="17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7"/>
      <c r="AC316" s="14"/>
      <c r="AD316" s="14"/>
    </row>
    <row r="317" ht="15.7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5"/>
      <c r="K317" s="14"/>
      <c r="L317" s="14"/>
      <c r="M317" s="16"/>
      <c r="N317" s="17"/>
      <c r="O317" s="17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7"/>
      <c r="AC317" s="14"/>
      <c r="AD317" s="14"/>
    </row>
    <row r="318" ht="15.7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5"/>
      <c r="K318" s="14"/>
      <c r="L318" s="14"/>
      <c r="M318" s="16"/>
      <c r="N318" s="17"/>
      <c r="O318" s="17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7"/>
      <c r="AC318" s="14"/>
      <c r="AD318" s="14"/>
    </row>
    <row r="319" ht="15.7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5"/>
      <c r="K319" s="14"/>
      <c r="L319" s="14"/>
      <c r="M319" s="16"/>
      <c r="N319" s="17"/>
      <c r="O319" s="17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7"/>
      <c r="AC319" s="14"/>
      <c r="AD319" s="14"/>
    </row>
    <row r="320" ht="15.7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5"/>
      <c r="K320" s="14"/>
      <c r="L320" s="14"/>
      <c r="M320" s="16"/>
      <c r="N320" s="17"/>
      <c r="O320" s="17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7"/>
      <c r="AC320" s="14"/>
      <c r="AD320" s="14"/>
    </row>
    <row r="321" ht="15.7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5"/>
      <c r="K321" s="14"/>
      <c r="L321" s="14"/>
      <c r="M321" s="16"/>
      <c r="N321" s="17"/>
      <c r="O321" s="17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7"/>
      <c r="AC321" s="14"/>
      <c r="AD321" s="14"/>
    </row>
    <row r="322" ht="15.7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5"/>
      <c r="K322" s="14"/>
      <c r="L322" s="14"/>
      <c r="M322" s="16"/>
      <c r="N322" s="17"/>
      <c r="O322" s="17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7"/>
      <c r="AC322" s="14"/>
      <c r="AD322" s="14"/>
    </row>
    <row r="323" ht="15.7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5"/>
      <c r="K323" s="14"/>
      <c r="L323" s="14"/>
      <c r="M323" s="16"/>
      <c r="N323" s="17"/>
      <c r="O323" s="17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7"/>
      <c r="AC323" s="14"/>
      <c r="AD323" s="14"/>
    </row>
    <row r="324" ht="15.7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5"/>
      <c r="K324" s="14"/>
      <c r="L324" s="14"/>
      <c r="M324" s="16"/>
      <c r="N324" s="17"/>
      <c r="O324" s="17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7"/>
      <c r="AC324" s="14"/>
      <c r="AD324" s="14"/>
    </row>
    <row r="325" ht="15.7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5"/>
      <c r="K325" s="14"/>
      <c r="L325" s="14"/>
      <c r="M325" s="16"/>
      <c r="N325" s="17"/>
      <c r="O325" s="17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7"/>
      <c r="AC325" s="14"/>
      <c r="AD325" s="14"/>
    </row>
    <row r="326" ht="15.7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5"/>
      <c r="K326" s="14"/>
      <c r="L326" s="14"/>
      <c r="M326" s="16"/>
      <c r="N326" s="17"/>
      <c r="O326" s="17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7"/>
      <c r="AC326" s="14"/>
      <c r="AD326" s="14"/>
    </row>
    <row r="327" ht="15.7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5"/>
      <c r="K327" s="14"/>
      <c r="L327" s="14"/>
      <c r="M327" s="16"/>
      <c r="N327" s="17"/>
      <c r="O327" s="17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7"/>
      <c r="AC327" s="14"/>
      <c r="AD327" s="14"/>
    </row>
    <row r="328" ht="15.7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5"/>
      <c r="K328" s="14"/>
      <c r="L328" s="14"/>
      <c r="M328" s="16"/>
      <c r="N328" s="17"/>
      <c r="O328" s="17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7"/>
      <c r="AC328" s="14"/>
      <c r="AD328" s="14"/>
    </row>
    <row r="329" ht="15.7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5"/>
      <c r="K329" s="14"/>
      <c r="L329" s="14"/>
      <c r="M329" s="16"/>
      <c r="N329" s="17"/>
      <c r="O329" s="17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7"/>
      <c r="AC329" s="14"/>
      <c r="AD329" s="14"/>
    </row>
    <row r="330" ht="15.7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5"/>
      <c r="K330" s="14"/>
      <c r="L330" s="14"/>
      <c r="M330" s="16"/>
      <c r="N330" s="17"/>
      <c r="O330" s="17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7"/>
      <c r="AC330" s="14"/>
      <c r="AD330" s="14"/>
    </row>
    <row r="331" ht="15.7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5"/>
      <c r="K331" s="14"/>
      <c r="L331" s="14"/>
      <c r="M331" s="16"/>
      <c r="N331" s="17"/>
      <c r="O331" s="17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7"/>
      <c r="AC331" s="14"/>
      <c r="AD331" s="14"/>
    </row>
    <row r="332" ht="15.7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5"/>
      <c r="K332" s="14"/>
      <c r="L332" s="14"/>
      <c r="M332" s="16"/>
      <c r="N332" s="17"/>
      <c r="O332" s="17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7"/>
      <c r="AC332" s="14"/>
      <c r="AD332" s="14"/>
    </row>
    <row r="333" ht="15.7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5"/>
      <c r="K333" s="14"/>
      <c r="L333" s="14"/>
      <c r="M333" s="16"/>
      <c r="N333" s="17"/>
      <c r="O333" s="17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7"/>
      <c r="AC333" s="14"/>
      <c r="AD333" s="14"/>
    </row>
    <row r="334" ht="15.7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5"/>
      <c r="K334" s="14"/>
      <c r="L334" s="14"/>
      <c r="M334" s="16"/>
      <c r="N334" s="17"/>
      <c r="O334" s="17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7"/>
      <c r="AC334" s="14"/>
      <c r="AD334" s="14"/>
    </row>
    <row r="335" ht="15.7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5"/>
      <c r="K335" s="14"/>
      <c r="L335" s="14"/>
      <c r="M335" s="16"/>
      <c r="N335" s="17"/>
      <c r="O335" s="17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7"/>
      <c r="AC335" s="14"/>
      <c r="AD335" s="14"/>
    </row>
    <row r="336" ht="15.7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5"/>
      <c r="K336" s="14"/>
      <c r="L336" s="14"/>
      <c r="M336" s="16"/>
      <c r="N336" s="17"/>
      <c r="O336" s="17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7"/>
      <c r="AC336" s="14"/>
      <c r="AD336" s="14"/>
    </row>
    <row r="337" ht="15.7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5"/>
      <c r="K337" s="14"/>
      <c r="L337" s="14"/>
      <c r="M337" s="16"/>
      <c r="N337" s="17"/>
      <c r="O337" s="17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7"/>
      <c r="AC337" s="14"/>
      <c r="AD337" s="14"/>
    </row>
    <row r="338" ht="15.7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5"/>
      <c r="K338" s="14"/>
      <c r="L338" s="14"/>
      <c r="M338" s="16"/>
      <c r="N338" s="17"/>
      <c r="O338" s="17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7"/>
      <c r="AC338" s="14"/>
      <c r="AD338" s="14"/>
    </row>
    <row r="339" ht="15.7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5"/>
      <c r="K339" s="14"/>
      <c r="L339" s="14"/>
      <c r="M339" s="16"/>
      <c r="N339" s="17"/>
      <c r="O339" s="17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7"/>
      <c r="AC339" s="14"/>
      <c r="AD339" s="14"/>
    </row>
    <row r="340" ht="15.7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5"/>
      <c r="K340" s="14"/>
      <c r="L340" s="14"/>
      <c r="M340" s="16"/>
      <c r="N340" s="17"/>
      <c r="O340" s="17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7"/>
      <c r="AC340" s="14"/>
      <c r="AD340" s="14"/>
    </row>
    <row r="341" ht="15.7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5"/>
      <c r="K341" s="14"/>
      <c r="L341" s="14"/>
      <c r="M341" s="16"/>
      <c r="N341" s="17"/>
      <c r="O341" s="17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7"/>
      <c r="AC341" s="14"/>
      <c r="AD341" s="14"/>
    </row>
    <row r="342" ht="15.7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5"/>
      <c r="K342" s="14"/>
      <c r="L342" s="14"/>
      <c r="M342" s="16"/>
      <c r="N342" s="17"/>
      <c r="O342" s="17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7"/>
      <c r="AC342" s="14"/>
      <c r="AD342" s="14"/>
    </row>
    <row r="343" ht="15.7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5"/>
      <c r="K343" s="14"/>
      <c r="L343" s="14"/>
      <c r="M343" s="16"/>
      <c r="N343" s="17"/>
      <c r="O343" s="17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7"/>
      <c r="AC343" s="14"/>
      <c r="AD343" s="14"/>
    </row>
    <row r="344" ht="15.7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5"/>
      <c r="K344" s="14"/>
      <c r="L344" s="14"/>
      <c r="M344" s="16"/>
      <c r="N344" s="17"/>
      <c r="O344" s="17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7"/>
      <c r="AC344" s="14"/>
      <c r="AD344" s="14"/>
    </row>
    <row r="345" ht="15.7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5"/>
      <c r="K345" s="14"/>
      <c r="L345" s="14"/>
      <c r="M345" s="16"/>
      <c r="N345" s="17"/>
      <c r="O345" s="17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7"/>
      <c r="AC345" s="14"/>
      <c r="AD345" s="14"/>
    </row>
    <row r="346" ht="15.7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5"/>
      <c r="K346" s="14"/>
      <c r="L346" s="14"/>
      <c r="M346" s="16"/>
      <c r="N346" s="17"/>
      <c r="O346" s="17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7"/>
      <c r="AC346" s="14"/>
      <c r="AD346" s="14"/>
    </row>
    <row r="347" ht="15.7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5"/>
      <c r="K347" s="14"/>
      <c r="L347" s="14"/>
      <c r="M347" s="16"/>
      <c r="N347" s="17"/>
      <c r="O347" s="17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7"/>
      <c r="AC347" s="14"/>
      <c r="AD347" s="14"/>
    </row>
    <row r="348" ht="15.7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5"/>
      <c r="K348" s="14"/>
      <c r="L348" s="14"/>
      <c r="M348" s="16"/>
      <c r="N348" s="17"/>
      <c r="O348" s="17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7"/>
      <c r="AC348" s="14"/>
      <c r="AD348" s="14"/>
    </row>
    <row r="349" ht="15.7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5"/>
      <c r="K349" s="14"/>
      <c r="L349" s="14"/>
      <c r="M349" s="16"/>
      <c r="N349" s="17"/>
      <c r="O349" s="17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7"/>
      <c r="AC349" s="14"/>
      <c r="AD349" s="14"/>
    </row>
    <row r="350" ht="15.7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5"/>
      <c r="K350" s="14"/>
      <c r="L350" s="14"/>
      <c r="M350" s="16"/>
      <c r="N350" s="17"/>
      <c r="O350" s="17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7"/>
      <c r="AC350" s="14"/>
      <c r="AD350" s="14"/>
    </row>
    <row r="351" ht="15.7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5"/>
      <c r="K351" s="14"/>
      <c r="L351" s="14"/>
      <c r="M351" s="16"/>
      <c r="N351" s="17"/>
      <c r="O351" s="17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7"/>
      <c r="AC351" s="14"/>
      <c r="AD351" s="14"/>
    </row>
    <row r="352" ht="15.7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5"/>
      <c r="K352" s="14"/>
      <c r="L352" s="14"/>
      <c r="M352" s="16"/>
      <c r="N352" s="17"/>
      <c r="O352" s="17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7"/>
      <c r="AC352" s="14"/>
      <c r="AD352" s="14"/>
    </row>
    <row r="353" ht="15.7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5"/>
      <c r="K353" s="14"/>
      <c r="L353" s="14"/>
      <c r="M353" s="16"/>
      <c r="N353" s="17"/>
      <c r="O353" s="17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7"/>
      <c r="AC353" s="14"/>
      <c r="AD353" s="14"/>
    </row>
    <row r="354" ht="15.7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5"/>
      <c r="K354" s="14"/>
      <c r="L354" s="14"/>
      <c r="M354" s="16"/>
      <c r="N354" s="17"/>
      <c r="O354" s="17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7"/>
      <c r="AC354" s="14"/>
      <c r="AD354" s="14"/>
    </row>
    <row r="355" ht="15.7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5"/>
      <c r="K355" s="14"/>
      <c r="L355" s="14"/>
      <c r="M355" s="16"/>
      <c r="N355" s="17"/>
      <c r="O355" s="17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7"/>
      <c r="AC355" s="14"/>
      <c r="AD355" s="14"/>
    </row>
    <row r="356" ht="15.7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5"/>
      <c r="K356" s="14"/>
      <c r="L356" s="14"/>
      <c r="M356" s="16"/>
      <c r="N356" s="17"/>
      <c r="O356" s="17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7"/>
      <c r="AC356" s="14"/>
      <c r="AD356" s="14"/>
    </row>
    <row r="357" ht="15.7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5"/>
      <c r="K357" s="14"/>
      <c r="L357" s="14"/>
      <c r="M357" s="16"/>
      <c r="N357" s="17"/>
      <c r="O357" s="17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7"/>
      <c r="AC357" s="14"/>
      <c r="AD357" s="14"/>
    </row>
    <row r="358" ht="15.7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5"/>
      <c r="K358" s="14"/>
      <c r="L358" s="14"/>
      <c r="M358" s="16"/>
      <c r="N358" s="17"/>
      <c r="O358" s="17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7"/>
      <c r="AC358" s="14"/>
      <c r="AD358" s="14"/>
    </row>
    <row r="359" ht="15.7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5"/>
      <c r="K359" s="14"/>
      <c r="L359" s="14"/>
      <c r="M359" s="16"/>
      <c r="N359" s="17"/>
      <c r="O359" s="17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7"/>
      <c r="AC359" s="14"/>
      <c r="AD359" s="14"/>
    </row>
    <row r="360" ht="15.7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5"/>
      <c r="K360" s="14"/>
      <c r="L360" s="14"/>
      <c r="M360" s="16"/>
      <c r="N360" s="17"/>
      <c r="O360" s="17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7"/>
      <c r="AC360" s="14"/>
      <c r="AD360" s="14"/>
    </row>
    <row r="361" ht="15.7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5"/>
      <c r="K361" s="14"/>
      <c r="L361" s="14"/>
      <c r="M361" s="16"/>
      <c r="N361" s="17"/>
      <c r="O361" s="17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7"/>
      <c r="AC361" s="14"/>
      <c r="AD361" s="14"/>
    </row>
    <row r="362" ht="15.7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5"/>
      <c r="K362" s="14"/>
      <c r="L362" s="14"/>
      <c r="M362" s="16"/>
      <c r="N362" s="17"/>
      <c r="O362" s="17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7"/>
      <c r="AC362" s="14"/>
      <c r="AD362" s="14"/>
    </row>
    <row r="363" ht="15.7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5"/>
      <c r="K363" s="14"/>
      <c r="L363" s="14"/>
      <c r="M363" s="16"/>
      <c r="N363" s="17"/>
      <c r="O363" s="17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7"/>
      <c r="AC363" s="14"/>
      <c r="AD363" s="14"/>
    </row>
    <row r="364" ht="15.7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5"/>
      <c r="K364" s="14"/>
      <c r="L364" s="14"/>
      <c r="M364" s="16"/>
      <c r="N364" s="17"/>
      <c r="O364" s="17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7"/>
      <c r="AC364" s="14"/>
      <c r="AD364" s="14"/>
    </row>
    <row r="365" ht="15.7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5"/>
      <c r="K365" s="14"/>
      <c r="L365" s="14"/>
      <c r="M365" s="16"/>
      <c r="N365" s="17"/>
      <c r="O365" s="17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7"/>
      <c r="AC365" s="14"/>
      <c r="AD365" s="14"/>
    </row>
    <row r="366" ht="15.7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5"/>
      <c r="K366" s="14"/>
      <c r="L366" s="14"/>
      <c r="M366" s="16"/>
      <c r="N366" s="17"/>
      <c r="O366" s="17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7"/>
      <c r="AC366" s="14"/>
      <c r="AD366" s="14"/>
    </row>
    <row r="367" ht="15.7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5"/>
      <c r="K367" s="14"/>
      <c r="L367" s="14"/>
      <c r="M367" s="16"/>
      <c r="N367" s="17"/>
      <c r="O367" s="17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7"/>
      <c r="AC367" s="14"/>
      <c r="AD367" s="14"/>
    </row>
    <row r="368" ht="15.7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5"/>
      <c r="K368" s="14"/>
      <c r="L368" s="14"/>
      <c r="M368" s="16"/>
      <c r="N368" s="17"/>
      <c r="O368" s="17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7"/>
      <c r="AC368" s="14"/>
      <c r="AD368" s="14"/>
    </row>
    <row r="369" ht="15.7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5"/>
      <c r="K369" s="14"/>
      <c r="L369" s="14"/>
      <c r="M369" s="16"/>
      <c r="N369" s="17"/>
      <c r="O369" s="17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7"/>
      <c r="AC369" s="14"/>
      <c r="AD369" s="14"/>
    </row>
    <row r="370" ht="15.7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5"/>
      <c r="K370" s="14"/>
      <c r="L370" s="14"/>
      <c r="M370" s="16"/>
      <c r="N370" s="17"/>
      <c r="O370" s="17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7"/>
      <c r="AC370" s="14"/>
      <c r="AD370" s="14"/>
    </row>
    <row r="371" ht="15.7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5"/>
      <c r="K371" s="14"/>
      <c r="L371" s="14"/>
      <c r="M371" s="16"/>
      <c r="N371" s="17"/>
      <c r="O371" s="17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7"/>
      <c r="AC371" s="14"/>
      <c r="AD371" s="14"/>
    </row>
    <row r="372" ht="15.7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5"/>
      <c r="K372" s="14"/>
      <c r="L372" s="14"/>
      <c r="M372" s="16"/>
      <c r="N372" s="17"/>
      <c r="O372" s="17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7"/>
      <c r="AC372" s="14"/>
      <c r="AD372" s="14"/>
    </row>
    <row r="373" ht="15.7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5"/>
      <c r="K373" s="14"/>
      <c r="L373" s="14"/>
      <c r="M373" s="16"/>
      <c r="N373" s="17"/>
      <c r="O373" s="17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7"/>
      <c r="AC373" s="14"/>
      <c r="AD373" s="14"/>
    </row>
    <row r="374" ht="15.7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5"/>
      <c r="K374" s="14"/>
      <c r="L374" s="14"/>
      <c r="M374" s="16"/>
      <c r="N374" s="17"/>
      <c r="O374" s="17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7"/>
      <c r="AC374" s="14"/>
      <c r="AD374" s="14"/>
    </row>
    <row r="375" ht="15.7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5"/>
      <c r="K375" s="14"/>
      <c r="L375" s="14"/>
      <c r="M375" s="16"/>
      <c r="N375" s="17"/>
      <c r="O375" s="17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7"/>
      <c r="AC375" s="14"/>
      <c r="AD375" s="14"/>
    </row>
    <row r="376" ht="15.7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5"/>
      <c r="K376" s="14"/>
      <c r="L376" s="14"/>
      <c r="M376" s="16"/>
      <c r="N376" s="17"/>
      <c r="O376" s="17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7"/>
      <c r="AC376" s="14"/>
      <c r="AD376" s="14"/>
    </row>
    <row r="377" ht="15.7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5"/>
      <c r="K377" s="14"/>
      <c r="L377" s="14"/>
      <c r="M377" s="16"/>
      <c r="N377" s="17"/>
      <c r="O377" s="17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7"/>
      <c r="AC377" s="14"/>
      <c r="AD377" s="14"/>
    </row>
    <row r="378" ht="15.7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5"/>
      <c r="K378" s="14"/>
      <c r="L378" s="14"/>
      <c r="M378" s="16"/>
      <c r="N378" s="17"/>
      <c r="O378" s="17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7"/>
      <c r="AC378" s="14"/>
      <c r="AD378" s="14"/>
    </row>
    <row r="379" ht="15.7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5"/>
      <c r="K379" s="14"/>
      <c r="L379" s="14"/>
      <c r="M379" s="16"/>
      <c r="N379" s="17"/>
      <c r="O379" s="17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7"/>
      <c r="AC379" s="14"/>
      <c r="AD379" s="14"/>
    </row>
    <row r="380" ht="15.7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5"/>
      <c r="K380" s="14"/>
      <c r="L380" s="14"/>
      <c r="M380" s="16"/>
      <c r="N380" s="17"/>
      <c r="O380" s="17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7"/>
      <c r="AC380" s="14"/>
      <c r="AD380" s="14"/>
    </row>
    <row r="381" ht="15.7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5"/>
      <c r="K381" s="14"/>
      <c r="L381" s="14"/>
      <c r="M381" s="16"/>
      <c r="N381" s="17"/>
      <c r="O381" s="17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7"/>
      <c r="AC381" s="14"/>
      <c r="AD381" s="14"/>
    </row>
    <row r="382" ht="15.7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5"/>
      <c r="K382" s="14"/>
      <c r="L382" s="14"/>
      <c r="M382" s="16"/>
      <c r="N382" s="17"/>
      <c r="O382" s="17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7"/>
      <c r="AC382" s="14"/>
      <c r="AD382" s="14"/>
    </row>
    <row r="383" ht="15.7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5"/>
      <c r="K383" s="14"/>
      <c r="L383" s="14"/>
      <c r="M383" s="16"/>
      <c r="N383" s="17"/>
      <c r="O383" s="17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7"/>
      <c r="AC383" s="14"/>
      <c r="AD383" s="14"/>
    </row>
    <row r="384" ht="15.7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5"/>
      <c r="K384" s="14"/>
      <c r="L384" s="14"/>
      <c r="M384" s="16"/>
      <c r="N384" s="17"/>
      <c r="O384" s="17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7"/>
      <c r="AC384" s="14"/>
      <c r="AD384" s="14"/>
    </row>
    <row r="385" ht="15.7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5"/>
      <c r="K385" s="14"/>
      <c r="L385" s="14"/>
      <c r="M385" s="16"/>
      <c r="N385" s="17"/>
      <c r="O385" s="17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7"/>
      <c r="AC385" s="14"/>
      <c r="AD385" s="14"/>
    </row>
    <row r="386" ht="15.7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5"/>
      <c r="K386" s="14"/>
      <c r="L386" s="14"/>
      <c r="M386" s="16"/>
      <c r="N386" s="17"/>
      <c r="O386" s="17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7"/>
      <c r="AC386" s="14"/>
      <c r="AD386" s="14"/>
    </row>
    <row r="387" ht="15.7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5"/>
      <c r="K387" s="14"/>
      <c r="L387" s="14"/>
      <c r="M387" s="16"/>
      <c r="N387" s="17"/>
      <c r="O387" s="17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7"/>
      <c r="AC387" s="14"/>
      <c r="AD387" s="14"/>
    </row>
    <row r="388" ht="15.7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5"/>
      <c r="K388" s="14"/>
      <c r="L388" s="14"/>
      <c r="M388" s="16"/>
      <c r="N388" s="17"/>
      <c r="O388" s="17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7"/>
      <c r="AC388" s="14"/>
      <c r="AD388" s="14"/>
    </row>
    <row r="389" ht="15.7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5"/>
      <c r="K389" s="14"/>
      <c r="L389" s="14"/>
      <c r="M389" s="16"/>
      <c r="N389" s="17"/>
      <c r="O389" s="17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7"/>
      <c r="AC389" s="14"/>
      <c r="AD389" s="14"/>
    </row>
    <row r="390" ht="15.7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5"/>
      <c r="K390" s="14"/>
      <c r="L390" s="14"/>
      <c r="M390" s="16"/>
      <c r="N390" s="17"/>
      <c r="O390" s="17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7"/>
      <c r="AC390" s="14"/>
      <c r="AD390" s="14"/>
    </row>
    <row r="391" ht="15.7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5"/>
      <c r="K391" s="14"/>
      <c r="L391" s="14"/>
      <c r="M391" s="16"/>
      <c r="N391" s="17"/>
      <c r="O391" s="17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7"/>
      <c r="AC391" s="14"/>
      <c r="AD391" s="14"/>
    </row>
    <row r="392" ht="15.7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5"/>
      <c r="K392" s="14"/>
      <c r="L392" s="14"/>
      <c r="M392" s="16"/>
      <c r="N392" s="17"/>
      <c r="O392" s="17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7"/>
      <c r="AC392" s="14"/>
      <c r="AD392" s="14"/>
    </row>
    <row r="393" ht="15.7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5"/>
      <c r="K393" s="14"/>
      <c r="L393" s="14"/>
      <c r="M393" s="16"/>
      <c r="N393" s="17"/>
      <c r="O393" s="17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7"/>
      <c r="AC393" s="14"/>
      <c r="AD393" s="14"/>
    </row>
    <row r="394" ht="15.7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5"/>
      <c r="K394" s="14"/>
      <c r="L394" s="14"/>
      <c r="M394" s="16"/>
      <c r="N394" s="17"/>
      <c r="O394" s="17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7"/>
      <c r="AC394" s="14"/>
      <c r="AD394" s="14"/>
    </row>
    <row r="395" ht="15.7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5"/>
      <c r="K395" s="14"/>
      <c r="L395" s="14"/>
      <c r="M395" s="16"/>
      <c r="N395" s="17"/>
      <c r="O395" s="17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7"/>
      <c r="AC395" s="14"/>
      <c r="AD395" s="14"/>
    </row>
    <row r="396" ht="15.7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5"/>
      <c r="K396" s="14"/>
      <c r="L396" s="14"/>
      <c r="M396" s="16"/>
      <c r="N396" s="17"/>
      <c r="O396" s="17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7"/>
      <c r="AC396" s="14"/>
      <c r="AD396" s="14"/>
    </row>
    <row r="397" ht="15.7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5"/>
      <c r="K397" s="14"/>
      <c r="L397" s="14"/>
      <c r="M397" s="16"/>
      <c r="N397" s="17"/>
      <c r="O397" s="17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7"/>
      <c r="AC397" s="14"/>
      <c r="AD397" s="14"/>
    </row>
    <row r="398" ht="15.7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5"/>
      <c r="K398" s="14"/>
      <c r="L398" s="14"/>
      <c r="M398" s="16"/>
      <c r="N398" s="17"/>
      <c r="O398" s="17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7"/>
      <c r="AC398" s="14"/>
      <c r="AD398" s="14"/>
    </row>
    <row r="399" ht="15.7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5"/>
      <c r="K399" s="14"/>
      <c r="L399" s="14"/>
      <c r="M399" s="16"/>
      <c r="N399" s="17"/>
      <c r="O399" s="17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7"/>
      <c r="AC399" s="14"/>
      <c r="AD399" s="14"/>
    </row>
    <row r="400" ht="15.7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5"/>
      <c r="K400" s="14"/>
      <c r="L400" s="14"/>
      <c r="M400" s="16"/>
      <c r="N400" s="17"/>
      <c r="O400" s="17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7"/>
      <c r="AC400" s="14"/>
      <c r="AD400" s="14"/>
    </row>
    <row r="401" ht="15.7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5"/>
      <c r="K401" s="14"/>
      <c r="L401" s="14"/>
      <c r="M401" s="16"/>
      <c r="N401" s="17"/>
      <c r="O401" s="17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7"/>
      <c r="AC401" s="14"/>
      <c r="AD401" s="14"/>
    </row>
    <row r="402" ht="15.7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5"/>
      <c r="K402" s="14"/>
      <c r="L402" s="14"/>
      <c r="M402" s="16"/>
      <c r="N402" s="17"/>
      <c r="O402" s="17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7"/>
      <c r="AC402" s="14"/>
      <c r="AD402" s="14"/>
    </row>
    <row r="403" ht="15.7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5"/>
      <c r="K403" s="14"/>
      <c r="L403" s="14"/>
      <c r="M403" s="16"/>
      <c r="N403" s="17"/>
      <c r="O403" s="17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7"/>
      <c r="AC403" s="14"/>
      <c r="AD403" s="14"/>
    </row>
    <row r="404" ht="15.7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5"/>
      <c r="K404" s="14"/>
      <c r="L404" s="14"/>
      <c r="M404" s="16"/>
      <c r="N404" s="17"/>
      <c r="O404" s="17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7"/>
      <c r="AC404" s="14"/>
      <c r="AD404" s="14"/>
    </row>
    <row r="405" ht="15.7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5"/>
      <c r="K405" s="14"/>
      <c r="L405" s="14"/>
      <c r="M405" s="16"/>
      <c r="N405" s="17"/>
      <c r="O405" s="17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7"/>
      <c r="AC405" s="14"/>
      <c r="AD405" s="14"/>
    </row>
    <row r="406" ht="15.7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5"/>
      <c r="K406" s="14"/>
      <c r="L406" s="14"/>
      <c r="M406" s="16"/>
      <c r="N406" s="17"/>
      <c r="O406" s="17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7"/>
      <c r="AC406" s="14"/>
      <c r="AD406" s="14"/>
    </row>
    <row r="407" ht="15.7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5"/>
      <c r="K407" s="14"/>
      <c r="L407" s="14"/>
      <c r="M407" s="16"/>
      <c r="N407" s="17"/>
      <c r="O407" s="17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7"/>
      <c r="AC407" s="14"/>
      <c r="AD407" s="14"/>
    </row>
    <row r="408" ht="15.7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5"/>
      <c r="K408" s="14"/>
      <c r="L408" s="14"/>
      <c r="M408" s="16"/>
      <c r="N408" s="17"/>
      <c r="O408" s="17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7"/>
      <c r="AC408" s="14"/>
      <c r="AD408" s="14"/>
    </row>
    <row r="409" ht="15.7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5"/>
      <c r="K409" s="14"/>
      <c r="L409" s="14"/>
      <c r="M409" s="16"/>
      <c r="N409" s="17"/>
      <c r="O409" s="17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7"/>
      <c r="AC409" s="14"/>
      <c r="AD409" s="14"/>
    </row>
    <row r="410" ht="15.7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5"/>
      <c r="K410" s="14"/>
      <c r="L410" s="14"/>
      <c r="M410" s="16"/>
      <c r="N410" s="17"/>
      <c r="O410" s="17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7"/>
      <c r="AC410" s="14"/>
      <c r="AD410" s="14"/>
    </row>
    <row r="411" ht="15.7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5"/>
      <c r="K411" s="14"/>
      <c r="L411" s="14"/>
      <c r="M411" s="16"/>
      <c r="N411" s="17"/>
      <c r="O411" s="17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7"/>
      <c r="AC411" s="14"/>
      <c r="AD411" s="14"/>
    </row>
    <row r="412" ht="15.7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5"/>
      <c r="K412" s="14"/>
      <c r="L412" s="14"/>
      <c r="M412" s="16"/>
      <c r="N412" s="17"/>
      <c r="O412" s="17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7"/>
      <c r="AC412" s="14"/>
      <c r="AD412" s="14"/>
    </row>
    <row r="413" ht="15.7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5"/>
      <c r="K413" s="14"/>
      <c r="L413" s="14"/>
      <c r="M413" s="16"/>
      <c r="N413" s="17"/>
      <c r="O413" s="17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7"/>
      <c r="AC413" s="14"/>
      <c r="AD413" s="14"/>
    </row>
    <row r="414" ht="15.7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5"/>
      <c r="K414" s="14"/>
      <c r="L414" s="14"/>
      <c r="M414" s="16"/>
      <c r="N414" s="17"/>
      <c r="O414" s="17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7"/>
      <c r="AC414" s="14"/>
      <c r="AD414" s="14"/>
    </row>
    <row r="415" ht="15.7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5"/>
      <c r="K415" s="14"/>
      <c r="L415" s="14"/>
      <c r="M415" s="16"/>
      <c r="N415" s="17"/>
      <c r="O415" s="17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7"/>
      <c r="AC415" s="14"/>
      <c r="AD415" s="14"/>
    </row>
    <row r="416" ht="15.7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5"/>
      <c r="K416" s="14"/>
      <c r="L416" s="14"/>
      <c r="M416" s="16"/>
      <c r="N416" s="17"/>
      <c r="O416" s="17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7"/>
      <c r="AC416" s="14"/>
      <c r="AD416" s="14"/>
    </row>
    <row r="417" ht="15.7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5"/>
      <c r="K417" s="14"/>
      <c r="L417" s="14"/>
      <c r="M417" s="16"/>
      <c r="N417" s="17"/>
      <c r="O417" s="17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7"/>
      <c r="AC417" s="14"/>
      <c r="AD417" s="14"/>
    </row>
    <row r="418" ht="15.7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5"/>
      <c r="K418" s="14"/>
      <c r="L418" s="14"/>
      <c r="M418" s="16"/>
      <c r="N418" s="17"/>
      <c r="O418" s="17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7"/>
      <c r="AC418" s="14"/>
      <c r="AD418" s="14"/>
    </row>
    <row r="419" ht="15.7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5"/>
      <c r="K419" s="14"/>
      <c r="L419" s="14"/>
      <c r="M419" s="16"/>
      <c r="N419" s="17"/>
      <c r="O419" s="17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7"/>
      <c r="AC419" s="14"/>
      <c r="AD419" s="14"/>
    </row>
    <row r="420" ht="15.7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5"/>
      <c r="K420" s="14"/>
      <c r="L420" s="14"/>
      <c r="M420" s="16"/>
      <c r="N420" s="17"/>
      <c r="O420" s="17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7"/>
      <c r="AC420" s="14"/>
      <c r="AD420" s="14"/>
    </row>
    <row r="421" ht="15.7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5"/>
      <c r="K421" s="14"/>
      <c r="L421" s="14"/>
      <c r="M421" s="16"/>
      <c r="N421" s="17"/>
      <c r="O421" s="17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7"/>
      <c r="AC421" s="14"/>
      <c r="AD421" s="14"/>
    </row>
    <row r="422" ht="15.7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5"/>
      <c r="K422" s="14"/>
      <c r="L422" s="14"/>
      <c r="M422" s="16"/>
      <c r="N422" s="17"/>
      <c r="O422" s="17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7"/>
      <c r="AC422" s="14"/>
      <c r="AD422" s="14"/>
    </row>
    <row r="423" ht="15.7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5"/>
      <c r="K423" s="14"/>
      <c r="L423" s="14"/>
      <c r="M423" s="16"/>
      <c r="N423" s="17"/>
      <c r="O423" s="17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7"/>
      <c r="AC423" s="14"/>
      <c r="AD423" s="14"/>
    </row>
    <row r="424" ht="15.7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5"/>
      <c r="K424" s="14"/>
      <c r="L424" s="14"/>
      <c r="M424" s="16"/>
      <c r="N424" s="17"/>
      <c r="O424" s="17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7"/>
      <c r="AC424" s="14"/>
      <c r="AD424" s="14"/>
    </row>
    <row r="425" ht="15.7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5"/>
      <c r="K425" s="14"/>
      <c r="L425" s="14"/>
      <c r="M425" s="16"/>
      <c r="N425" s="17"/>
      <c r="O425" s="17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7"/>
      <c r="AC425" s="14"/>
      <c r="AD425" s="14"/>
    </row>
    <row r="426" ht="15.7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5"/>
      <c r="K426" s="14"/>
      <c r="L426" s="14"/>
      <c r="M426" s="16"/>
      <c r="N426" s="17"/>
      <c r="O426" s="17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7"/>
      <c r="AC426" s="14"/>
      <c r="AD426" s="14"/>
    </row>
    <row r="427" ht="15.7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5"/>
      <c r="K427" s="14"/>
      <c r="L427" s="14"/>
      <c r="M427" s="16"/>
      <c r="N427" s="17"/>
      <c r="O427" s="17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7"/>
      <c r="AC427" s="14"/>
      <c r="AD427" s="14"/>
    </row>
    <row r="428" ht="15.7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5"/>
      <c r="K428" s="14"/>
      <c r="L428" s="14"/>
      <c r="M428" s="16"/>
      <c r="N428" s="17"/>
      <c r="O428" s="17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7"/>
      <c r="AC428" s="14"/>
      <c r="AD428" s="14"/>
    </row>
    <row r="429" ht="15.7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5"/>
      <c r="K429" s="14"/>
      <c r="L429" s="14"/>
      <c r="M429" s="16"/>
      <c r="N429" s="17"/>
      <c r="O429" s="17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7"/>
      <c r="AC429" s="14"/>
      <c r="AD429" s="14"/>
    </row>
    <row r="430" ht="15.7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5"/>
      <c r="K430" s="14"/>
      <c r="L430" s="14"/>
      <c r="M430" s="16"/>
      <c r="N430" s="17"/>
      <c r="O430" s="17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7"/>
      <c r="AC430" s="14"/>
      <c r="AD430" s="14"/>
    </row>
    <row r="431" ht="15.7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5"/>
      <c r="K431" s="14"/>
      <c r="L431" s="14"/>
      <c r="M431" s="16"/>
      <c r="N431" s="17"/>
      <c r="O431" s="17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7"/>
      <c r="AC431" s="14"/>
      <c r="AD431" s="14"/>
    </row>
    <row r="432" ht="15.7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5"/>
      <c r="K432" s="14"/>
      <c r="L432" s="14"/>
      <c r="M432" s="16"/>
      <c r="N432" s="17"/>
      <c r="O432" s="17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7"/>
      <c r="AC432" s="14"/>
      <c r="AD432" s="14"/>
    </row>
    <row r="433" ht="15.7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5"/>
      <c r="K433" s="14"/>
      <c r="L433" s="14"/>
      <c r="M433" s="16"/>
      <c r="N433" s="17"/>
      <c r="O433" s="17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7"/>
      <c r="AC433" s="14"/>
      <c r="AD433" s="14"/>
    </row>
    <row r="434" ht="15.7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5"/>
      <c r="K434" s="14"/>
      <c r="L434" s="14"/>
      <c r="M434" s="16"/>
      <c r="N434" s="17"/>
      <c r="O434" s="17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7"/>
      <c r="AC434" s="14"/>
      <c r="AD434" s="14"/>
    </row>
    <row r="435" ht="15.7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5"/>
      <c r="K435" s="14"/>
      <c r="L435" s="14"/>
      <c r="M435" s="16"/>
      <c r="N435" s="17"/>
      <c r="O435" s="17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7"/>
      <c r="AC435" s="14"/>
      <c r="AD435" s="14"/>
    </row>
    <row r="436" ht="15.7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5"/>
      <c r="K436" s="14"/>
      <c r="L436" s="14"/>
      <c r="M436" s="16"/>
      <c r="N436" s="17"/>
      <c r="O436" s="17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7"/>
      <c r="AC436" s="14"/>
      <c r="AD436" s="14"/>
    </row>
    <row r="437" ht="15.7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5"/>
      <c r="K437" s="14"/>
      <c r="L437" s="14"/>
      <c r="M437" s="16"/>
      <c r="N437" s="17"/>
      <c r="O437" s="17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7"/>
      <c r="AC437" s="14"/>
      <c r="AD437" s="14"/>
    </row>
    <row r="438" ht="15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5"/>
      <c r="K438" s="14"/>
      <c r="L438" s="14"/>
      <c r="M438" s="16"/>
      <c r="N438" s="17"/>
      <c r="O438" s="17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7"/>
      <c r="AC438" s="14"/>
      <c r="AD438" s="14"/>
    </row>
    <row r="439" ht="15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5"/>
      <c r="K439" s="14"/>
      <c r="L439" s="14"/>
      <c r="M439" s="16"/>
      <c r="N439" s="17"/>
      <c r="O439" s="17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7"/>
      <c r="AC439" s="14"/>
      <c r="AD439" s="14"/>
    </row>
    <row r="440" ht="15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5"/>
      <c r="K440" s="14"/>
      <c r="L440" s="14"/>
      <c r="M440" s="16"/>
      <c r="N440" s="17"/>
      <c r="O440" s="17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7"/>
      <c r="AC440" s="14"/>
      <c r="AD440" s="14"/>
    </row>
    <row r="441" ht="15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5"/>
      <c r="K441" s="14"/>
      <c r="L441" s="14"/>
      <c r="M441" s="16"/>
      <c r="N441" s="17"/>
      <c r="O441" s="17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7"/>
      <c r="AC441" s="14"/>
      <c r="AD441" s="14"/>
    </row>
    <row r="442" ht="15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5"/>
      <c r="K442" s="14"/>
      <c r="L442" s="14"/>
      <c r="M442" s="16"/>
      <c r="N442" s="17"/>
      <c r="O442" s="17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7"/>
      <c r="AC442" s="14"/>
      <c r="AD442" s="14"/>
    </row>
    <row r="443" ht="15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5"/>
      <c r="K443" s="14"/>
      <c r="L443" s="14"/>
      <c r="M443" s="16"/>
      <c r="N443" s="17"/>
      <c r="O443" s="17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7"/>
      <c r="AC443" s="14"/>
      <c r="AD443" s="14"/>
    </row>
    <row r="444" ht="15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5"/>
      <c r="K444" s="14"/>
      <c r="L444" s="14"/>
      <c r="M444" s="16"/>
      <c r="N444" s="17"/>
      <c r="O444" s="17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7"/>
      <c r="AC444" s="14"/>
      <c r="AD444" s="14"/>
    </row>
    <row r="445" ht="15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5"/>
      <c r="K445" s="14"/>
      <c r="L445" s="14"/>
      <c r="M445" s="16"/>
      <c r="N445" s="17"/>
      <c r="O445" s="17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7"/>
      <c r="AC445" s="14"/>
      <c r="AD445" s="14"/>
    </row>
    <row r="446" ht="15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5"/>
      <c r="K446" s="14"/>
      <c r="L446" s="14"/>
      <c r="M446" s="16"/>
      <c r="N446" s="17"/>
      <c r="O446" s="17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7"/>
      <c r="AC446" s="14"/>
      <c r="AD446" s="14"/>
    </row>
    <row r="447" ht="15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5"/>
      <c r="K447" s="14"/>
      <c r="L447" s="14"/>
      <c r="M447" s="16"/>
      <c r="N447" s="17"/>
      <c r="O447" s="17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7"/>
      <c r="AC447" s="14"/>
      <c r="AD447" s="14"/>
    </row>
    <row r="448" ht="15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5"/>
      <c r="K448" s="14"/>
      <c r="L448" s="14"/>
      <c r="M448" s="16"/>
      <c r="N448" s="17"/>
      <c r="O448" s="17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7"/>
      <c r="AC448" s="14"/>
      <c r="AD448" s="14"/>
    </row>
    <row r="449" ht="15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5"/>
      <c r="K449" s="14"/>
      <c r="L449" s="14"/>
      <c r="M449" s="16"/>
      <c r="N449" s="17"/>
      <c r="O449" s="17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7"/>
      <c r="AC449" s="14"/>
      <c r="AD449" s="14"/>
    </row>
    <row r="450" ht="15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5"/>
      <c r="K450" s="14"/>
      <c r="L450" s="14"/>
      <c r="M450" s="16"/>
      <c r="N450" s="17"/>
      <c r="O450" s="17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7"/>
      <c r="AC450" s="14"/>
      <c r="AD450" s="14"/>
    </row>
    <row r="451" ht="15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5"/>
      <c r="K451" s="14"/>
      <c r="L451" s="14"/>
      <c r="M451" s="16"/>
      <c r="N451" s="17"/>
      <c r="O451" s="17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7"/>
      <c r="AC451" s="14"/>
      <c r="AD451" s="14"/>
    </row>
    <row r="452" ht="15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5"/>
      <c r="K452" s="14"/>
      <c r="L452" s="14"/>
      <c r="M452" s="16"/>
      <c r="N452" s="17"/>
      <c r="O452" s="17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7"/>
      <c r="AC452" s="14"/>
      <c r="AD452" s="14"/>
    </row>
    <row r="453" ht="15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5"/>
      <c r="K453" s="14"/>
      <c r="L453" s="14"/>
      <c r="M453" s="16"/>
      <c r="N453" s="17"/>
      <c r="O453" s="17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7"/>
      <c r="AC453" s="14"/>
      <c r="AD453" s="14"/>
    </row>
    <row r="454" ht="15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5"/>
      <c r="K454" s="14"/>
      <c r="L454" s="14"/>
      <c r="M454" s="16"/>
      <c r="N454" s="17"/>
      <c r="O454" s="17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7"/>
      <c r="AC454" s="14"/>
      <c r="AD454" s="14"/>
    </row>
    <row r="455" ht="15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5"/>
      <c r="K455" s="14"/>
      <c r="L455" s="14"/>
      <c r="M455" s="16"/>
      <c r="N455" s="17"/>
      <c r="O455" s="17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7"/>
      <c r="AC455" s="14"/>
      <c r="AD455" s="14"/>
    </row>
    <row r="456" ht="15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5"/>
      <c r="K456" s="14"/>
      <c r="L456" s="14"/>
      <c r="M456" s="16"/>
      <c r="N456" s="17"/>
      <c r="O456" s="17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7"/>
      <c r="AC456" s="14"/>
      <c r="AD456" s="14"/>
    </row>
    <row r="457" ht="15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5"/>
      <c r="K457" s="14"/>
      <c r="L457" s="14"/>
      <c r="M457" s="16"/>
      <c r="N457" s="17"/>
      <c r="O457" s="17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7"/>
      <c r="AC457" s="14"/>
      <c r="AD457" s="14"/>
    </row>
    <row r="458" ht="15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5"/>
      <c r="K458" s="14"/>
      <c r="L458" s="14"/>
      <c r="M458" s="16"/>
      <c r="N458" s="17"/>
      <c r="O458" s="17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7"/>
      <c r="AC458" s="14"/>
      <c r="AD458" s="14"/>
    </row>
    <row r="459" ht="15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5"/>
      <c r="K459" s="14"/>
      <c r="L459" s="14"/>
      <c r="M459" s="16"/>
      <c r="N459" s="17"/>
      <c r="O459" s="17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7"/>
      <c r="AC459" s="14"/>
      <c r="AD459" s="14"/>
    </row>
    <row r="460" ht="15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5"/>
      <c r="K460" s="14"/>
      <c r="L460" s="14"/>
      <c r="M460" s="16"/>
      <c r="N460" s="17"/>
      <c r="O460" s="17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7"/>
      <c r="AC460" s="14"/>
      <c r="AD460" s="14"/>
    </row>
    <row r="461" ht="15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5"/>
      <c r="K461" s="14"/>
      <c r="L461" s="14"/>
      <c r="M461" s="16"/>
      <c r="N461" s="17"/>
      <c r="O461" s="17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7"/>
      <c r="AC461" s="14"/>
      <c r="AD461" s="14"/>
    </row>
    <row r="462" ht="15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5"/>
      <c r="K462" s="14"/>
      <c r="L462" s="14"/>
      <c r="M462" s="16"/>
      <c r="N462" s="17"/>
      <c r="O462" s="17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7"/>
      <c r="AC462" s="14"/>
      <c r="AD462" s="14"/>
    </row>
    <row r="463" ht="15.7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5"/>
      <c r="K463" s="14"/>
      <c r="L463" s="14"/>
      <c r="M463" s="16"/>
      <c r="N463" s="17"/>
      <c r="O463" s="17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7"/>
      <c r="AC463" s="14"/>
      <c r="AD463" s="14"/>
    </row>
    <row r="464" ht="15.7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5"/>
      <c r="K464" s="14"/>
      <c r="L464" s="14"/>
      <c r="M464" s="16"/>
      <c r="N464" s="17"/>
      <c r="O464" s="17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7"/>
      <c r="AC464" s="14"/>
      <c r="AD464" s="14"/>
    </row>
    <row r="465" ht="15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5"/>
      <c r="K465" s="14"/>
      <c r="L465" s="14"/>
      <c r="M465" s="16"/>
      <c r="N465" s="17"/>
      <c r="O465" s="17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7"/>
      <c r="AC465" s="14"/>
      <c r="AD465" s="14"/>
    </row>
    <row r="466" ht="15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5"/>
      <c r="K466" s="14"/>
      <c r="L466" s="14"/>
      <c r="M466" s="16"/>
      <c r="N466" s="17"/>
      <c r="O466" s="17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7"/>
      <c r="AC466" s="14"/>
      <c r="AD466" s="14"/>
    </row>
    <row r="467" ht="15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5"/>
      <c r="K467" s="14"/>
      <c r="L467" s="14"/>
      <c r="M467" s="16"/>
      <c r="N467" s="17"/>
      <c r="O467" s="17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7"/>
      <c r="AC467" s="14"/>
      <c r="AD467" s="14"/>
    </row>
    <row r="468" ht="15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5"/>
      <c r="K468" s="14"/>
      <c r="L468" s="14"/>
      <c r="M468" s="16"/>
      <c r="N468" s="17"/>
      <c r="O468" s="17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7"/>
      <c r="AC468" s="14"/>
      <c r="AD468" s="14"/>
    </row>
    <row r="469" ht="15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5"/>
      <c r="K469" s="14"/>
      <c r="L469" s="14"/>
      <c r="M469" s="16"/>
      <c r="N469" s="17"/>
      <c r="O469" s="17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7"/>
      <c r="AC469" s="14"/>
      <c r="AD469" s="14"/>
    </row>
    <row r="470" ht="15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5"/>
      <c r="K470" s="14"/>
      <c r="L470" s="14"/>
      <c r="M470" s="16"/>
      <c r="N470" s="17"/>
      <c r="O470" s="17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7"/>
      <c r="AC470" s="14"/>
      <c r="AD470" s="14"/>
    </row>
    <row r="471" ht="15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5"/>
      <c r="K471" s="14"/>
      <c r="L471" s="14"/>
      <c r="M471" s="16"/>
      <c r="N471" s="17"/>
      <c r="O471" s="17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7"/>
      <c r="AC471" s="14"/>
      <c r="AD471" s="14"/>
    </row>
    <row r="472" ht="15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5"/>
      <c r="K472" s="14"/>
      <c r="L472" s="14"/>
      <c r="M472" s="16"/>
      <c r="N472" s="17"/>
      <c r="O472" s="17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7"/>
      <c r="AC472" s="14"/>
      <c r="AD472" s="14"/>
    </row>
    <row r="473" ht="15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5"/>
      <c r="K473" s="14"/>
      <c r="L473" s="14"/>
      <c r="M473" s="16"/>
      <c r="N473" s="17"/>
      <c r="O473" s="17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7"/>
      <c r="AC473" s="14"/>
      <c r="AD473" s="14"/>
    </row>
    <row r="474" ht="15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5"/>
      <c r="K474" s="14"/>
      <c r="L474" s="14"/>
      <c r="M474" s="16"/>
      <c r="N474" s="17"/>
      <c r="O474" s="17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7"/>
      <c r="AC474" s="14"/>
      <c r="AD474" s="14"/>
    </row>
    <row r="475" ht="15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5"/>
      <c r="K475" s="14"/>
      <c r="L475" s="14"/>
      <c r="M475" s="16"/>
      <c r="N475" s="17"/>
      <c r="O475" s="17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7"/>
      <c r="AC475" s="14"/>
      <c r="AD475" s="14"/>
    </row>
    <row r="476" ht="15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5"/>
      <c r="K476" s="14"/>
      <c r="L476" s="14"/>
      <c r="M476" s="16"/>
      <c r="N476" s="17"/>
      <c r="O476" s="17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7"/>
      <c r="AC476" s="14"/>
      <c r="AD476" s="14"/>
    </row>
    <row r="477" ht="15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5"/>
      <c r="K477" s="14"/>
      <c r="L477" s="14"/>
      <c r="M477" s="16"/>
      <c r="N477" s="17"/>
      <c r="O477" s="17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7"/>
      <c r="AC477" s="14"/>
      <c r="AD477" s="14"/>
    </row>
    <row r="478" ht="15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5"/>
      <c r="K478" s="14"/>
      <c r="L478" s="14"/>
      <c r="M478" s="16"/>
      <c r="N478" s="17"/>
      <c r="O478" s="17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7"/>
      <c r="AC478" s="14"/>
      <c r="AD478" s="14"/>
    </row>
    <row r="479" ht="15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5"/>
      <c r="K479" s="14"/>
      <c r="L479" s="14"/>
      <c r="M479" s="16"/>
      <c r="N479" s="17"/>
      <c r="O479" s="17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7"/>
      <c r="AC479" s="14"/>
      <c r="AD479" s="14"/>
    </row>
    <row r="480" ht="15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5"/>
      <c r="K480" s="14"/>
      <c r="L480" s="14"/>
      <c r="M480" s="16"/>
      <c r="N480" s="17"/>
      <c r="O480" s="17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7"/>
      <c r="AC480" s="14"/>
      <c r="AD480" s="14"/>
    </row>
    <row r="481" ht="15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5"/>
      <c r="K481" s="14"/>
      <c r="L481" s="14"/>
      <c r="M481" s="16"/>
      <c r="N481" s="17"/>
      <c r="O481" s="17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7"/>
      <c r="AC481" s="14"/>
      <c r="AD481" s="14"/>
    </row>
    <row r="482" ht="15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5"/>
      <c r="K482" s="14"/>
      <c r="L482" s="14"/>
      <c r="M482" s="16"/>
      <c r="N482" s="17"/>
      <c r="O482" s="17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7"/>
      <c r="AC482" s="14"/>
      <c r="AD482" s="14"/>
    </row>
    <row r="483" ht="15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5"/>
      <c r="K483" s="14"/>
      <c r="L483" s="14"/>
      <c r="M483" s="16"/>
      <c r="N483" s="17"/>
      <c r="O483" s="17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7"/>
      <c r="AC483" s="14"/>
      <c r="AD483" s="14"/>
    </row>
    <row r="484" ht="15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5"/>
      <c r="K484" s="14"/>
      <c r="L484" s="14"/>
      <c r="M484" s="16"/>
      <c r="N484" s="17"/>
      <c r="O484" s="17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7"/>
      <c r="AC484" s="14"/>
      <c r="AD484" s="14"/>
    </row>
    <row r="485" ht="15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5"/>
      <c r="K485" s="14"/>
      <c r="L485" s="14"/>
      <c r="M485" s="16"/>
      <c r="N485" s="17"/>
      <c r="O485" s="17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7"/>
      <c r="AC485" s="14"/>
      <c r="AD485" s="14"/>
    </row>
    <row r="486" ht="15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5"/>
      <c r="K486" s="14"/>
      <c r="L486" s="14"/>
      <c r="M486" s="16"/>
      <c r="N486" s="17"/>
      <c r="O486" s="17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7"/>
      <c r="AC486" s="14"/>
      <c r="AD486" s="14"/>
    </row>
    <row r="487" ht="15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5"/>
      <c r="K487" s="14"/>
      <c r="L487" s="14"/>
      <c r="M487" s="16"/>
      <c r="N487" s="17"/>
      <c r="O487" s="17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7"/>
      <c r="AC487" s="14"/>
      <c r="AD487" s="14"/>
    </row>
    <row r="488" ht="15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5"/>
      <c r="K488" s="14"/>
      <c r="L488" s="14"/>
      <c r="M488" s="16"/>
      <c r="N488" s="17"/>
      <c r="O488" s="17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7"/>
      <c r="AC488" s="14"/>
      <c r="AD488" s="14"/>
    </row>
    <row r="489" ht="15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5"/>
      <c r="K489" s="14"/>
      <c r="L489" s="14"/>
      <c r="M489" s="16"/>
      <c r="N489" s="17"/>
      <c r="O489" s="17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7"/>
      <c r="AC489" s="14"/>
      <c r="AD489" s="14"/>
    </row>
    <row r="490" ht="15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5"/>
      <c r="K490" s="14"/>
      <c r="L490" s="14"/>
      <c r="M490" s="16"/>
      <c r="N490" s="17"/>
      <c r="O490" s="17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7"/>
      <c r="AC490" s="14"/>
      <c r="AD490" s="14"/>
    </row>
    <row r="491" ht="15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5"/>
      <c r="K491" s="14"/>
      <c r="L491" s="14"/>
      <c r="M491" s="16"/>
      <c r="N491" s="17"/>
      <c r="O491" s="17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7"/>
      <c r="AC491" s="14"/>
      <c r="AD491" s="14"/>
    </row>
    <row r="492" ht="15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5"/>
      <c r="K492" s="14"/>
      <c r="L492" s="14"/>
      <c r="M492" s="16"/>
      <c r="N492" s="17"/>
      <c r="O492" s="17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7"/>
      <c r="AC492" s="14"/>
      <c r="AD492" s="14"/>
    </row>
    <row r="493" ht="15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5"/>
      <c r="K493" s="14"/>
      <c r="L493" s="14"/>
      <c r="M493" s="16"/>
      <c r="N493" s="17"/>
      <c r="O493" s="17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7"/>
      <c r="AC493" s="14"/>
      <c r="AD493" s="14"/>
    </row>
    <row r="494" ht="15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5"/>
      <c r="K494" s="14"/>
      <c r="L494" s="14"/>
      <c r="M494" s="16"/>
      <c r="N494" s="17"/>
      <c r="O494" s="17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7"/>
      <c r="AC494" s="14"/>
      <c r="AD494" s="14"/>
    </row>
    <row r="495" ht="15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5"/>
      <c r="K495" s="14"/>
      <c r="L495" s="14"/>
      <c r="M495" s="16"/>
      <c r="N495" s="17"/>
      <c r="O495" s="17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7"/>
      <c r="AC495" s="14"/>
      <c r="AD495" s="14"/>
    </row>
    <row r="496" ht="15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5"/>
      <c r="K496" s="14"/>
      <c r="L496" s="14"/>
      <c r="M496" s="16"/>
      <c r="N496" s="17"/>
      <c r="O496" s="17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7"/>
      <c r="AC496" s="14"/>
      <c r="AD496" s="14"/>
    </row>
    <row r="497" ht="15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5"/>
      <c r="K497" s="14"/>
      <c r="L497" s="14"/>
      <c r="M497" s="16"/>
      <c r="N497" s="17"/>
      <c r="O497" s="17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7"/>
      <c r="AC497" s="14"/>
      <c r="AD497" s="14"/>
    </row>
    <row r="498" ht="15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5"/>
      <c r="K498" s="14"/>
      <c r="L498" s="14"/>
      <c r="M498" s="16"/>
      <c r="N498" s="17"/>
      <c r="O498" s="17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7"/>
      <c r="AC498" s="14"/>
      <c r="AD498" s="14"/>
    </row>
    <row r="499" ht="15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5"/>
      <c r="K499" s="14"/>
      <c r="L499" s="14"/>
      <c r="M499" s="16"/>
      <c r="N499" s="17"/>
      <c r="O499" s="17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7"/>
      <c r="AC499" s="14"/>
      <c r="AD499" s="14"/>
    </row>
    <row r="500" ht="15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5"/>
      <c r="K500" s="14"/>
      <c r="L500" s="14"/>
      <c r="M500" s="16"/>
      <c r="N500" s="17"/>
      <c r="O500" s="17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7"/>
      <c r="AC500" s="14"/>
      <c r="AD500" s="14"/>
    </row>
    <row r="501" ht="15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5"/>
      <c r="K501" s="14"/>
      <c r="L501" s="14"/>
      <c r="M501" s="16"/>
      <c r="N501" s="17"/>
      <c r="O501" s="17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7"/>
      <c r="AC501" s="14"/>
      <c r="AD501" s="14"/>
    </row>
    <row r="502" ht="15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5"/>
      <c r="K502" s="14"/>
      <c r="L502" s="14"/>
      <c r="M502" s="16"/>
      <c r="N502" s="17"/>
      <c r="O502" s="17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7"/>
      <c r="AC502" s="14"/>
      <c r="AD502" s="14"/>
    </row>
    <row r="503" ht="15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5"/>
      <c r="K503" s="14"/>
      <c r="L503" s="14"/>
      <c r="M503" s="16"/>
      <c r="N503" s="17"/>
      <c r="O503" s="17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7"/>
      <c r="AC503" s="14"/>
      <c r="AD503" s="14"/>
    </row>
    <row r="504" ht="15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5"/>
      <c r="K504" s="14"/>
      <c r="L504" s="14"/>
      <c r="M504" s="16"/>
      <c r="N504" s="17"/>
      <c r="O504" s="17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7"/>
      <c r="AC504" s="14"/>
      <c r="AD504" s="14"/>
    </row>
    <row r="505" ht="15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5"/>
      <c r="K505" s="14"/>
      <c r="L505" s="14"/>
      <c r="M505" s="16"/>
      <c r="N505" s="17"/>
      <c r="O505" s="17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7"/>
      <c r="AC505" s="14"/>
      <c r="AD505" s="14"/>
    </row>
    <row r="506" ht="15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5"/>
      <c r="K506" s="14"/>
      <c r="L506" s="14"/>
      <c r="M506" s="16"/>
      <c r="N506" s="17"/>
      <c r="O506" s="17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7"/>
      <c r="AC506" s="14"/>
      <c r="AD506" s="14"/>
    </row>
    <row r="507" ht="15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5"/>
      <c r="K507" s="14"/>
      <c r="L507" s="14"/>
      <c r="M507" s="16"/>
      <c r="N507" s="17"/>
      <c r="O507" s="17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7"/>
      <c r="AC507" s="14"/>
      <c r="AD507" s="14"/>
    </row>
    <row r="508" ht="15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5"/>
      <c r="K508" s="14"/>
      <c r="L508" s="14"/>
      <c r="M508" s="16"/>
      <c r="N508" s="17"/>
      <c r="O508" s="17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7"/>
      <c r="AC508" s="14"/>
      <c r="AD508" s="14"/>
    </row>
    <row r="509" ht="15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5"/>
      <c r="K509" s="14"/>
      <c r="L509" s="14"/>
      <c r="M509" s="16"/>
      <c r="N509" s="17"/>
      <c r="O509" s="17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7"/>
      <c r="AC509" s="14"/>
      <c r="AD509" s="14"/>
    </row>
    <row r="510" ht="15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5"/>
      <c r="K510" s="14"/>
      <c r="L510" s="14"/>
      <c r="M510" s="16"/>
      <c r="N510" s="17"/>
      <c r="O510" s="17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7"/>
      <c r="AC510" s="14"/>
      <c r="AD510" s="14"/>
    </row>
    <row r="511" ht="15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5"/>
      <c r="K511" s="14"/>
      <c r="L511" s="14"/>
      <c r="M511" s="16"/>
      <c r="N511" s="17"/>
      <c r="O511" s="17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7"/>
      <c r="AC511" s="14"/>
      <c r="AD511" s="14"/>
    </row>
    <row r="512" ht="15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5"/>
      <c r="K512" s="14"/>
      <c r="L512" s="14"/>
      <c r="M512" s="16"/>
      <c r="N512" s="17"/>
      <c r="O512" s="17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7"/>
      <c r="AC512" s="14"/>
      <c r="AD512" s="14"/>
    </row>
    <row r="513" ht="15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5"/>
      <c r="K513" s="14"/>
      <c r="L513" s="14"/>
      <c r="M513" s="16"/>
      <c r="N513" s="17"/>
      <c r="O513" s="17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7"/>
      <c r="AC513" s="14"/>
      <c r="AD513" s="14"/>
    </row>
    <row r="514" ht="15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5"/>
      <c r="K514" s="14"/>
      <c r="L514" s="14"/>
      <c r="M514" s="16"/>
      <c r="N514" s="17"/>
      <c r="O514" s="17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7"/>
      <c r="AC514" s="14"/>
      <c r="AD514" s="14"/>
    </row>
    <row r="515" ht="15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5"/>
      <c r="K515" s="14"/>
      <c r="L515" s="14"/>
      <c r="M515" s="16"/>
      <c r="N515" s="17"/>
      <c r="O515" s="17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7"/>
      <c r="AC515" s="14"/>
      <c r="AD515" s="14"/>
    </row>
    <row r="516" ht="15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5"/>
      <c r="K516" s="14"/>
      <c r="L516" s="14"/>
      <c r="M516" s="16"/>
      <c r="N516" s="17"/>
      <c r="O516" s="17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7"/>
      <c r="AC516" s="14"/>
      <c r="AD516" s="14"/>
    </row>
    <row r="517" ht="15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5"/>
      <c r="K517" s="14"/>
      <c r="L517" s="14"/>
      <c r="M517" s="16"/>
      <c r="N517" s="17"/>
      <c r="O517" s="17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7"/>
      <c r="AC517" s="14"/>
      <c r="AD517" s="14"/>
    </row>
    <row r="518" ht="15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5"/>
      <c r="K518" s="14"/>
      <c r="L518" s="14"/>
      <c r="M518" s="16"/>
      <c r="N518" s="17"/>
      <c r="O518" s="17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7"/>
      <c r="AC518" s="14"/>
      <c r="AD518" s="14"/>
    </row>
    <row r="519" ht="15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5"/>
      <c r="K519" s="14"/>
      <c r="L519" s="14"/>
      <c r="M519" s="16"/>
      <c r="N519" s="17"/>
      <c r="O519" s="17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7"/>
      <c r="AC519" s="14"/>
      <c r="AD519" s="14"/>
    </row>
    <row r="520" ht="15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5"/>
      <c r="K520" s="14"/>
      <c r="L520" s="14"/>
      <c r="M520" s="16"/>
      <c r="N520" s="17"/>
      <c r="O520" s="17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7"/>
      <c r="AC520" s="14"/>
      <c r="AD520" s="14"/>
    </row>
    <row r="521" ht="15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5"/>
      <c r="K521" s="14"/>
      <c r="L521" s="14"/>
      <c r="M521" s="16"/>
      <c r="N521" s="17"/>
      <c r="O521" s="17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7"/>
      <c r="AC521" s="14"/>
      <c r="AD521" s="14"/>
    </row>
    <row r="522" ht="15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5"/>
      <c r="K522" s="14"/>
      <c r="L522" s="14"/>
      <c r="M522" s="16"/>
      <c r="N522" s="17"/>
      <c r="O522" s="17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7"/>
      <c r="AC522" s="14"/>
      <c r="AD522" s="14"/>
    </row>
    <row r="523" ht="15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5"/>
      <c r="K523" s="14"/>
      <c r="L523" s="14"/>
      <c r="M523" s="16"/>
      <c r="N523" s="17"/>
      <c r="O523" s="17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7"/>
      <c r="AC523" s="14"/>
      <c r="AD523" s="14"/>
    </row>
    <row r="524" ht="15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5"/>
      <c r="K524" s="14"/>
      <c r="L524" s="14"/>
      <c r="M524" s="16"/>
      <c r="N524" s="17"/>
      <c r="O524" s="17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7"/>
      <c r="AC524" s="14"/>
      <c r="AD524" s="14"/>
    </row>
    <row r="525" ht="15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5"/>
      <c r="K525" s="14"/>
      <c r="L525" s="14"/>
      <c r="M525" s="16"/>
      <c r="N525" s="17"/>
      <c r="O525" s="17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7"/>
      <c r="AC525" s="14"/>
      <c r="AD525" s="14"/>
    </row>
    <row r="526" ht="15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5"/>
      <c r="K526" s="14"/>
      <c r="L526" s="14"/>
      <c r="M526" s="16"/>
      <c r="N526" s="17"/>
      <c r="O526" s="17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7"/>
      <c r="AC526" s="14"/>
      <c r="AD526" s="14"/>
    </row>
    <row r="527" ht="15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5"/>
      <c r="K527" s="14"/>
      <c r="L527" s="14"/>
      <c r="M527" s="16"/>
      <c r="N527" s="17"/>
      <c r="O527" s="17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7"/>
      <c r="AC527" s="14"/>
      <c r="AD527" s="14"/>
    </row>
    <row r="528" ht="15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5"/>
      <c r="K528" s="14"/>
      <c r="L528" s="14"/>
      <c r="M528" s="16"/>
      <c r="N528" s="17"/>
      <c r="O528" s="17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7"/>
      <c r="AC528" s="14"/>
      <c r="AD528" s="14"/>
    </row>
    <row r="529" ht="15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5"/>
      <c r="K529" s="14"/>
      <c r="L529" s="14"/>
      <c r="M529" s="16"/>
      <c r="N529" s="17"/>
      <c r="O529" s="17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7"/>
      <c r="AC529" s="14"/>
      <c r="AD529" s="14"/>
    </row>
    <row r="530" ht="15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5"/>
      <c r="K530" s="14"/>
      <c r="L530" s="14"/>
      <c r="M530" s="16"/>
      <c r="N530" s="17"/>
      <c r="O530" s="17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7"/>
      <c r="AC530" s="14"/>
      <c r="AD530" s="14"/>
    </row>
    <row r="531" ht="15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5"/>
      <c r="K531" s="14"/>
      <c r="L531" s="14"/>
      <c r="M531" s="16"/>
      <c r="N531" s="17"/>
      <c r="O531" s="17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7"/>
      <c r="AC531" s="14"/>
      <c r="AD531" s="14"/>
    </row>
    <row r="532" ht="15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5"/>
      <c r="K532" s="14"/>
      <c r="L532" s="14"/>
      <c r="M532" s="16"/>
      <c r="N532" s="17"/>
      <c r="O532" s="17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7"/>
      <c r="AC532" s="14"/>
      <c r="AD532" s="14"/>
    </row>
    <row r="533" ht="15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5"/>
      <c r="K533" s="14"/>
      <c r="L533" s="14"/>
      <c r="M533" s="16"/>
      <c r="N533" s="17"/>
      <c r="O533" s="17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7"/>
      <c r="AC533" s="14"/>
      <c r="AD533" s="14"/>
    </row>
    <row r="534" ht="15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5"/>
      <c r="K534" s="14"/>
      <c r="L534" s="14"/>
      <c r="M534" s="16"/>
      <c r="N534" s="17"/>
      <c r="O534" s="17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7"/>
      <c r="AC534" s="14"/>
      <c r="AD534" s="14"/>
    </row>
    <row r="535" ht="15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5"/>
      <c r="K535" s="14"/>
      <c r="L535" s="14"/>
      <c r="M535" s="16"/>
      <c r="N535" s="17"/>
      <c r="O535" s="17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7"/>
      <c r="AC535" s="14"/>
      <c r="AD535" s="14"/>
    </row>
    <row r="536" ht="15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5"/>
      <c r="K536" s="14"/>
      <c r="L536" s="14"/>
      <c r="M536" s="16"/>
      <c r="N536" s="17"/>
      <c r="O536" s="17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7"/>
      <c r="AC536" s="14"/>
      <c r="AD536" s="14"/>
    </row>
    <row r="537" ht="15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5"/>
      <c r="K537" s="14"/>
      <c r="L537" s="14"/>
      <c r="M537" s="16"/>
      <c r="N537" s="17"/>
      <c r="O537" s="17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7"/>
      <c r="AC537" s="14"/>
      <c r="AD537" s="14"/>
    </row>
    <row r="538" ht="15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5"/>
      <c r="K538" s="14"/>
      <c r="L538" s="14"/>
      <c r="M538" s="16"/>
      <c r="N538" s="17"/>
      <c r="O538" s="17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7"/>
      <c r="AC538" s="14"/>
      <c r="AD538" s="14"/>
    </row>
    <row r="539" ht="15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5"/>
      <c r="K539" s="14"/>
      <c r="L539" s="14"/>
      <c r="M539" s="16"/>
      <c r="N539" s="17"/>
      <c r="O539" s="17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7"/>
      <c r="AC539" s="14"/>
      <c r="AD539" s="14"/>
    </row>
    <row r="540" ht="15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5"/>
      <c r="K540" s="14"/>
      <c r="L540" s="14"/>
      <c r="M540" s="16"/>
      <c r="N540" s="17"/>
      <c r="O540" s="17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7"/>
      <c r="AC540" s="14"/>
      <c r="AD540" s="14"/>
    </row>
    <row r="541" ht="15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5"/>
      <c r="K541" s="14"/>
      <c r="L541" s="14"/>
      <c r="M541" s="16"/>
      <c r="N541" s="17"/>
      <c r="O541" s="17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7"/>
      <c r="AC541" s="14"/>
      <c r="AD541" s="14"/>
    </row>
    <row r="542" ht="15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5"/>
      <c r="K542" s="14"/>
      <c r="L542" s="14"/>
      <c r="M542" s="16"/>
      <c r="N542" s="17"/>
      <c r="O542" s="17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7"/>
      <c r="AC542" s="14"/>
      <c r="AD542" s="14"/>
    </row>
    <row r="543" ht="15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5"/>
      <c r="K543" s="14"/>
      <c r="L543" s="14"/>
      <c r="M543" s="16"/>
      <c r="N543" s="17"/>
      <c r="O543" s="17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7"/>
      <c r="AC543" s="14"/>
      <c r="AD543" s="14"/>
    </row>
    <row r="544" ht="15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5"/>
      <c r="K544" s="14"/>
      <c r="L544" s="14"/>
      <c r="M544" s="16"/>
      <c r="N544" s="17"/>
      <c r="O544" s="17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7"/>
      <c r="AC544" s="14"/>
      <c r="AD544" s="14"/>
    </row>
    <row r="545" ht="15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5"/>
      <c r="K545" s="14"/>
      <c r="L545" s="14"/>
      <c r="M545" s="16"/>
      <c r="N545" s="17"/>
      <c r="O545" s="17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7"/>
      <c r="AC545" s="14"/>
      <c r="AD545" s="14"/>
    </row>
    <row r="546" ht="15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5"/>
      <c r="K546" s="14"/>
      <c r="L546" s="14"/>
      <c r="M546" s="16"/>
      <c r="N546" s="17"/>
      <c r="O546" s="17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7"/>
      <c r="AC546" s="14"/>
      <c r="AD546" s="14"/>
    </row>
    <row r="547" ht="15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5"/>
      <c r="K547" s="14"/>
      <c r="L547" s="14"/>
      <c r="M547" s="16"/>
      <c r="N547" s="17"/>
      <c r="O547" s="17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7"/>
      <c r="AC547" s="14"/>
      <c r="AD547" s="14"/>
    </row>
    <row r="548" ht="15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5"/>
      <c r="K548" s="14"/>
      <c r="L548" s="14"/>
      <c r="M548" s="16"/>
      <c r="N548" s="17"/>
      <c r="O548" s="17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7"/>
      <c r="AC548" s="14"/>
      <c r="AD548" s="14"/>
    </row>
    <row r="549" ht="15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5"/>
      <c r="K549" s="14"/>
      <c r="L549" s="14"/>
      <c r="M549" s="16"/>
      <c r="N549" s="17"/>
      <c r="O549" s="17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7"/>
      <c r="AC549" s="14"/>
      <c r="AD549" s="14"/>
    </row>
    <row r="550" ht="15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5"/>
      <c r="K550" s="14"/>
      <c r="L550" s="14"/>
      <c r="M550" s="16"/>
      <c r="N550" s="17"/>
      <c r="O550" s="17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7"/>
      <c r="AC550" s="14"/>
      <c r="AD550" s="14"/>
    </row>
    <row r="551" ht="15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5"/>
      <c r="K551" s="14"/>
      <c r="L551" s="14"/>
      <c r="M551" s="16"/>
      <c r="N551" s="17"/>
      <c r="O551" s="17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7"/>
      <c r="AC551" s="14"/>
      <c r="AD551" s="14"/>
    </row>
    <row r="552" ht="15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5"/>
      <c r="K552" s="14"/>
      <c r="L552" s="14"/>
      <c r="M552" s="16"/>
      <c r="N552" s="17"/>
      <c r="O552" s="17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7"/>
      <c r="AC552" s="14"/>
      <c r="AD552" s="14"/>
    </row>
    <row r="553" ht="15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5"/>
      <c r="K553" s="14"/>
      <c r="L553" s="14"/>
      <c r="M553" s="16"/>
      <c r="N553" s="17"/>
      <c r="O553" s="17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7"/>
      <c r="AC553" s="14"/>
      <c r="AD553" s="14"/>
    </row>
    <row r="554" ht="15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5"/>
      <c r="K554" s="14"/>
      <c r="L554" s="14"/>
      <c r="M554" s="16"/>
      <c r="N554" s="17"/>
      <c r="O554" s="17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7"/>
      <c r="AC554" s="14"/>
      <c r="AD554" s="14"/>
    </row>
    <row r="555" ht="15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5"/>
      <c r="K555" s="14"/>
      <c r="L555" s="14"/>
      <c r="M555" s="16"/>
      <c r="N555" s="17"/>
      <c r="O555" s="17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7"/>
      <c r="AC555" s="14"/>
      <c r="AD555" s="14"/>
    </row>
    <row r="556" ht="15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5"/>
      <c r="K556" s="14"/>
      <c r="L556" s="14"/>
      <c r="M556" s="16"/>
      <c r="N556" s="17"/>
      <c r="O556" s="17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7"/>
      <c r="AC556" s="14"/>
      <c r="AD556" s="14"/>
    </row>
    <row r="557" ht="15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5"/>
      <c r="K557" s="14"/>
      <c r="L557" s="14"/>
      <c r="M557" s="16"/>
      <c r="N557" s="17"/>
      <c r="O557" s="17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7"/>
      <c r="AC557" s="14"/>
      <c r="AD557" s="14"/>
    </row>
    <row r="558" ht="15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5"/>
      <c r="K558" s="14"/>
      <c r="L558" s="14"/>
      <c r="M558" s="16"/>
      <c r="N558" s="17"/>
      <c r="O558" s="17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7"/>
      <c r="AC558" s="14"/>
      <c r="AD558" s="14"/>
    </row>
    <row r="559" ht="15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5"/>
      <c r="K559" s="14"/>
      <c r="L559" s="14"/>
      <c r="M559" s="16"/>
      <c r="N559" s="17"/>
      <c r="O559" s="17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7"/>
      <c r="AC559" s="14"/>
      <c r="AD559" s="14"/>
    </row>
    <row r="560" ht="15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5"/>
      <c r="K560" s="14"/>
      <c r="L560" s="14"/>
      <c r="M560" s="16"/>
      <c r="N560" s="17"/>
      <c r="O560" s="17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7"/>
      <c r="AC560" s="14"/>
      <c r="AD560" s="14"/>
    </row>
    <row r="561" ht="15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5"/>
      <c r="K561" s="14"/>
      <c r="L561" s="14"/>
      <c r="M561" s="16"/>
      <c r="N561" s="17"/>
      <c r="O561" s="17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7"/>
      <c r="AC561" s="14"/>
      <c r="AD561" s="14"/>
    </row>
    <row r="562" ht="15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5"/>
      <c r="K562" s="14"/>
      <c r="L562" s="14"/>
      <c r="M562" s="16"/>
      <c r="N562" s="17"/>
      <c r="O562" s="17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7"/>
      <c r="AC562" s="14"/>
      <c r="AD562" s="14"/>
    </row>
    <row r="563" ht="15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5"/>
      <c r="K563" s="14"/>
      <c r="L563" s="14"/>
      <c r="M563" s="16"/>
      <c r="N563" s="17"/>
      <c r="O563" s="17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7"/>
      <c r="AC563" s="14"/>
      <c r="AD563" s="14"/>
    </row>
    <row r="564" ht="15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5"/>
      <c r="K564" s="14"/>
      <c r="L564" s="14"/>
      <c r="M564" s="16"/>
      <c r="N564" s="17"/>
      <c r="O564" s="17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7"/>
      <c r="AC564" s="14"/>
      <c r="AD564" s="14"/>
    </row>
    <row r="565" ht="15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5"/>
      <c r="K565" s="14"/>
      <c r="L565" s="14"/>
      <c r="M565" s="16"/>
      <c r="N565" s="17"/>
      <c r="O565" s="17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7"/>
      <c r="AC565" s="14"/>
      <c r="AD565" s="14"/>
    </row>
    <row r="566" ht="15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5"/>
      <c r="K566" s="14"/>
      <c r="L566" s="14"/>
      <c r="M566" s="16"/>
      <c r="N566" s="17"/>
      <c r="O566" s="17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7"/>
      <c r="AC566" s="14"/>
      <c r="AD566" s="14"/>
    </row>
    <row r="567" ht="15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5"/>
      <c r="K567" s="14"/>
      <c r="L567" s="14"/>
      <c r="M567" s="16"/>
      <c r="N567" s="17"/>
      <c r="O567" s="17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7"/>
      <c r="AC567" s="14"/>
      <c r="AD567" s="14"/>
    </row>
    <row r="568" ht="15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5"/>
      <c r="K568" s="14"/>
      <c r="L568" s="14"/>
      <c r="M568" s="16"/>
      <c r="N568" s="17"/>
      <c r="O568" s="17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7"/>
      <c r="AC568" s="14"/>
      <c r="AD568" s="14"/>
    </row>
    <row r="569" ht="15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5"/>
      <c r="K569" s="14"/>
      <c r="L569" s="14"/>
      <c r="M569" s="16"/>
      <c r="N569" s="17"/>
      <c r="O569" s="17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7"/>
      <c r="AC569" s="14"/>
      <c r="AD569" s="14"/>
    </row>
    <row r="570" ht="15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5"/>
      <c r="K570" s="14"/>
      <c r="L570" s="14"/>
      <c r="M570" s="16"/>
      <c r="N570" s="17"/>
      <c r="O570" s="17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7"/>
      <c r="AC570" s="14"/>
      <c r="AD570" s="14"/>
    </row>
    <row r="571" ht="15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5"/>
      <c r="K571" s="14"/>
      <c r="L571" s="14"/>
      <c r="M571" s="16"/>
      <c r="N571" s="17"/>
      <c r="O571" s="17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7"/>
      <c r="AC571" s="14"/>
      <c r="AD571" s="14"/>
    </row>
    <row r="572" ht="15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5"/>
      <c r="K572" s="14"/>
      <c r="L572" s="14"/>
      <c r="M572" s="16"/>
      <c r="N572" s="17"/>
      <c r="O572" s="17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7"/>
      <c r="AC572" s="14"/>
      <c r="AD572" s="14"/>
    </row>
    <row r="573" ht="15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5"/>
      <c r="K573" s="14"/>
      <c r="L573" s="14"/>
      <c r="M573" s="16"/>
      <c r="N573" s="17"/>
      <c r="O573" s="17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7"/>
      <c r="AC573" s="14"/>
      <c r="AD573" s="14"/>
    </row>
    <row r="574" ht="15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5"/>
      <c r="K574" s="14"/>
      <c r="L574" s="14"/>
      <c r="M574" s="16"/>
      <c r="N574" s="17"/>
      <c r="O574" s="17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7"/>
      <c r="AC574" s="14"/>
      <c r="AD574" s="14"/>
    </row>
    <row r="575" ht="15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5"/>
      <c r="K575" s="14"/>
      <c r="L575" s="14"/>
      <c r="M575" s="16"/>
      <c r="N575" s="17"/>
      <c r="O575" s="17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7"/>
      <c r="AC575" s="14"/>
      <c r="AD575" s="14"/>
    </row>
    <row r="576" ht="15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5"/>
      <c r="K576" s="14"/>
      <c r="L576" s="14"/>
      <c r="M576" s="16"/>
      <c r="N576" s="17"/>
      <c r="O576" s="17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7"/>
      <c r="AC576" s="14"/>
      <c r="AD576" s="14"/>
    </row>
    <row r="577" ht="15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5"/>
      <c r="K577" s="14"/>
      <c r="L577" s="14"/>
      <c r="M577" s="16"/>
      <c r="N577" s="17"/>
      <c r="O577" s="17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7"/>
      <c r="AC577" s="14"/>
      <c r="AD577" s="14"/>
    </row>
    <row r="578" ht="15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5"/>
      <c r="K578" s="14"/>
      <c r="L578" s="14"/>
      <c r="M578" s="16"/>
      <c r="N578" s="17"/>
      <c r="O578" s="17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7"/>
      <c r="AC578" s="14"/>
      <c r="AD578" s="14"/>
    </row>
    <row r="579" ht="15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5"/>
      <c r="K579" s="14"/>
      <c r="L579" s="14"/>
      <c r="M579" s="16"/>
      <c r="N579" s="17"/>
      <c r="O579" s="17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7"/>
      <c r="AC579" s="14"/>
      <c r="AD579" s="14"/>
    </row>
    <row r="580" ht="15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5"/>
      <c r="K580" s="14"/>
      <c r="L580" s="14"/>
      <c r="M580" s="16"/>
      <c r="N580" s="17"/>
      <c r="O580" s="17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7"/>
      <c r="AC580" s="14"/>
      <c r="AD580" s="14"/>
    </row>
    <row r="581" ht="15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5"/>
      <c r="K581" s="14"/>
      <c r="L581" s="14"/>
      <c r="M581" s="16"/>
      <c r="N581" s="17"/>
      <c r="O581" s="17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7"/>
      <c r="AC581" s="14"/>
      <c r="AD581" s="14"/>
    </row>
    <row r="582" ht="15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5"/>
      <c r="K582" s="14"/>
      <c r="L582" s="14"/>
      <c r="M582" s="16"/>
      <c r="N582" s="17"/>
      <c r="O582" s="17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7"/>
      <c r="AC582" s="14"/>
      <c r="AD582" s="14"/>
    </row>
    <row r="583" ht="15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5"/>
      <c r="K583" s="14"/>
      <c r="L583" s="14"/>
      <c r="M583" s="16"/>
      <c r="N583" s="17"/>
      <c r="O583" s="17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7"/>
      <c r="AC583" s="14"/>
      <c r="AD583" s="14"/>
    </row>
    <row r="584" ht="15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5"/>
      <c r="K584" s="14"/>
      <c r="L584" s="14"/>
      <c r="M584" s="16"/>
      <c r="N584" s="17"/>
      <c r="O584" s="17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7"/>
      <c r="AC584" s="14"/>
      <c r="AD584" s="14"/>
    </row>
    <row r="585" ht="15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5"/>
      <c r="K585" s="14"/>
      <c r="L585" s="14"/>
      <c r="M585" s="16"/>
      <c r="N585" s="17"/>
      <c r="O585" s="17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7"/>
      <c r="AC585" s="14"/>
      <c r="AD585" s="14"/>
    </row>
    <row r="586" ht="15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5"/>
      <c r="K586" s="14"/>
      <c r="L586" s="14"/>
      <c r="M586" s="16"/>
      <c r="N586" s="17"/>
      <c r="O586" s="17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7"/>
      <c r="AC586" s="14"/>
      <c r="AD586" s="14"/>
    </row>
    <row r="587" ht="15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5"/>
      <c r="K587" s="14"/>
      <c r="L587" s="14"/>
      <c r="M587" s="16"/>
      <c r="N587" s="17"/>
      <c r="O587" s="17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7"/>
      <c r="AC587" s="14"/>
      <c r="AD587" s="14"/>
    </row>
    <row r="588" ht="15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5"/>
      <c r="K588" s="14"/>
      <c r="L588" s="14"/>
      <c r="M588" s="16"/>
      <c r="N588" s="17"/>
      <c r="O588" s="17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7"/>
      <c r="AC588" s="14"/>
      <c r="AD588" s="14"/>
    </row>
    <row r="589" ht="15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5"/>
      <c r="K589" s="14"/>
      <c r="L589" s="14"/>
      <c r="M589" s="16"/>
      <c r="N589" s="17"/>
      <c r="O589" s="17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7"/>
      <c r="AC589" s="14"/>
      <c r="AD589" s="14"/>
    </row>
    <row r="590" ht="15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5"/>
      <c r="K590" s="14"/>
      <c r="L590" s="14"/>
      <c r="M590" s="16"/>
      <c r="N590" s="17"/>
      <c r="O590" s="17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7"/>
      <c r="AC590" s="14"/>
      <c r="AD590" s="14"/>
    </row>
    <row r="591" ht="15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5"/>
      <c r="K591" s="14"/>
      <c r="L591" s="14"/>
      <c r="M591" s="16"/>
      <c r="N591" s="17"/>
      <c r="O591" s="17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7"/>
      <c r="AC591" s="14"/>
      <c r="AD591" s="14"/>
    </row>
    <row r="592" ht="15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5"/>
      <c r="K592" s="14"/>
      <c r="L592" s="14"/>
      <c r="M592" s="16"/>
      <c r="N592" s="17"/>
      <c r="O592" s="17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7"/>
      <c r="AC592" s="14"/>
      <c r="AD592" s="14"/>
    </row>
    <row r="593" ht="15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5"/>
      <c r="K593" s="14"/>
      <c r="L593" s="14"/>
      <c r="M593" s="16"/>
      <c r="N593" s="17"/>
      <c r="O593" s="17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7"/>
      <c r="AC593" s="14"/>
      <c r="AD593" s="14"/>
    </row>
    <row r="594" ht="15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5"/>
      <c r="K594" s="14"/>
      <c r="L594" s="14"/>
      <c r="M594" s="16"/>
      <c r="N594" s="17"/>
      <c r="O594" s="17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7"/>
      <c r="AC594" s="14"/>
      <c r="AD594" s="14"/>
    </row>
    <row r="595" ht="15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5"/>
      <c r="K595" s="14"/>
      <c r="L595" s="14"/>
      <c r="M595" s="16"/>
      <c r="N595" s="17"/>
      <c r="O595" s="17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7"/>
      <c r="AC595" s="14"/>
      <c r="AD595" s="14"/>
    </row>
    <row r="596" ht="15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5"/>
      <c r="K596" s="14"/>
      <c r="L596" s="14"/>
      <c r="M596" s="16"/>
      <c r="N596" s="17"/>
      <c r="O596" s="17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7"/>
      <c r="AC596" s="14"/>
      <c r="AD596" s="14"/>
    </row>
    <row r="597" ht="15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5"/>
      <c r="K597" s="14"/>
      <c r="L597" s="14"/>
      <c r="M597" s="16"/>
      <c r="N597" s="17"/>
      <c r="O597" s="17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7"/>
      <c r="AC597" s="14"/>
      <c r="AD597" s="14"/>
    </row>
    <row r="598" ht="15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5"/>
      <c r="K598" s="14"/>
      <c r="L598" s="14"/>
      <c r="M598" s="16"/>
      <c r="N598" s="17"/>
      <c r="O598" s="17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7"/>
      <c r="AC598" s="14"/>
      <c r="AD598" s="14"/>
    </row>
    <row r="599" ht="15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5"/>
      <c r="K599" s="14"/>
      <c r="L599" s="14"/>
      <c r="M599" s="16"/>
      <c r="N599" s="17"/>
      <c r="O599" s="17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7"/>
      <c r="AC599" s="14"/>
      <c r="AD599" s="14"/>
    </row>
    <row r="600" ht="15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5"/>
      <c r="K600" s="14"/>
      <c r="L600" s="14"/>
      <c r="M600" s="16"/>
      <c r="N600" s="17"/>
      <c r="O600" s="17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7"/>
      <c r="AC600" s="14"/>
      <c r="AD600" s="14"/>
    </row>
    <row r="601" ht="15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5"/>
      <c r="K601" s="14"/>
      <c r="L601" s="14"/>
      <c r="M601" s="16"/>
      <c r="N601" s="17"/>
      <c r="O601" s="17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7"/>
      <c r="AC601" s="14"/>
      <c r="AD601" s="14"/>
    </row>
    <row r="602" ht="15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5"/>
      <c r="K602" s="14"/>
      <c r="L602" s="14"/>
      <c r="M602" s="16"/>
      <c r="N602" s="17"/>
      <c r="O602" s="17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7"/>
      <c r="AC602" s="14"/>
      <c r="AD602" s="14"/>
    </row>
    <row r="603" ht="15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5"/>
      <c r="K603" s="14"/>
      <c r="L603" s="14"/>
      <c r="M603" s="16"/>
      <c r="N603" s="17"/>
      <c r="O603" s="17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7"/>
      <c r="AC603" s="14"/>
      <c r="AD603" s="14"/>
    </row>
    <row r="604" ht="15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5"/>
      <c r="K604" s="14"/>
      <c r="L604" s="14"/>
      <c r="M604" s="16"/>
      <c r="N604" s="17"/>
      <c r="O604" s="17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7"/>
      <c r="AC604" s="14"/>
      <c r="AD604" s="14"/>
    </row>
    <row r="605" ht="15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5"/>
      <c r="K605" s="14"/>
      <c r="L605" s="14"/>
      <c r="M605" s="16"/>
      <c r="N605" s="17"/>
      <c r="O605" s="17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7"/>
      <c r="AC605" s="14"/>
      <c r="AD605" s="14"/>
    </row>
    <row r="606" ht="15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5"/>
      <c r="K606" s="14"/>
      <c r="L606" s="14"/>
      <c r="M606" s="16"/>
      <c r="N606" s="17"/>
      <c r="O606" s="17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7"/>
      <c r="AC606" s="14"/>
      <c r="AD606" s="14"/>
    </row>
    <row r="607" ht="15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5"/>
      <c r="K607" s="14"/>
      <c r="L607" s="14"/>
      <c r="M607" s="16"/>
      <c r="N607" s="17"/>
      <c r="O607" s="17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7"/>
      <c r="AC607" s="14"/>
      <c r="AD607" s="14"/>
    </row>
    <row r="608" ht="15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5"/>
      <c r="K608" s="14"/>
      <c r="L608" s="14"/>
      <c r="M608" s="16"/>
      <c r="N608" s="17"/>
      <c r="O608" s="17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7"/>
      <c r="AC608" s="14"/>
      <c r="AD608" s="14"/>
    </row>
    <row r="609" ht="15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5"/>
      <c r="K609" s="14"/>
      <c r="L609" s="14"/>
      <c r="M609" s="16"/>
      <c r="N609" s="17"/>
      <c r="O609" s="17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7"/>
      <c r="AC609" s="14"/>
      <c r="AD609" s="14"/>
    </row>
    <row r="610" ht="15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5"/>
      <c r="K610" s="14"/>
      <c r="L610" s="14"/>
      <c r="M610" s="16"/>
      <c r="N610" s="17"/>
      <c r="O610" s="17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7"/>
      <c r="AC610" s="14"/>
      <c r="AD610" s="14"/>
    </row>
    <row r="611" ht="15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5"/>
      <c r="K611" s="14"/>
      <c r="L611" s="14"/>
      <c r="M611" s="16"/>
      <c r="N611" s="17"/>
      <c r="O611" s="17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7"/>
      <c r="AC611" s="14"/>
      <c r="AD611" s="14"/>
    </row>
    <row r="612" ht="15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5"/>
      <c r="K612" s="14"/>
      <c r="L612" s="14"/>
      <c r="M612" s="16"/>
      <c r="N612" s="17"/>
      <c r="O612" s="17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7"/>
      <c r="AC612" s="14"/>
      <c r="AD612" s="14"/>
    </row>
    <row r="613" ht="15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5"/>
      <c r="K613" s="14"/>
      <c r="L613" s="14"/>
      <c r="M613" s="16"/>
      <c r="N613" s="17"/>
      <c r="O613" s="17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7"/>
      <c r="AC613" s="14"/>
      <c r="AD613" s="14"/>
    </row>
    <row r="614" ht="15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5"/>
      <c r="K614" s="14"/>
      <c r="L614" s="14"/>
      <c r="M614" s="16"/>
      <c r="N614" s="17"/>
      <c r="O614" s="17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7"/>
      <c r="AC614" s="14"/>
      <c r="AD614" s="14"/>
    </row>
    <row r="615" ht="15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5"/>
      <c r="K615" s="14"/>
      <c r="L615" s="14"/>
      <c r="M615" s="16"/>
      <c r="N615" s="17"/>
      <c r="O615" s="17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7"/>
      <c r="AC615" s="14"/>
      <c r="AD615" s="14"/>
    </row>
    <row r="616" ht="15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5"/>
      <c r="K616" s="14"/>
      <c r="L616" s="14"/>
      <c r="M616" s="16"/>
      <c r="N616" s="17"/>
      <c r="O616" s="17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7"/>
      <c r="AC616" s="14"/>
      <c r="AD616" s="14"/>
    </row>
    <row r="617" ht="15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5"/>
      <c r="K617" s="14"/>
      <c r="L617" s="14"/>
      <c r="M617" s="16"/>
      <c r="N617" s="17"/>
      <c r="O617" s="17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7"/>
      <c r="AC617" s="14"/>
      <c r="AD617" s="14"/>
    </row>
    <row r="618" ht="15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5"/>
      <c r="K618" s="14"/>
      <c r="L618" s="14"/>
      <c r="M618" s="16"/>
      <c r="N618" s="17"/>
      <c r="O618" s="17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7"/>
      <c r="AC618" s="14"/>
      <c r="AD618" s="14"/>
    </row>
    <row r="619" ht="15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5"/>
      <c r="K619" s="14"/>
      <c r="L619" s="14"/>
      <c r="M619" s="16"/>
      <c r="N619" s="17"/>
      <c r="O619" s="17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7"/>
      <c r="AC619" s="14"/>
      <c r="AD619" s="14"/>
    </row>
    <row r="620" ht="15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5"/>
      <c r="K620" s="14"/>
      <c r="L620" s="14"/>
      <c r="M620" s="16"/>
      <c r="N620" s="17"/>
      <c r="O620" s="17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7"/>
      <c r="AC620" s="14"/>
      <c r="AD620" s="14"/>
    </row>
    <row r="621" ht="15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5"/>
      <c r="K621" s="14"/>
      <c r="L621" s="14"/>
      <c r="M621" s="16"/>
      <c r="N621" s="17"/>
      <c r="O621" s="17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7"/>
      <c r="AC621" s="14"/>
      <c r="AD621" s="14"/>
    </row>
    <row r="622" ht="15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5"/>
      <c r="K622" s="14"/>
      <c r="L622" s="14"/>
      <c r="M622" s="16"/>
      <c r="N622" s="17"/>
      <c r="O622" s="17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7"/>
      <c r="AC622" s="14"/>
      <c r="AD622" s="14"/>
    </row>
    <row r="623" ht="15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5"/>
      <c r="K623" s="14"/>
      <c r="L623" s="14"/>
      <c r="M623" s="16"/>
      <c r="N623" s="17"/>
      <c r="O623" s="17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7"/>
      <c r="AC623" s="14"/>
      <c r="AD623" s="14"/>
    </row>
    <row r="624" ht="15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5"/>
      <c r="K624" s="14"/>
      <c r="L624" s="14"/>
      <c r="M624" s="16"/>
      <c r="N624" s="17"/>
      <c r="O624" s="17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7"/>
      <c r="AC624" s="14"/>
      <c r="AD624" s="14"/>
    </row>
    <row r="625" ht="15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5"/>
      <c r="K625" s="14"/>
      <c r="L625" s="14"/>
      <c r="M625" s="16"/>
      <c r="N625" s="17"/>
      <c r="O625" s="17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7"/>
      <c r="AC625" s="14"/>
      <c r="AD625" s="14"/>
    </row>
    <row r="626" ht="15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5"/>
      <c r="K626" s="14"/>
      <c r="L626" s="14"/>
      <c r="M626" s="16"/>
      <c r="N626" s="17"/>
      <c r="O626" s="17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7"/>
      <c r="AC626" s="14"/>
      <c r="AD626" s="14"/>
    </row>
    <row r="627" ht="15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5"/>
      <c r="K627" s="14"/>
      <c r="L627" s="14"/>
      <c r="M627" s="16"/>
      <c r="N627" s="17"/>
      <c r="O627" s="17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7"/>
      <c r="AC627" s="14"/>
      <c r="AD627" s="14"/>
    </row>
    <row r="628" ht="15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5"/>
      <c r="K628" s="14"/>
      <c r="L628" s="14"/>
      <c r="M628" s="16"/>
      <c r="N628" s="17"/>
      <c r="O628" s="17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7"/>
      <c r="AC628" s="14"/>
      <c r="AD628" s="14"/>
    </row>
    <row r="629" ht="15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5"/>
      <c r="K629" s="14"/>
      <c r="L629" s="14"/>
      <c r="M629" s="16"/>
      <c r="N629" s="17"/>
      <c r="O629" s="17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7"/>
      <c r="AC629" s="14"/>
      <c r="AD629" s="14"/>
    </row>
    <row r="630" ht="15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5"/>
      <c r="K630" s="14"/>
      <c r="L630" s="14"/>
      <c r="M630" s="16"/>
      <c r="N630" s="17"/>
      <c r="O630" s="17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7"/>
      <c r="AC630" s="14"/>
      <c r="AD630" s="14"/>
    </row>
    <row r="631" ht="15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5"/>
      <c r="K631" s="14"/>
      <c r="L631" s="14"/>
      <c r="M631" s="16"/>
      <c r="N631" s="17"/>
      <c r="O631" s="17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7"/>
      <c r="AC631" s="14"/>
      <c r="AD631" s="14"/>
    </row>
    <row r="632" ht="15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5"/>
      <c r="K632" s="14"/>
      <c r="L632" s="14"/>
      <c r="M632" s="16"/>
      <c r="N632" s="17"/>
      <c r="O632" s="17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7"/>
      <c r="AC632" s="14"/>
      <c r="AD632" s="14"/>
    </row>
    <row r="633" ht="15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5"/>
      <c r="K633" s="14"/>
      <c r="L633" s="14"/>
      <c r="M633" s="16"/>
      <c r="N633" s="17"/>
      <c r="O633" s="17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7"/>
      <c r="AC633" s="14"/>
      <c r="AD633" s="14"/>
    </row>
    <row r="634" ht="15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5"/>
      <c r="K634" s="14"/>
      <c r="L634" s="14"/>
      <c r="M634" s="16"/>
      <c r="N634" s="17"/>
      <c r="O634" s="17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7"/>
      <c r="AC634" s="14"/>
      <c r="AD634" s="14"/>
    </row>
    <row r="635" ht="15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5"/>
      <c r="K635" s="14"/>
      <c r="L635" s="14"/>
      <c r="M635" s="16"/>
      <c r="N635" s="17"/>
      <c r="O635" s="17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7"/>
      <c r="AC635" s="14"/>
      <c r="AD635" s="14"/>
    </row>
    <row r="636" ht="15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5"/>
      <c r="K636" s="14"/>
      <c r="L636" s="14"/>
      <c r="M636" s="16"/>
      <c r="N636" s="17"/>
      <c r="O636" s="17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7"/>
      <c r="AC636" s="14"/>
      <c r="AD636" s="14"/>
    </row>
    <row r="637" ht="15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5"/>
      <c r="K637" s="14"/>
      <c r="L637" s="14"/>
      <c r="M637" s="16"/>
      <c r="N637" s="17"/>
      <c r="O637" s="17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7"/>
      <c r="AC637" s="14"/>
      <c r="AD637" s="14"/>
    </row>
    <row r="638" ht="15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5"/>
      <c r="K638" s="14"/>
      <c r="L638" s="14"/>
      <c r="M638" s="16"/>
      <c r="N638" s="17"/>
      <c r="O638" s="17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7"/>
      <c r="AC638" s="14"/>
      <c r="AD638" s="14"/>
    </row>
    <row r="639" ht="15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5"/>
      <c r="K639" s="14"/>
      <c r="L639" s="14"/>
      <c r="M639" s="16"/>
      <c r="N639" s="17"/>
      <c r="O639" s="17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7"/>
      <c r="AC639" s="14"/>
      <c r="AD639" s="14"/>
    </row>
    <row r="640" ht="15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5"/>
      <c r="K640" s="14"/>
      <c r="L640" s="14"/>
      <c r="M640" s="16"/>
      <c r="N640" s="17"/>
      <c r="O640" s="17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7"/>
      <c r="AC640" s="14"/>
      <c r="AD640" s="14"/>
    </row>
    <row r="641" ht="15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5"/>
      <c r="K641" s="14"/>
      <c r="L641" s="14"/>
      <c r="M641" s="16"/>
      <c r="N641" s="17"/>
      <c r="O641" s="17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7"/>
      <c r="AC641" s="14"/>
      <c r="AD641" s="14"/>
    </row>
    <row r="642" ht="15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5"/>
      <c r="K642" s="14"/>
      <c r="L642" s="14"/>
      <c r="M642" s="16"/>
      <c r="N642" s="17"/>
      <c r="O642" s="17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7"/>
      <c r="AC642" s="14"/>
      <c r="AD642" s="14"/>
    </row>
    <row r="643" ht="15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5"/>
      <c r="K643" s="14"/>
      <c r="L643" s="14"/>
      <c r="M643" s="16"/>
      <c r="N643" s="17"/>
      <c r="O643" s="17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7"/>
      <c r="AC643" s="14"/>
      <c r="AD643" s="14"/>
    </row>
    <row r="644" ht="15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5"/>
      <c r="K644" s="14"/>
      <c r="L644" s="14"/>
      <c r="M644" s="16"/>
      <c r="N644" s="17"/>
      <c r="O644" s="17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7"/>
      <c r="AC644" s="14"/>
      <c r="AD644" s="14"/>
    </row>
    <row r="645" ht="15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5"/>
      <c r="K645" s="14"/>
      <c r="L645" s="14"/>
      <c r="M645" s="16"/>
      <c r="N645" s="17"/>
      <c r="O645" s="17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7"/>
      <c r="AC645" s="14"/>
      <c r="AD645" s="14"/>
    </row>
    <row r="646" ht="15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5"/>
      <c r="K646" s="14"/>
      <c r="L646" s="14"/>
      <c r="M646" s="16"/>
      <c r="N646" s="17"/>
      <c r="O646" s="17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7"/>
      <c r="AC646" s="14"/>
      <c r="AD646" s="14"/>
    </row>
    <row r="647" ht="15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5"/>
      <c r="K647" s="14"/>
      <c r="L647" s="14"/>
      <c r="M647" s="16"/>
      <c r="N647" s="17"/>
      <c r="O647" s="17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7"/>
      <c r="AC647" s="14"/>
      <c r="AD647" s="14"/>
    </row>
    <row r="648" ht="15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5"/>
      <c r="K648" s="14"/>
      <c r="L648" s="14"/>
      <c r="M648" s="16"/>
      <c r="N648" s="17"/>
      <c r="O648" s="17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7"/>
      <c r="AC648" s="14"/>
      <c r="AD648" s="14"/>
    </row>
    <row r="649" ht="15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5"/>
      <c r="K649" s="14"/>
      <c r="L649" s="14"/>
      <c r="M649" s="16"/>
      <c r="N649" s="17"/>
      <c r="O649" s="17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7"/>
      <c r="AC649" s="14"/>
      <c r="AD649" s="14"/>
    </row>
    <row r="650" ht="15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5"/>
      <c r="K650" s="14"/>
      <c r="L650" s="14"/>
      <c r="M650" s="16"/>
      <c r="N650" s="17"/>
      <c r="O650" s="17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7"/>
      <c r="AC650" s="14"/>
      <c r="AD650" s="14"/>
    </row>
    <row r="651" ht="15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5"/>
      <c r="K651" s="14"/>
      <c r="L651" s="14"/>
      <c r="M651" s="16"/>
      <c r="N651" s="17"/>
      <c r="O651" s="17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7"/>
      <c r="AC651" s="14"/>
      <c r="AD651" s="14"/>
    </row>
    <row r="652" ht="15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5"/>
      <c r="K652" s="14"/>
      <c r="L652" s="14"/>
      <c r="M652" s="16"/>
      <c r="N652" s="17"/>
      <c r="O652" s="17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7"/>
      <c r="AC652" s="14"/>
      <c r="AD652" s="14"/>
    </row>
    <row r="653" ht="15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5"/>
      <c r="K653" s="14"/>
      <c r="L653" s="14"/>
      <c r="M653" s="16"/>
      <c r="N653" s="17"/>
      <c r="O653" s="17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7"/>
      <c r="AC653" s="14"/>
      <c r="AD653" s="14"/>
    </row>
    <row r="654" ht="15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5"/>
      <c r="K654" s="14"/>
      <c r="L654" s="14"/>
      <c r="M654" s="16"/>
      <c r="N654" s="17"/>
      <c r="O654" s="17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7"/>
      <c r="AC654" s="14"/>
      <c r="AD654" s="14"/>
    </row>
    <row r="655" ht="15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5"/>
      <c r="K655" s="14"/>
      <c r="L655" s="14"/>
      <c r="M655" s="16"/>
      <c r="N655" s="17"/>
      <c r="O655" s="17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7"/>
      <c r="AC655" s="14"/>
      <c r="AD655" s="14"/>
    </row>
    <row r="656" ht="15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5"/>
      <c r="K656" s="14"/>
      <c r="L656" s="14"/>
      <c r="M656" s="16"/>
      <c r="N656" s="17"/>
      <c r="O656" s="17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7"/>
      <c r="AC656" s="14"/>
      <c r="AD656" s="14"/>
    </row>
    <row r="657" ht="15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5"/>
      <c r="K657" s="14"/>
      <c r="L657" s="14"/>
      <c r="M657" s="16"/>
      <c r="N657" s="17"/>
      <c r="O657" s="17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7"/>
      <c r="AC657" s="14"/>
      <c r="AD657" s="14"/>
    </row>
    <row r="658" ht="15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5"/>
      <c r="K658" s="14"/>
      <c r="L658" s="14"/>
      <c r="M658" s="16"/>
      <c r="N658" s="17"/>
      <c r="O658" s="17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7"/>
      <c r="AC658" s="14"/>
      <c r="AD658" s="14"/>
    </row>
    <row r="659" ht="15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5"/>
      <c r="K659" s="14"/>
      <c r="L659" s="14"/>
      <c r="M659" s="16"/>
      <c r="N659" s="17"/>
      <c r="O659" s="17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7"/>
      <c r="AC659" s="14"/>
      <c r="AD659" s="14"/>
    </row>
    <row r="660" ht="15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5"/>
      <c r="K660" s="14"/>
      <c r="L660" s="14"/>
      <c r="M660" s="16"/>
      <c r="N660" s="17"/>
      <c r="O660" s="17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7"/>
      <c r="AC660" s="14"/>
      <c r="AD660" s="14"/>
    </row>
    <row r="661" ht="15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5"/>
      <c r="K661" s="14"/>
      <c r="L661" s="14"/>
      <c r="M661" s="16"/>
      <c r="N661" s="17"/>
      <c r="O661" s="17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7"/>
      <c r="AC661" s="14"/>
      <c r="AD661" s="14"/>
    </row>
    <row r="662" ht="15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5"/>
      <c r="K662" s="14"/>
      <c r="L662" s="14"/>
      <c r="M662" s="16"/>
      <c r="N662" s="17"/>
      <c r="O662" s="17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7"/>
      <c r="AC662" s="14"/>
      <c r="AD662" s="14"/>
    </row>
    <row r="663" ht="15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5"/>
      <c r="K663" s="14"/>
      <c r="L663" s="14"/>
      <c r="M663" s="16"/>
      <c r="N663" s="17"/>
      <c r="O663" s="17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7"/>
      <c r="AC663" s="14"/>
      <c r="AD663" s="14"/>
    </row>
    <row r="664" ht="15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5"/>
      <c r="K664" s="14"/>
      <c r="L664" s="14"/>
      <c r="M664" s="16"/>
      <c r="N664" s="17"/>
      <c r="O664" s="17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7"/>
      <c r="AC664" s="14"/>
      <c r="AD664" s="14"/>
    </row>
    <row r="665" ht="15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5"/>
      <c r="K665" s="14"/>
      <c r="L665" s="14"/>
      <c r="M665" s="16"/>
      <c r="N665" s="17"/>
      <c r="O665" s="17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7"/>
      <c r="AC665" s="14"/>
      <c r="AD665" s="14"/>
    </row>
    <row r="666" ht="15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5"/>
      <c r="K666" s="14"/>
      <c r="L666" s="14"/>
      <c r="M666" s="16"/>
      <c r="N666" s="17"/>
      <c r="O666" s="17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7"/>
      <c r="AC666" s="14"/>
      <c r="AD666" s="14"/>
    </row>
    <row r="667" ht="15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5"/>
      <c r="K667" s="14"/>
      <c r="L667" s="14"/>
      <c r="M667" s="16"/>
      <c r="N667" s="17"/>
      <c r="O667" s="17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7"/>
      <c r="AC667" s="14"/>
      <c r="AD667" s="14"/>
    </row>
    <row r="668" ht="15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5"/>
      <c r="K668" s="14"/>
      <c r="L668" s="14"/>
      <c r="M668" s="16"/>
      <c r="N668" s="17"/>
      <c r="O668" s="17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7"/>
      <c r="AC668" s="14"/>
      <c r="AD668" s="14"/>
    </row>
    <row r="669" ht="15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5"/>
      <c r="K669" s="14"/>
      <c r="L669" s="14"/>
      <c r="M669" s="16"/>
      <c r="N669" s="17"/>
      <c r="O669" s="17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7"/>
      <c r="AC669" s="14"/>
      <c r="AD669" s="14"/>
    </row>
    <row r="670" ht="15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5"/>
      <c r="K670" s="14"/>
      <c r="L670" s="14"/>
      <c r="M670" s="16"/>
      <c r="N670" s="17"/>
      <c r="O670" s="17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7"/>
      <c r="AC670" s="14"/>
      <c r="AD670" s="14"/>
    </row>
    <row r="671" ht="15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5"/>
      <c r="K671" s="14"/>
      <c r="L671" s="14"/>
      <c r="M671" s="16"/>
      <c r="N671" s="17"/>
      <c r="O671" s="17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7"/>
      <c r="AC671" s="14"/>
      <c r="AD671" s="14"/>
    </row>
    <row r="672" ht="15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5"/>
      <c r="K672" s="14"/>
      <c r="L672" s="14"/>
      <c r="M672" s="16"/>
      <c r="N672" s="17"/>
      <c r="O672" s="17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7"/>
      <c r="AC672" s="14"/>
      <c r="AD672" s="14"/>
    </row>
    <row r="673" ht="15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5"/>
      <c r="K673" s="14"/>
      <c r="L673" s="14"/>
      <c r="M673" s="16"/>
      <c r="N673" s="17"/>
      <c r="O673" s="17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7"/>
      <c r="AC673" s="14"/>
      <c r="AD673" s="14"/>
    </row>
    <row r="674" ht="15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5"/>
      <c r="K674" s="14"/>
      <c r="L674" s="14"/>
      <c r="M674" s="16"/>
      <c r="N674" s="17"/>
      <c r="O674" s="17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7"/>
      <c r="AC674" s="14"/>
      <c r="AD674" s="14"/>
    </row>
    <row r="675" ht="15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5"/>
      <c r="K675" s="14"/>
      <c r="L675" s="14"/>
      <c r="M675" s="16"/>
      <c r="N675" s="17"/>
      <c r="O675" s="17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7"/>
      <c r="AC675" s="14"/>
      <c r="AD675" s="14"/>
    </row>
    <row r="676" ht="15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5"/>
      <c r="K676" s="14"/>
      <c r="L676" s="14"/>
      <c r="M676" s="16"/>
      <c r="N676" s="17"/>
      <c r="O676" s="17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7"/>
      <c r="AC676" s="14"/>
      <c r="AD676" s="14"/>
    </row>
    <row r="677" ht="15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5"/>
      <c r="K677" s="14"/>
      <c r="L677" s="14"/>
      <c r="M677" s="16"/>
      <c r="N677" s="17"/>
      <c r="O677" s="17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7"/>
      <c r="AC677" s="14"/>
      <c r="AD677" s="14"/>
    </row>
    <row r="678" ht="15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5"/>
      <c r="K678" s="14"/>
      <c r="L678" s="14"/>
      <c r="M678" s="16"/>
      <c r="N678" s="17"/>
      <c r="O678" s="17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7"/>
      <c r="AC678" s="14"/>
      <c r="AD678" s="14"/>
    </row>
    <row r="679" ht="15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5"/>
      <c r="K679" s="14"/>
      <c r="L679" s="14"/>
      <c r="M679" s="16"/>
      <c r="N679" s="17"/>
      <c r="O679" s="17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7"/>
      <c r="AC679" s="14"/>
      <c r="AD679" s="14"/>
    </row>
    <row r="680" ht="15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5"/>
      <c r="K680" s="14"/>
      <c r="L680" s="14"/>
      <c r="M680" s="16"/>
      <c r="N680" s="17"/>
      <c r="O680" s="17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7"/>
      <c r="AC680" s="14"/>
      <c r="AD680" s="14"/>
    </row>
    <row r="681" ht="15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5"/>
      <c r="K681" s="14"/>
      <c r="L681" s="14"/>
      <c r="M681" s="16"/>
      <c r="N681" s="17"/>
      <c r="O681" s="17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7"/>
      <c r="AC681" s="14"/>
      <c r="AD681" s="14"/>
    </row>
    <row r="682" ht="15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5"/>
      <c r="K682" s="14"/>
      <c r="L682" s="14"/>
      <c r="M682" s="16"/>
      <c r="N682" s="17"/>
      <c r="O682" s="17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7"/>
      <c r="AC682" s="14"/>
      <c r="AD682" s="14"/>
    </row>
    <row r="683" ht="15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5"/>
      <c r="K683" s="14"/>
      <c r="L683" s="14"/>
      <c r="M683" s="16"/>
      <c r="N683" s="17"/>
      <c r="O683" s="17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7"/>
      <c r="AC683" s="14"/>
      <c r="AD683" s="14"/>
    </row>
    <row r="684" ht="15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5"/>
      <c r="K684" s="14"/>
      <c r="L684" s="14"/>
      <c r="M684" s="16"/>
      <c r="N684" s="17"/>
      <c r="O684" s="17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7"/>
      <c r="AC684" s="14"/>
      <c r="AD684" s="14"/>
    </row>
    <row r="685" ht="15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5"/>
      <c r="K685" s="14"/>
      <c r="L685" s="14"/>
      <c r="M685" s="16"/>
      <c r="N685" s="17"/>
      <c r="O685" s="17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7"/>
      <c r="AC685" s="14"/>
      <c r="AD685" s="14"/>
    </row>
    <row r="686" ht="15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5"/>
      <c r="K686" s="14"/>
      <c r="L686" s="14"/>
      <c r="M686" s="16"/>
      <c r="N686" s="17"/>
      <c r="O686" s="17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7"/>
      <c r="AC686" s="14"/>
      <c r="AD686" s="14"/>
    </row>
    <row r="687" ht="15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5"/>
      <c r="K687" s="14"/>
      <c r="L687" s="14"/>
      <c r="M687" s="16"/>
      <c r="N687" s="17"/>
      <c r="O687" s="17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7"/>
      <c r="AC687" s="14"/>
      <c r="AD687" s="14"/>
    </row>
    <row r="688" ht="15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5"/>
      <c r="K688" s="14"/>
      <c r="L688" s="14"/>
      <c r="M688" s="16"/>
      <c r="N688" s="17"/>
      <c r="O688" s="17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7"/>
      <c r="AC688" s="14"/>
      <c r="AD688" s="14"/>
    </row>
    <row r="689" ht="15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5"/>
      <c r="K689" s="14"/>
      <c r="L689" s="14"/>
      <c r="M689" s="16"/>
      <c r="N689" s="17"/>
      <c r="O689" s="17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7"/>
      <c r="AC689" s="14"/>
      <c r="AD689" s="14"/>
    </row>
    <row r="690" ht="15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5"/>
      <c r="K690" s="14"/>
      <c r="L690" s="14"/>
      <c r="M690" s="16"/>
      <c r="N690" s="17"/>
      <c r="O690" s="17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7"/>
      <c r="AC690" s="14"/>
      <c r="AD690" s="14"/>
    </row>
    <row r="691" ht="15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5"/>
      <c r="K691" s="14"/>
      <c r="L691" s="14"/>
      <c r="M691" s="16"/>
      <c r="N691" s="17"/>
      <c r="O691" s="17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7"/>
      <c r="AC691" s="14"/>
      <c r="AD691" s="14"/>
    </row>
    <row r="692" ht="15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5"/>
      <c r="K692" s="14"/>
      <c r="L692" s="14"/>
      <c r="M692" s="16"/>
      <c r="N692" s="17"/>
      <c r="O692" s="17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7"/>
      <c r="AC692" s="14"/>
      <c r="AD692" s="14"/>
    </row>
    <row r="693" ht="15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5"/>
      <c r="K693" s="14"/>
      <c r="L693" s="14"/>
      <c r="M693" s="16"/>
      <c r="N693" s="17"/>
      <c r="O693" s="17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7"/>
      <c r="AC693" s="14"/>
      <c r="AD693" s="14"/>
    </row>
    <row r="694" ht="15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5"/>
      <c r="K694" s="14"/>
      <c r="L694" s="14"/>
      <c r="M694" s="16"/>
      <c r="N694" s="17"/>
      <c r="O694" s="17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7"/>
      <c r="AC694" s="14"/>
      <c r="AD694" s="14"/>
    </row>
    <row r="695" ht="15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5"/>
      <c r="K695" s="14"/>
      <c r="L695" s="14"/>
      <c r="M695" s="16"/>
      <c r="N695" s="17"/>
      <c r="O695" s="17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7"/>
      <c r="AC695" s="14"/>
      <c r="AD695" s="14"/>
    </row>
    <row r="696" ht="15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5"/>
      <c r="K696" s="14"/>
      <c r="L696" s="14"/>
      <c r="M696" s="16"/>
      <c r="N696" s="17"/>
      <c r="O696" s="17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7"/>
      <c r="AC696" s="14"/>
      <c r="AD696" s="14"/>
    </row>
    <row r="697" ht="15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5"/>
      <c r="K697" s="14"/>
      <c r="L697" s="14"/>
      <c r="M697" s="16"/>
      <c r="N697" s="17"/>
      <c r="O697" s="17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7"/>
      <c r="AC697" s="14"/>
      <c r="AD697" s="14"/>
    </row>
    <row r="698" ht="15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5"/>
      <c r="K698" s="14"/>
      <c r="L698" s="14"/>
      <c r="M698" s="16"/>
      <c r="N698" s="17"/>
      <c r="O698" s="17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7"/>
      <c r="AC698" s="14"/>
      <c r="AD698" s="14"/>
    </row>
    <row r="699" ht="15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5"/>
      <c r="K699" s="14"/>
      <c r="L699" s="14"/>
      <c r="M699" s="16"/>
      <c r="N699" s="17"/>
      <c r="O699" s="17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7"/>
      <c r="AC699" s="14"/>
      <c r="AD699" s="14"/>
    </row>
    <row r="700" ht="15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5"/>
      <c r="K700" s="14"/>
      <c r="L700" s="14"/>
      <c r="M700" s="16"/>
      <c r="N700" s="17"/>
      <c r="O700" s="17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7"/>
      <c r="AC700" s="14"/>
      <c r="AD700" s="14"/>
    </row>
    <row r="701" ht="15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5"/>
      <c r="K701" s="14"/>
      <c r="L701" s="14"/>
      <c r="M701" s="16"/>
      <c r="N701" s="17"/>
      <c r="O701" s="17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7"/>
      <c r="AC701" s="14"/>
      <c r="AD701" s="14"/>
    </row>
    <row r="702" ht="15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5"/>
      <c r="K702" s="14"/>
      <c r="L702" s="14"/>
      <c r="M702" s="16"/>
      <c r="N702" s="17"/>
      <c r="O702" s="17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7"/>
      <c r="AC702" s="14"/>
      <c r="AD702" s="14"/>
    </row>
    <row r="703" ht="15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5"/>
      <c r="K703" s="14"/>
      <c r="L703" s="14"/>
      <c r="M703" s="16"/>
      <c r="N703" s="17"/>
      <c r="O703" s="17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7"/>
      <c r="AC703" s="14"/>
      <c r="AD703" s="14"/>
    </row>
    <row r="704" ht="15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5"/>
      <c r="K704" s="14"/>
      <c r="L704" s="14"/>
      <c r="M704" s="16"/>
      <c r="N704" s="17"/>
      <c r="O704" s="17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7"/>
      <c r="AC704" s="14"/>
      <c r="AD704" s="14"/>
    </row>
    <row r="705" ht="15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5"/>
      <c r="K705" s="14"/>
      <c r="L705" s="14"/>
      <c r="M705" s="16"/>
      <c r="N705" s="17"/>
      <c r="O705" s="17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7"/>
      <c r="AC705" s="14"/>
      <c r="AD705" s="14"/>
    </row>
    <row r="706" ht="15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5"/>
      <c r="K706" s="14"/>
      <c r="L706" s="14"/>
      <c r="M706" s="16"/>
      <c r="N706" s="17"/>
      <c r="O706" s="17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7"/>
      <c r="AC706" s="14"/>
      <c r="AD706" s="14"/>
    </row>
    <row r="707" ht="15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5"/>
      <c r="K707" s="14"/>
      <c r="L707" s="14"/>
      <c r="M707" s="16"/>
      <c r="N707" s="17"/>
      <c r="O707" s="17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7"/>
      <c r="AC707" s="14"/>
      <c r="AD707" s="14"/>
    </row>
    <row r="708" ht="15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5"/>
      <c r="K708" s="14"/>
      <c r="L708" s="14"/>
      <c r="M708" s="16"/>
      <c r="N708" s="17"/>
      <c r="O708" s="17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7"/>
      <c r="AC708" s="14"/>
      <c r="AD708" s="14"/>
    </row>
    <row r="709" ht="15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5"/>
      <c r="K709" s="14"/>
      <c r="L709" s="14"/>
      <c r="M709" s="16"/>
      <c r="N709" s="17"/>
      <c r="O709" s="17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7"/>
      <c r="AC709" s="14"/>
      <c r="AD709" s="14"/>
    </row>
    <row r="710" ht="15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5"/>
      <c r="K710" s="14"/>
      <c r="L710" s="14"/>
      <c r="M710" s="16"/>
      <c r="N710" s="17"/>
      <c r="O710" s="17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7"/>
      <c r="AC710" s="14"/>
      <c r="AD710" s="14"/>
    </row>
    <row r="711" ht="15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5"/>
      <c r="K711" s="14"/>
      <c r="L711" s="14"/>
      <c r="M711" s="16"/>
      <c r="N711" s="17"/>
      <c r="O711" s="17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7"/>
      <c r="AC711" s="14"/>
      <c r="AD711" s="14"/>
    </row>
    <row r="712" ht="15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5"/>
      <c r="K712" s="14"/>
      <c r="L712" s="14"/>
      <c r="M712" s="16"/>
      <c r="N712" s="17"/>
      <c r="O712" s="17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7"/>
      <c r="AC712" s="14"/>
      <c r="AD712" s="14"/>
    </row>
    <row r="713" ht="15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5"/>
      <c r="K713" s="14"/>
      <c r="L713" s="14"/>
      <c r="M713" s="16"/>
      <c r="N713" s="17"/>
      <c r="O713" s="17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7"/>
      <c r="AC713" s="14"/>
      <c r="AD713" s="14"/>
    </row>
    <row r="714" ht="15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5"/>
      <c r="K714" s="14"/>
      <c r="L714" s="14"/>
      <c r="M714" s="16"/>
      <c r="N714" s="17"/>
      <c r="O714" s="17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7"/>
      <c r="AC714" s="14"/>
      <c r="AD714" s="14"/>
    </row>
    <row r="715" ht="15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5"/>
      <c r="K715" s="14"/>
      <c r="L715" s="14"/>
      <c r="M715" s="16"/>
      <c r="N715" s="17"/>
      <c r="O715" s="17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7"/>
      <c r="AC715" s="14"/>
      <c r="AD715" s="14"/>
    </row>
    <row r="716" ht="15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5"/>
      <c r="K716" s="14"/>
      <c r="L716" s="14"/>
      <c r="M716" s="16"/>
      <c r="N716" s="17"/>
      <c r="O716" s="17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7"/>
      <c r="AC716" s="14"/>
      <c r="AD716" s="14"/>
    </row>
    <row r="717" ht="15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5"/>
      <c r="K717" s="14"/>
      <c r="L717" s="14"/>
      <c r="M717" s="16"/>
      <c r="N717" s="17"/>
      <c r="O717" s="17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7"/>
      <c r="AC717" s="14"/>
      <c r="AD717" s="14"/>
    </row>
    <row r="718" ht="15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5"/>
      <c r="K718" s="14"/>
      <c r="L718" s="14"/>
      <c r="M718" s="16"/>
      <c r="N718" s="17"/>
      <c r="O718" s="17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7"/>
      <c r="AC718" s="14"/>
      <c r="AD718" s="14"/>
    </row>
    <row r="719" ht="15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5"/>
      <c r="K719" s="14"/>
      <c r="L719" s="14"/>
      <c r="M719" s="16"/>
      <c r="N719" s="17"/>
      <c r="O719" s="17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7"/>
      <c r="AC719" s="14"/>
      <c r="AD719" s="14"/>
    </row>
    <row r="720" ht="15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5"/>
      <c r="K720" s="14"/>
      <c r="L720" s="14"/>
      <c r="M720" s="16"/>
      <c r="N720" s="17"/>
      <c r="O720" s="17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7"/>
      <c r="AC720" s="14"/>
      <c r="AD720" s="14"/>
    </row>
    <row r="721" ht="15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5"/>
      <c r="K721" s="14"/>
      <c r="L721" s="14"/>
      <c r="M721" s="16"/>
      <c r="N721" s="17"/>
      <c r="O721" s="17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7"/>
      <c r="AC721" s="14"/>
      <c r="AD721" s="14"/>
    </row>
    <row r="722" ht="15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5"/>
      <c r="K722" s="14"/>
      <c r="L722" s="14"/>
      <c r="M722" s="16"/>
      <c r="N722" s="17"/>
      <c r="O722" s="17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7"/>
      <c r="AC722" s="14"/>
      <c r="AD722" s="14"/>
    </row>
    <row r="723" ht="15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5"/>
      <c r="K723" s="14"/>
      <c r="L723" s="14"/>
      <c r="M723" s="16"/>
      <c r="N723" s="17"/>
      <c r="O723" s="17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7"/>
      <c r="AC723" s="14"/>
      <c r="AD723" s="14"/>
    </row>
    <row r="724" ht="15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5"/>
      <c r="K724" s="14"/>
      <c r="L724" s="14"/>
      <c r="M724" s="16"/>
      <c r="N724" s="17"/>
      <c r="O724" s="17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7"/>
      <c r="AC724" s="14"/>
      <c r="AD724" s="14"/>
    </row>
    <row r="725" ht="15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5"/>
      <c r="K725" s="14"/>
      <c r="L725" s="14"/>
      <c r="M725" s="16"/>
      <c r="N725" s="17"/>
      <c r="O725" s="17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7"/>
      <c r="AC725" s="14"/>
      <c r="AD725" s="14"/>
    </row>
    <row r="726" ht="15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5"/>
      <c r="K726" s="14"/>
      <c r="L726" s="14"/>
      <c r="M726" s="16"/>
      <c r="N726" s="17"/>
      <c r="O726" s="17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7"/>
      <c r="AC726" s="14"/>
      <c r="AD726" s="14"/>
    </row>
    <row r="727" ht="15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5"/>
      <c r="K727" s="14"/>
      <c r="L727" s="14"/>
      <c r="M727" s="16"/>
      <c r="N727" s="17"/>
      <c r="O727" s="17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7"/>
      <c r="AC727" s="14"/>
      <c r="AD727" s="14"/>
    </row>
    <row r="728" ht="15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5"/>
      <c r="K728" s="14"/>
      <c r="L728" s="14"/>
      <c r="M728" s="16"/>
      <c r="N728" s="17"/>
      <c r="O728" s="17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7"/>
      <c r="AC728" s="14"/>
      <c r="AD728" s="14"/>
    </row>
    <row r="729" ht="15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5"/>
      <c r="K729" s="14"/>
      <c r="L729" s="14"/>
      <c r="M729" s="16"/>
      <c r="N729" s="17"/>
      <c r="O729" s="17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7"/>
      <c r="AC729" s="14"/>
      <c r="AD729" s="14"/>
    </row>
    <row r="730" ht="15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5"/>
      <c r="K730" s="14"/>
      <c r="L730" s="14"/>
      <c r="M730" s="16"/>
      <c r="N730" s="17"/>
      <c r="O730" s="17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7"/>
      <c r="AC730" s="14"/>
      <c r="AD730" s="14"/>
    </row>
    <row r="731" ht="15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5"/>
      <c r="K731" s="14"/>
      <c r="L731" s="14"/>
      <c r="M731" s="16"/>
      <c r="N731" s="17"/>
      <c r="O731" s="17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7"/>
      <c r="AC731" s="14"/>
      <c r="AD731" s="14"/>
    </row>
    <row r="732" ht="15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5"/>
      <c r="K732" s="14"/>
      <c r="L732" s="14"/>
      <c r="M732" s="16"/>
      <c r="N732" s="17"/>
      <c r="O732" s="17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7"/>
      <c r="AC732" s="14"/>
      <c r="AD732" s="14"/>
    </row>
    <row r="733" ht="15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5"/>
      <c r="K733" s="14"/>
      <c r="L733" s="14"/>
      <c r="M733" s="16"/>
      <c r="N733" s="17"/>
      <c r="O733" s="17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7"/>
      <c r="AC733" s="14"/>
      <c r="AD733" s="14"/>
    </row>
    <row r="734" ht="15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5"/>
      <c r="K734" s="14"/>
      <c r="L734" s="14"/>
      <c r="M734" s="16"/>
      <c r="N734" s="17"/>
      <c r="O734" s="17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7"/>
      <c r="AC734" s="14"/>
      <c r="AD734" s="14"/>
    </row>
    <row r="735" ht="15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5"/>
      <c r="K735" s="14"/>
      <c r="L735" s="14"/>
      <c r="M735" s="16"/>
      <c r="N735" s="17"/>
      <c r="O735" s="17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7"/>
      <c r="AC735" s="14"/>
      <c r="AD735" s="14"/>
    </row>
    <row r="736" ht="15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5"/>
      <c r="K736" s="14"/>
      <c r="L736" s="14"/>
      <c r="M736" s="16"/>
      <c r="N736" s="17"/>
      <c r="O736" s="17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7"/>
      <c r="AC736" s="14"/>
      <c r="AD736" s="14"/>
    </row>
    <row r="737" ht="15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5"/>
      <c r="K737" s="14"/>
      <c r="L737" s="14"/>
      <c r="M737" s="16"/>
      <c r="N737" s="17"/>
      <c r="O737" s="17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7"/>
      <c r="AC737" s="14"/>
      <c r="AD737" s="14"/>
    </row>
    <row r="738" ht="15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5"/>
      <c r="K738" s="14"/>
      <c r="L738" s="14"/>
      <c r="M738" s="16"/>
      <c r="N738" s="17"/>
      <c r="O738" s="17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7"/>
      <c r="AC738" s="14"/>
      <c r="AD738" s="14"/>
    </row>
    <row r="739" ht="15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5"/>
      <c r="K739" s="14"/>
      <c r="L739" s="14"/>
      <c r="M739" s="16"/>
      <c r="N739" s="17"/>
      <c r="O739" s="17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7"/>
      <c r="AC739" s="14"/>
      <c r="AD739" s="14"/>
    </row>
    <row r="740" ht="15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5"/>
      <c r="K740" s="14"/>
      <c r="L740" s="14"/>
      <c r="M740" s="16"/>
      <c r="N740" s="17"/>
      <c r="O740" s="17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7"/>
      <c r="AC740" s="14"/>
      <c r="AD740" s="14"/>
    </row>
    <row r="741" ht="15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5"/>
      <c r="K741" s="14"/>
      <c r="L741" s="14"/>
      <c r="M741" s="16"/>
      <c r="N741" s="17"/>
      <c r="O741" s="17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7"/>
      <c r="AC741" s="14"/>
      <c r="AD741" s="14"/>
    </row>
    <row r="742" ht="15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5"/>
      <c r="K742" s="14"/>
      <c r="L742" s="14"/>
      <c r="M742" s="16"/>
      <c r="N742" s="17"/>
      <c r="O742" s="17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7"/>
      <c r="AC742" s="14"/>
      <c r="AD742" s="14"/>
    </row>
    <row r="743" ht="15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5"/>
      <c r="K743" s="14"/>
      <c r="L743" s="14"/>
      <c r="M743" s="16"/>
      <c r="N743" s="17"/>
      <c r="O743" s="17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7"/>
      <c r="AC743" s="14"/>
      <c r="AD743" s="14"/>
    </row>
    <row r="744" ht="15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5"/>
      <c r="K744" s="14"/>
      <c r="L744" s="14"/>
      <c r="M744" s="16"/>
      <c r="N744" s="17"/>
      <c r="O744" s="17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7"/>
      <c r="AC744" s="14"/>
      <c r="AD744" s="14"/>
    </row>
    <row r="745" ht="15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5"/>
      <c r="K745" s="14"/>
      <c r="L745" s="14"/>
      <c r="M745" s="16"/>
      <c r="N745" s="17"/>
      <c r="O745" s="17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7"/>
      <c r="AC745" s="14"/>
      <c r="AD745" s="14"/>
    </row>
    <row r="746" ht="15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5"/>
      <c r="K746" s="14"/>
      <c r="L746" s="14"/>
      <c r="M746" s="16"/>
      <c r="N746" s="17"/>
      <c r="O746" s="17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7"/>
      <c r="AC746" s="14"/>
      <c r="AD746" s="14"/>
    </row>
    <row r="747" ht="15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5"/>
      <c r="K747" s="14"/>
      <c r="L747" s="14"/>
      <c r="M747" s="16"/>
      <c r="N747" s="17"/>
      <c r="O747" s="17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7"/>
      <c r="AC747" s="14"/>
      <c r="AD747" s="14"/>
    </row>
    <row r="748" ht="15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5"/>
      <c r="K748" s="14"/>
      <c r="L748" s="14"/>
      <c r="M748" s="16"/>
      <c r="N748" s="17"/>
      <c r="O748" s="17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7"/>
      <c r="AC748" s="14"/>
      <c r="AD748" s="14"/>
    </row>
    <row r="749" ht="15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5"/>
      <c r="K749" s="14"/>
      <c r="L749" s="14"/>
      <c r="M749" s="16"/>
      <c r="N749" s="17"/>
      <c r="O749" s="17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7"/>
      <c r="AC749" s="14"/>
      <c r="AD749" s="14"/>
    </row>
    <row r="750" ht="15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5"/>
      <c r="K750" s="14"/>
      <c r="L750" s="14"/>
      <c r="M750" s="16"/>
      <c r="N750" s="17"/>
      <c r="O750" s="17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7"/>
      <c r="AC750" s="14"/>
      <c r="AD750" s="14"/>
    </row>
    <row r="751" ht="15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5"/>
      <c r="K751" s="14"/>
      <c r="L751" s="14"/>
      <c r="M751" s="16"/>
      <c r="N751" s="17"/>
      <c r="O751" s="17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7"/>
      <c r="AC751" s="14"/>
      <c r="AD751" s="14"/>
    </row>
    <row r="752" ht="15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5"/>
      <c r="K752" s="14"/>
      <c r="L752" s="14"/>
      <c r="M752" s="16"/>
      <c r="N752" s="17"/>
      <c r="O752" s="17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7"/>
      <c r="AC752" s="14"/>
      <c r="AD752" s="14"/>
    </row>
    <row r="753" ht="15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5"/>
      <c r="K753" s="14"/>
      <c r="L753" s="14"/>
      <c r="M753" s="16"/>
      <c r="N753" s="17"/>
      <c r="O753" s="17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7"/>
      <c r="AC753" s="14"/>
      <c r="AD753" s="14"/>
    </row>
    <row r="754" ht="15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5"/>
      <c r="K754" s="14"/>
      <c r="L754" s="14"/>
      <c r="M754" s="16"/>
      <c r="N754" s="17"/>
      <c r="O754" s="17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7"/>
      <c r="AC754" s="14"/>
      <c r="AD754" s="14"/>
    </row>
    <row r="755" ht="15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5"/>
      <c r="K755" s="14"/>
      <c r="L755" s="14"/>
      <c r="M755" s="16"/>
      <c r="N755" s="17"/>
      <c r="O755" s="17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7"/>
      <c r="AC755" s="14"/>
      <c r="AD755" s="14"/>
    </row>
    <row r="756" ht="15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5"/>
      <c r="K756" s="14"/>
      <c r="L756" s="14"/>
      <c r="M756" s="16"/>
      <c r="N756" s="17"/>
      <c r="O756" s="17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7"/>
      <c r="AC756" s="14"/>
      <c r="AD756" s="14"/>
    </row>
    <row r="757" ht="15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5"/>
      <c r="K757" s="14"/>
      <c r="L757" s="14"/>
      <c r="M757" s="16"/>
      <c r="N757" s="17"/>
      <c r="O757" s="17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7"/>
      <c r="AC757" s="14"/>
      <c r="AD757" s="14"/>
    </row>
    <row r="758" ht="15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5"/>
      <c r="K758" s="14"/>
      <c r="L758" s="14"/>
      <c r="M758" s="16"/>
      <c r="N758" s="17"/>
      <c r="O758" s="17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7"/>
      <c r="AC758" s="14"/>
      <c r="AD758" s="14"/>
    </row>
    <row r="759" ht="15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5"/>
      <c r="K759" s="14"/>
      <c r="L759" s="14"/>
      <c r="M759" s="16"/>
      <c r="N759" s="17"/>
      <c r="O759" s="17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7"/>
      <c r="AC759" s="14"/>
      <c r="AD759" s="14"/>
    </row>
    <row r="760" ht="15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5"/>
      <c r="K760" s="14"/>
      <c r="L760" s="14"/>
      <c r="M760" s="16"/>
      <c r="N760" s="17"/>
      <c r="O760" s="17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7"/>
      <c r="AC760" s="14"/>
      <c r="AD760" s="14"/>
    </row>
    <row r="761" ht="15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5"/>
      <c r="K761" s="14"/>
      <c r="L761" s="14"/>
      <c r="M761" s="16"/>
      <c r="N761" s="17"/>
      <c r="O761" s="17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7"/>
      <c r="AC761" s="14"/>
      <c r="AD761" s="14"/>
    </row>
    <row r="762" ht="15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5"/>
      <c r="K762" s="14"/>
      <c r="L762" s="14"/>
      <c r="M762" s="16"/>
      <c r="N762" s="17"/>
      <c r="O762" s="17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7"/>
      <c r="AC762" s="14"/>
      <c r="AD762" s="14"/>
    </row>
    <row r="763" ht="15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5"/>
      <c r="K763" s="14"/>
      <c r="L763" s="14"/>
      <c r="M763" s="16"/>
      <c r="N763" s="17"/>
      <c r="O763" s="17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7"/>
      <c r="AC763" s="14"/>
      <c r="AD763" s="14"/>
    </row>
    <row r="764" ht="15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5"/>
      <c r="K764" s="14"/>
      <c r="L764" s="14"/>
      <c r="M764" s="16"/>
      <c r="N764" s="17"/>
      <c r="O764" s="17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7"/>
      <c r="AC764" s="14"/>
      <c r="AD764" s="14"/>
    </row>
    <row r="765" ht="15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5"/>
      <c r="K765" s="14"/>
      <c r="L765" s="14"/>
      <c r="M765" s="16"/>
      <c r="N765" s="17"/>
      <c r="O765" s="17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7"/>
      <c r="AC765" s="14"/>
      <c r="AD765" s="14"/>
    </row>
    <row r="766" ht="15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5"/>
      <c r="K766" s="14"/>
      <c r="L766" s="14"/>
      <c r="M766" s="16"/>
      <c r="N766" s="17"/>
      <c r="O766" s="17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7"/>
      <c r="AC766" s="14"/>
      <c r="AD766" s="14"/>
    </row>
    <row r="767" ht="15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5"/>
      <c r="K767" s="14"/>
      <c r="L767" s="14"/>
      <c r="M767" s="16"/>
      <c r="N767" s="17"/>
      <c r="O767" s="17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7"/>
      <c r="AC767" s="14"/>
      <c r="AD767" s="14"/>
    </row>
    <row r="768" ht="15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5"/>
      <c r="K768" s="14"/>
      <c r="L768" s="14"/>
      <c r="M768" s="16"/>
      <c r="N768" s="17"/>
      <c r="O768" s="17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7"/>
      <c r="AC768" s="14"/>
      <c r="AD768" s="14"/>
    </row>
    <row r="769" ht="15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5"/>
      <c r="K769" s="14"/>
      <c r="L769" s="14"/>
      <c r="M769" s="16"/>
      <c r="N769" s="17"/>
      <c r="O769" s="17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7"/>
      <c r="AC769" s="14"/>
      <c r="AD769" s="14"/>
    </row>
    <row r="770" ht="15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5"/>
      <c r="K770" s="14"/>
      <c r="L770" s="14"/>
      <c r="M770" s="16"/>
      <c r="N770" s="17"/>
      <c r="O770" s="17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7"/>
      <c r="AC770" s="14"/>
      <c r="AD770" s="14"/>
    </row>
    <row r="771" ht="15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5"/>
      <c r="K771" s="14"/>
      <c r="L771" s="14"/>
      <c r="M771" s="16"/>
      <c r="N771" s="17"/>
      <c r="O771" s="17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7"/>
      <c r="AC771" s="14"/>
      <c r="AD771" s="14"/>
    </row>
    <row r="772" ht="15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5"/>
      <c r="K772" s="14"/>
      <c r="L772" s="14"/>
      <c r="M772" s="16"/>
      <c r="N772" s="17"/>
      <c r="O772" s="17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7"/>
      <c r="AC772" s="14"/>
      <c r="AD772" s="14"/>
    </row>
    <row r="773" ht="15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5"/>
      <c r="K773" s="14"/>
      <c r="L773" s="14"/>
      <c r="M773" s="16"/>
      <c r="N773" s="17"/>
      <c r="O773" s="17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7"/>
      <c r="AC773" s="14"/>
      <c r="AD773" s="14"/>
    </row>
    <row r="774" ht="15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5"/>
      <c r="K774" s="14"/>
      <c r="L774" s="14"/>
      <c r="M774" s="16"/>
      <c r="N774" s="17"/>
      <c r="O774" s="17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7"/>
      <c r="AC774" s="14"/>
      <c r="AD774" s="14"/>
    </row>
    <row r="775" ht="15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5"/>
      <c r="K775" s="14"/>
      <c r="L775" s="14"/>
      <c r="M775" s="16"/>
      <c r="N775" s="17"/>
      <c r="O775" s="17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7"/>
      <c r="AC775" s="14"/>
      <c r="AD775" s="14"/>
    </row>
    <row r="776" ht="15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5"/>
      <c r="K776" s="14"/>
      <c r="L776" s="14"/>
      <c r="M776" s="16"/>
      <c r="N776" s="17"/>
      <c r="O776" s="17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7"/>
      <c r="AC776" s="14"/>
      <c r="AD776" s="14"/>
    </row>
    <row r="777" ht="15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5"/>
      <c r="K777" s="14"/>
      <c r="L777" s="14"/>
      <c r="M777" s="16"/>
      <c r="N777" s="17"/>
      <c r="O777" s="17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7"/>
      <c r="AC777" s="14"/>
      <c r="AD777" s="14"/>
    </row>
    <row r="778" ht="15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5"/>
      <c r="K778" s="14"/>
      <c r="L778" s="14"/>
      <c r="M778" s="16"/>
      <c r="N778" s="17"/>
      <c r="O778" s="17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7"/>
      <c r="AC778" s="14"/>
      <c r="AD778" s="14"/>
    </row>
    <row r="779" ht="15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5"/>
      <c r="K779" s="14"/>
      <c r="L779" s="14"/>
      <c r="M779" s="16"/>
      <c r="N779" s="17"/>
      <c r="O779" s="17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7"/>
      <c r="AC779" s="14"/>
      <c r="AD779" s="14"/>
    </row>
    <row r="780" ht="15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5"/>
      <c r="K780" s="14"/>
      <c r="L780" s="14"/>
      <c r="M780" s="16"/>
      <c r="N780" s="17"/>
      <c r="O780" s="17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7"/>
      <c r="AC780" s="14"/>
      <c r="AD780" s="14"/>
    </row>
    <row r="781" ht="15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5"/>
      <c r="K781" s="14"/>
      <c r="L781" s="14"/>
      <c r="M781" s="16"/>
      <c r="N781" s="17"/>
      <c r="O781" s="17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7"/>
      <c r="AC781" s="14"/>
      <c r="AD781" s="14"/>
    </row>
    <row r="782" ht="15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5"/>
      <c r="K782" s="14"/>
      <c r="L782" s="14"/>
      <c r="M782" s="16"/>
      <c r="N782" s="17"/>
      <c r="O782" s="17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7"/>
      <c r="AC782" s="14"/>
      <c r="AD782" s="14"/>
    </row>
    <row r="783" ht="15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5"/>
      <c r="K783" s="14"/>
      <c r="L783" s="14"/>
      <c r="M783" s="16"/>
      <c r="N783" s="17"/>
      <c r="O783" s="17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7"/>
      <c r="AC783" s="14"/>
      <c r="AD783" s="14"/>
    </row>
    <row r="784" ht="15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5"/>
      <c r="K784" s="14"/>
      <c r="L784" s="14"/>
      <c r="M784" s="16"/>
      <c r="N784" s="17"/>
      <c r="O784" s="17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7"/>
      <c r="AC784" s="14"/>
      <c r="AD784" s="14"/>
    </row>
    <row r="785" ht="15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5"/>
      <c r="K785" s="14"/>
      <c r="L785" s="14"/>
      <c r="M785" s="16"/>
      <c r="N785" s="17"/>
      <c r="O785" s="17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7"/>
      <c r="AC785" s="14"/>
      <c r="AD785" s="14"/>
    </row>
    <row r="786" ht="15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5"/>
      <c r="K786" s="14"/>
      <c r="L786" s="14"/>
      <c r="M786" s="16"/>
      <c r="N786" s="17"/>
      <c r="O786" s="17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7"/>
      <c r="AC786" s="14"/>
      <c r="AD786" s="14"/>
    </row>
    <row r="787" ht="15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5"/>
      <c r="K787" s="14"/>
      <c r="L787" s="14"/>
      <c r="M787" s="16"/>
      <c r="N787" s="17"/>
      <c r="O787" s="17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7"/>
      <c r="AC787" s="14"/>
      <c r="AD787" s="14"/>
    </row>
    <row r="788" ht="15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5"/>
      <c r="K788" s="14"/>
      <c r="L788" s="14"/>
      <c r="M788" s="16"/>
      <c r="N788" s="17"/>
      <c r="O788" s="17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7"/>
      <c r="AC788" s="14"/>
      <c r="AD788" s="14"/>
    </row>
    <row r="789" ht="15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5"/>
      <c r="K789" s="14"/>
      <c r="L789" s="14"/>
      <c r="M789" s="16"/>
      <c r="N789" s="17"/>
      <c r="O789" s="17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7"/>
      <c r="AC789" s="14"/>
      <c r="AD789" s="14"/>
    </row>
    <row r="790" ht="15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5"/>
      <c r="K790" s="14"/>
      <c r="L790" s="14"/>
      <c r="M790" s="16"/>
      <c r="N790" s="17"/>
      <c r="O790" s="17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7"/>
      <c r="AC790" s="14"/>
      <c r="AD790" s="14"/>
    </row>
    <row r="791" ht="15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5"/>
      <c r="K791" s="14"/>
      <c r="L791" s="14"/>
      <c r="M791" s="16"/>
      <c r="N791" s="17"/>
      <c r="O791" s="17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7"/>
      <c r="AC791" s="14"/>
      <c r="AD791" s="14"/>
    </row>
    <row r="792" ht="15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5"/>
      <c r="K792" s="14"/>
      <c r="L792" s="14"/>
      <c r="M792" s="16"/>
      <c r="N792" s="17"/>
      <c r="O792" s="17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7"/>
      <c r="AC792" s="14"/>
      <c r="AD792" s="14"/>
    </row>
    <row r="793" ht="15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5"/>
      <c r="K793" s="14"/>
      <c r="L793" s="14"/>
      <c r="M793" s="16"/>
      <c r="N793" s="17"/>
      <c r="O793" s="17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7"/>
      <c r="AC793" s="14"/>
      <c r="AD793" s="14"/>
    </row>
    <row r="794" ht="15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5"/>
      <c r="K794" s="14"/>
      <c r="L794" s="14"/>
      <c r="M794" s="16"/>
      <c r="N794" s="17"/>
      <c r="O794" s="17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7"/>
      <c r="AC794" s="14"/>
      <c r="AD794" s="14"/>
    </row>
    <row r="795" ht="15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5"/>
      <c r="K795" s="14"/>
      <c r="L795" s="14"/>
      <c r="M795" s="16"/>
      <c r="N795" s="17"/>
      <c r="O795" s="17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7"/>
      <c r="AC795" s="14"/>
      <c r="AD795" s="14"/>
    </row>
    <row r="796" ht="15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5"/>
      <c r="K796" s="14"/>
      <c r="L796" s="14"/>
      <c r="M796" s="16"/>
      <c r="N796" s="17"/>
      <c r="O796" s="17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7"/>
      <c r="AC796" s="14"/>
      <c r="AD796" s="14"/>
    </row>
    <row r="797" ht="15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5"/>
      <c r="K797" s="14"/>
      <c r="L797" s="14"/>
      <c r="M797" s="16"/>
      <c r="N797" s="17"/>
      <c r="O797" s="17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7"/>
      <c r="AC797" s="14"/>
      <c r="AD797" s="14"/>
    </row>
    <row r="798" ht="15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5"/>
      <c r="K798" s="14"/>
      <c r="L798" s="14"/>
      <c r="M798" s="16"/>
      <c r="N798" s="17"/>
      <c r="O798" s="17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7"/>
      <c r="AC798" s="14"/>
      <c r="AD798" s="14"/>
    </row>
    <row r="799" ht="15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5"/>
      <c r="K799" s="14"/>
      <c r="L799" s="14"/>
      <c r="M799" s="16"/>
      <c r="N799" s="17"/>
      <c r="O799" s="17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7"/>
      <c r="AC799" s="14"/>
      <c r="AD799" s="14"/>
    </row>
    <row r="800" ht="15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5"/>
      <c r="K800" s="14"/>
      <c r="L800" s="14"/>
      <c r="M800" s="16"/>
      <c r="N800" s="17"/>
      <c r="O800" s="17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7"/>
      <c r="AC800" s="14"/>
      <c r="AD800" s="14"/>
    </row>
    <row r="801" ht="15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5"/>
      <c r="K801" s="14"/>
      <c r="L801" s="14"/>
      <c r="M801" s="16"/>
      <c r="N801" s="17"/>
      <c r="O801" s="17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7"/>
      <c r="AC801" s="14"/>
      <c r="AD801" s="14"/>
    </row>
    <row r="802" ht="15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5"/>
      <c r="K802" s="14"/>
      <c r="L802" s="14"/>
      <c r="M802" s="16"/>
      <c r="N802" s="17"/>
      <c r="O802" s="17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7"/>
      <c r="AC802" s="14"/>
      <c r="AD802" s="14"/>
    </row>
    <row r="803" ht="15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5"/>
      <c r="K803" s="14"/>
      <c r="L803" s="14"/>
      <c r="M803" s="16"/>
      <c r="N803" s="17"/>
      <c r="O803" s="17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7"/>
      <c r="AC803" s="14"/>
      <c r="AD803" s="14"/>
    </row>
    <row r="804" ht="15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5"/>
      <c r="K804" s="14"/>
      <c r="L804" s="14"/>
      <c r="M804" s="16"/>
      <c r="N804" s="17"/>
      <c r="O804" s="17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7"/>
      <c r="AC804" s="14"/>
      <c r="AD804" s="14"/>
    </row>
    <row r="805" ht="15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5"/>
      <c r="K805" s="14"/>
      <c r="L805" s="14"/>
      <c r="M805" s="16"/>
      <c r="N805" s="17"/>
      <c r="O805" s="17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7"/>
      <c r="AC805" s="14"/>
      <c r="AD805" s="14"/>
    </row>
    <row r="806" ht="15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5"/>
      <c r="K806" s="14"/>
      <c r="L806" s="14"/>
      <c r="M806" s="16"/>
      <c r="N806" s="17"/>
      <c r="O806" s="17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7"/>
      <c r="AC806" s="14"/>
      <c r="AD806" s="14"/>
    </row>
    <row r="807" ht="15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5"/>
      <c r="K807" s="14"/>
      <c r="L807" s="14"/>
      <c r="M807" s="16"/>
      <c r="N807" s="17"/>
      <c r="O807" s="17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7"/>
      <c r="AC807" s="14"/>
      <c r="AD807" s="14"/>
    </row>
    <row r="808" ht="15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5"/>
      <c r="K808" s="14"/>
      <c r="L808" s="14"/>
      <c r="M808" s="16"/>
      <c r="N808" s="17"/>
      <c r="O808" s="17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7"/>
      <c r="AC808" s="14"/>
      <c r="AD808" s="14"/>
    </row>
    <row r="809" ht="15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5"/>
      <c r="K809" s="14"/>
      <c r="L809" s="14"/>
      <c r="M809" s="16"/>
      <c r="N809" s="17"/>
      <c r="O809" s="17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7"/>
      <c r="AC809" s="14"/>
      <c r="AD809" s="14"/>
    </row>
    <row r="810" ht="15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5"/>
      <c r="K810" s="14"/>
      <c r="L810" s="14"/>
      <c r="M810" s="16"/>
      <c r="N810" s="17"/>
      <c r="O810" s="17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7"/>
      <c r="AC810" s="14"/>
      <c r="AD810" s="14"/>
    </row>
    <row r="811" ht="15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5"/>
      <c r="K811" s="14"/>
      <c r="L811" s="14"/>
      <c r="M811" s="16"/>
      <c r="N811" s="17"/>
      <c r="O811" s="17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7"/>
      <c r="AC811" s="14"/>
      <c r="AD811" s="14"/>
    </row>
    <row r="812" ht="15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5"/>
      <c r="K812" s="14"/>
      <c r="L812" s="14"/>
      <c r="M812" s="16"/>
      <c r="N812" s="17"/>
      <c r="O812" s="17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7"/>
      <c r="AC812" s="14"/>
      <c r="AD812" s="14"/>
    </row>
    <row r="813" ht="15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5"/>
      <c r="K813" s="14"/>
      <c r="L813" s="14"/>
      <c r="M813" s="16"/>
      <c r="N813" s="17"/>
      <c r="O813" s="17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7"/>
      <c r="AC813" s="14"/>
      <c r="AD813" s="14"/>
    </row>
    <row r="814" ht="15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5"/>
      <c r="K814" s="14"/>
      <c r="L814" s="14"/>
      <c r="M814" s="16"/>
      <c r="N814" s="17"/>
      <c r="O814" s="17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7"/>
      <c r="AC814" s="14"/>
      <c r="AD814" s="14"/>
    </row>
    <row r="815" ht="15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5"/>
      <c r="K815" s="14"/>
      <c r="L815" s="14"/>
      <c r="M815" s="16"/>
      <c r="N815" s="17"/>
      <c r="O815" s="17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7"/>
      <c r="AC815" s="14"/>
      <c r="AD815" s="14"/>
    </row>
    <row r="816" ht="15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5"/>
      <c r="K816" s="14"/>
      <c r="L816" s="14"/>
      <c r="M816" s="16"/>
      <c r="N816" s="17"/>
      <c r="O816" s="17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7"/>
      <c r="AC816" s="14"/>
      <c r="AD816" s="14"/>
    </row>
    <row r="817" ht="15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5"/>
      <c r="K817" s="14"/>
      <c r="L817" s="14"/>
      <c r="M817" s="16"/>
      <c r="N817" s="17"/>
      <c r="O817" s="17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7"/>
      <c r="AC817" s="14"/>
      <c r="AD817" s="14"/>
    </row>
    <row r="818" ht="15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5"/>
      <c r="K818" s="14"/>
      <c r="L818" s="14"/>
      <c r="M818" s="16"/>
      <c r="N818" s="17"/>
      <c r="O818" s="17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7"/>
      <c r="AC818" s="14"/>
      <c r="AD818" s="14"/>
    </row>
    <row r="819" ht="15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5"/>
      <c r="K819" s="14"/>
      <c r="L819" s="14"/>
      <c r="M819" s="16"/>
      <c r="N819" s="17"/>
      <c r="O819" s="17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7"/>
      <c r="AC819" s="14"/>
      <c r="AD819" s="14"/>
    </row>
    <row r="820" ht="15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5"/>
      <c r="K820" s="14"/>
      <c r="L820" s="14"/>
      <c r="M820" s="16"/>
      <c r="N820" s="17"/>
      <c r="O820" s="17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7"/>
      <c r="AC820" s="14"/>
      <c r="AD820" s="14"/>
    </row>
    <row r="821" ht="15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5"/>
      <c r="K821" s="14"/>
      <c r="L821" s="14"/>
      <c r="M821" s="16"/>
      <c r="N821" s="17"/>
      <c r="O821" s="17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7"/>
      <c r="AC821" s="14"/>
      <c r="AD821" s="14"/>
    </row>
    <row r="822" ht="15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5"/>
      <c r="K822" s="14"/>
      <c r="L822" s="14"/>
      <c r="M822" s="16"/>
      <c r="N822" s="17"/>
      <c r="O822" s="17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7"/>
      <c r="AC822" s="14"/>
      <c r="AD822" s="14"/>
    </row>
    <row r="823" ht="15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5"/>
      <c r="K823" s="14"/>
      <c r="L823" s="14"/>
      <c r="M823" s="16"/>
      <c r="N823" s="17"/>
      <c r="O823" s="17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7"/>
      <c r="AC823" s="14"/>
      <c r="AD823" s="14"/>
    </row>
    <row r="824" ht="15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5"/>
      <c r="K824" s="14"/>
      <c r="L824" s="14"/>
      <c r="M824" s="16"/>
      <c r="N824" s="17"/>
      <c r="O824" s="17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7"/>
      <c r="AC824" s="14"/>
      <c r="AD824" s="14"/>
    </row>
    <row r="825" ht="15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5"/>
      <c r="K825" s="14"/>
      <c r="L825" s="14"/>
      <c r="M825" s="16"/>
      <c r="N825" s="17"/>
      <c r="O825" s="17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7"/>
      <c r="AC825" s="14"/>
      <c r="AD825" s="14"/>
    </row>
    <row r="826" ht="15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5"/>
      <c r="K826" s="14"/>
      <c r="L826" s="14"/>
      <c r="M826" s="16"/>
      <c r="N826" s="17"/>
      <c r="O826" s="17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7"/>
      <c r="AC826" s="14"/>
      <c r="AD826" s="14"/>
    </row>
    <row r="827" ht="15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5"/>
      <c r="K827" s="14"/>
      <c r="L827" s="14"/>
      <c r="M827" s="16"/>
      <c r="N827" s="17"/>
      <c r="O827" s="17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7"/>
      <c r="AC827" s="14"/>
      <c r="AD827" s="14"/>
    </row>
    <row r="828" ht="15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5"/>
      <c r="K828" s="14"/>
      <c r="L828" s="14"/>
      <c r="M828" s="16"/>
      <c r="N828" s="17"/>
      <c r="O828" s="17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7"/>
      <c r="AC828" s="14"/>
      <c r="AD828" s="14"/>
    </row>
    <row r="829" ht="15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5"/>
      <c r="K829" s="14"/>
      <c r="L829" s="14"/>
      <c r="M829" s="16"/>
      <c r="N829" s="17"/>
      <c r="O829" s="17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7"/>
      <c r="AC829" s="14"/>
      <c r="AD829" s="14"/>
    </row>
    <row r="830" ht="15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5"/>
      <c r="K830" s="14"/>
      <c r="L830" s="14"/>
      <c r="M830" s="16"/>
      <c r="N830" s="17"/>
      <c r="O830" s="17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7"/>
      <c r="AC830" s="14"/>
      <c r="AD830" s="14"/>
    </row>
    <row r="831" ht="15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5"/>
      <c r="K831" s="14"/>
      <c r="L831" s="14"/>
      <c r="M831" s="16"/>
      <c r="N831" s="17"/>
      <c r="O831" s="17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7"/>
      <c r="AC831" s="14"/>
      <c r="AD831" s="14"/>
    </row>
    <row r="832" ht="15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5"/>
      <c r="K832" s="14"/>
      <c r="L832" s="14"/>
      <c r="M832" s="16"/>
      <c r="N832" s="17"/>
      <c r="O832" s="17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7"/>
      <c r="AC832" s="14"/>
      <c r="AD832" s="14"/>
    </row>
    <row r="833" ht="15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5"/>
      <c r="K833" s="14"/>
      <c r="L833" s="14"/>
      <c r="M833" s="16"/>
      <c r="N833" s="17"/>
      <c r="O833" s="17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7"/>
      <c r="AC833" s="14"/>
      <c r="AD833" s="14"/>
    </row>
    <row r="834" ht="15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5"/>
      <c r="K834" s="14"/>
      <c r="L834" s="14"/>
      <c r="M834" s="16"/>
      <c r="N834" s="17"/>
      <c r="O834" s="17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7"/>
      <c r="AC834" s="14"/>
      <c r="AD834" s="14"/>
    </row>
    <row r="835" ht="15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5"/>
      <c r="K835" s="14"/>
      <c r="L835" s="14"/>
      <c r="M835" s="16"/>
      <c r="N835" s="17"/>
      <c r="O835" s="17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7"/>
      <c r="AC835" s="14"/>
      <c r="AD835" s="14"/>
    </row>
    <row r="836" ht="15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5"/>
      <c r="K836" s="14"/>
      <c r="L836" s="14"/>
      <c r="M836" s="16"/>
      <c r="N836" s="17"/>
      <c r="O836" s="17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7"/>
      <c r="AC836" s="14"/>
      <c r="AD836" s="14"/>
    </row>
    <row r="837" ht="15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5"/>
      <c r="K837" s="14"/>
      <c r="L837" s="14"/>
      <c r="M837" s="16"/>
      <c r="N837" s="17"/>
      <c r="O837" s="17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7"/>
      <c r="AC837" s="14"/>
      <c r="AD837" s="14"/>
    </row>
    <row r="838" ht="15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5"/>
      <c r="K838" s="14"/>
      <c r="L838" s="14"/>
      <c r="M838" s="16"/>
      <c r="N838" s="17"/>
      <c r="O838" s="17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7"/>
      <c r="AC838" s="14"/>
      <c r="AD838" s="14"/>
    </row>
    <row r="839" ht="15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5"/>
      <c r="K839" s="14"/>
      <c r="L839" s="14"/>
      <c r="M839" s="16"/>
      <c r="N839" s="17"/>
      <c r="O839" s="17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7"/>
      <c r="AC839" s="14"/>
      <c r="AD839" s="14"/>
    </row>
    <row r="840" ht="15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5"/>
      <c r="K840" s="14"/>
      <c r="L840" s="14"/>
      <c r="M840" s="16"/>
      <c r="N840" s="17"/>
      <c r="O840" s="17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7"/>
      <c r="AC840" s="14"/>
      <c r="AD840" s="14"/>
    </row>
    <row r="841" ht="15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5"/>
      <c r="K841" s="14"/>
      <c r="L841" s="14"/>
      <c r="M841" s="16"/>
      <c r="N841" s="17"/>
      <c r="O841" s="17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7"/>
      <c r="AC841" s="14"/>
      <c r="AD841" s="14"/>
    </row>
    <row r="842" ht="15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5"/>
      <c r="K842" s="14"/>
      <c r="L842" s="14"/>
      <c r="M842" s="16"/>
      <c r="N842" s="17"/>
      <c r="O842" s="17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7"/>
      <c r="AC842" s="14"/>
      <c r="AD842" s="14"/>
    </row>
    <row r="843" ht="15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5"/>
      <c r="K843" s="14"/>
      <c r="L843" s="14"/>
      <c r="M843" s="16"/>
      <c r="N843" s="17"/>
      <c r="O843" s="17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7"/>
      <c r="AC843" s="14"/>
      <c r="AD843" s="14"/>
    </row>
    <row r="844" ht="15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5"/>
      <c r="K844" s="14"/>
      <c r="L844" s="14"/>
      <c r="M844" s="16"/>
      <c r="N844" s="17"/>
      <c r="O844" s="17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7"/>
      <c r="AC844" s="14"/>
      <c r="AD844" s="14"/>
    </row>
    <row r="845" ht="15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5"/>
      <c r="K845" s="14"/>
      <c r="L845" s="14"/>
      <c r="M845" s="16"/>
      <c r="N845" s="17"/>
      <c r="O845" s="17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7"/>
      <c r="AC845" s="14"/>
      <c r="AD845" s="14"/>
    </row>
    <row r="846" ht="15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5"/>
      <c r="K846" s="14"/>
      <c r="L846" s="14"/>
      <c r="M846" s="16"/>
      <c r="N846" s="17"/>
      <c r="O846" s="17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7"/>
      <c r="AC846" s="14"/>
      <c r="AD846" s="14"/>
    </row>
    <row r="847" ht="15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5"/>
      <c r="K847" s="14"/>
      <c r="L847" s="14"/>
      <c r="M847" s="16"/>
      <c r="N847" s="17"/>
      <c r="O847" s="17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7"/>
      <c r="AC847" s="14"/>
      <c r="AD847" s="14"/>
    </row>
    <row r="848" ht="15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5"/>
      <c r="K848" s="14"/>
      <c r="L848" s="14"/>
      <c r="M848" s="16"/>
      <c r="N848" s="17"/>
      <c r="O848" s="17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7"/>
      <c r="AC848" s="14"/>
      <c r="AD848" s="14"/>
    </row>
    <row r="849" ht="15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5"/>
      <c r="K849" s="14"/>
      <c r="L849" s="14"/>
      <c r="M849" s="16"/>
      <c r="N849" s="17"/>
      <c r="O849" s="17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7"/>
      <c r="AC849" s="14"/>
      <c r="AD849" s="14"/>
    </row>
    <row r="850" ht="15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5"/>
      <c r="K850" s="14"/>
      <c r="L850" s="14"/>
      <c r="M850" s="16"/>
      <c r="N850" s="17"/>
      <c r="O850" s="17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7"/>
      <c r="AC850" s="14"/>
      <c r="AD850" s="14"/>
    </row>
    <row r="851" ht="15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5"/>
      <c r="K851" s="14"/>
      <c r="L851" s="14"/>
      <c r="M851" s="16"/>
      <c r="N851" s="17"/>
      <c r="O851" s="17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7"/>
      <c r="AC851" s="14"/>
      <c r="AD851" s="14"/>
    </row>
    <row r="852" ht="15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5"/>
      <c r="K852" s="14"/>
      <c r="L852" s="14"/>
      <c r="M852" s="16"/>
      <c r="N852" s="17"/>
      <c r="O852" s="17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7"/>
      <c r="AC852" s="14"/>
      <c r="AD852" s="14"/>
    </row>
    <row r="853" ht="15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5"/>
      <c r="K853" s="14"/>
      <c r="L853" s="14"/>
      <c r="M853" s="16"/>
      <c r="N853" s="17"/>
      <c r="O853" s="17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7"/>
      <c r="AC853" s="14"/>
      <c r="AD853" s="14"/>
    </row>
    <row r="854" ht="15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5"/>
      <c r="K854" s="14"/>
      <c r="L854" s="14"/>
      <c r="M854" s="16"/>
      <c r="N854" s="17"/>
      <c r="O854" s="17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7"/>
      <c r="AC854" s="14"/>
      <c r="AD854" s="14"/>
    </row>
    <row r="855" ht="15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5"/>
      <c r="K855" s="14"/>
      <c r="L855" s="14"/>
      <c r="M855" s="16"/>
      <c r="N855" s="17"/>
      <c r="O855" s="17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7"/>
      <c r="AC855" s="14"/>
      <c r="AD855" s="14"/>
    </row>
    <row r="856" ht="15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5"/>
      <c r="K856" s="14"/>
      <c r="L856" s="14"/>
      <c r="M856" s="16"/>
      <c r="N856" s="17"/>
      <c r="O856" s="17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7"/>
      <c r="AC856" s="14"/>
      <c r="AD856" s="14"/>
    </row>
    <row r="857" ht="15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5"/>
      <c r="K857" s="14"/>
      <c r="L857" s="14"/>
      <c r="M857" s="16"/>
      <c r="N857" s="17"/>
      <c r="O857" s="17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7"/>
      <c r="AC857" s="14"/>
      <c r="AD857" s="14"/>
    </row>
    <row r="858" ht="15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5"/>
      <c r="K858" s="14"/>
      <c r="L858" s="14"/>
      <c r="M858" s="16"/>
      <c r="N858" s="17"/>
      <c r="O858" s="17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7"/>
      <c r="AC858" s="14"/>
      <c r="AD858" s="14"/>
    </row>
    <row r="859" ht="15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5"/>
      <c r="K859" s="14"/>
      <c r="L859" s="14"/>
      <c r="M859" s="16"/>
      <c r="N859" s="17"/>
      <c r="O859" s="17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7"/>
      <c r="AC859" s="14"/>
      <c r="AD859" s="14"/>
    </row>
    <row r="860" ht="15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5"/>
      <c r="K860" s="14"/>
      <c r="L860" s="14"/>
      <c r="M860" s="16"/>
      <c r="N860" s="17"/>
      <c r="O860" s="17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7"/>
      <c r="AC860" s="14"/>
      <c r="AD860" s="14"/>
    </row>
    <row r="861" ht="15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5"/>
      <c r="K861" s="14"/>
      <c r="L861" s="14"/>
      <c r="M861" s="16"/>
      <c r="N861" s="17"/>
      <c r="O861" s="17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7"/>
      <c r="AC861" s="14"/>
      <c r="AD861" s="14"/>
    </row>
    <row r="862" ht="15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5"/>
      <c r="K862" s="14"/>
      <c r="L862" s="14"/>
      <c r="M862" s="16"/>
      <c r="N862" s="17"/>
      <c r="O862" s="17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7"/>
      <c r="AC862" s="14"/>
      <c r="AD862" s="14"/>
    </row>
    <row r="863" ht="15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5"/>
      <c r="K863" s="14"/>
      <c r="L863" s="14"/>
      <c r="M863" s="16"/>
      <c r="N863" s="17"/>
      <c r="O863" s="17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7"/>
      <c r="AC863" s="14"/>
      <c r="AD863" s="14"/>
    </row>
    <row r="864" ht="15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5"/>
      <c r="K864" s="14"/>
      <c r="L864" s="14"/>
      <c r="M864" s="16"/>
      <c r="N864" s="17"/>
      <c r="O864" s="17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7"/>
      <c r="AC864" s="14"/>
      <c r="AD864" s="14"/>
    </row>
    <row r="865" ht="15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5"/>
      <c r="K865" s="14"/>
      <c r="L865" s="14"/>
      <c r="M865" s="16"/>
      <c r="N865" s="17"/>
      <c r="O865" s="17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7"/>
      <c r="AC865" s="14"/>
      <c r="AD865" s="14"/>
    </row>
    <row r="866" ht="15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5"/>
      <c r="K866" s="14"/>
      <c r="L866" s="14"/>
      <c r="M866" s="16"/>
      <c r="N866" s="17"/>
      <c r="O866" s="17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7"/>
      <c r="AC866" s="14"/>
      <c r="AD866" s="14"/>
    </row>
    <row r="867" ht="15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5"/>
      <c r="K867" s="14"/>
      <c r="L867" s="14"/>
      <c r="M867" s="16"/>
      <c r="N867" s="17"/>
      <c r="O867" s="17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7"/>
      <c r="AC867" s="14"/>
      <c r="AD867" s="14"/>
    </row>
    <row r="868" ht="15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5"/>
      <c r="K868" s="14"/>
      <c r="L868" s="14"/>
      <c r="M868" s="16"/>
      <c r="N868" s="17"/>
      <c r="O868" s="17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7"/>
      <c r="AC868" s="14"/>
      <c r="AD868" s="14"/>
    </row>
    <row r="869" ht="15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5"/>
      <c r="K869" s="14"/>
      <c r="L869" s="14"/>
      <c r="M869" s="16"/>
      <c r="N869" s="17"/>
      <c r="O869" s="17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7"/>
      <c r="AC869" s="14"/>
      <c r="AD869" s="14"/>
    </row>
    <row r="870" ht="15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5"/>
      <c r="K870" s="14"/>
      <c r="L870" s="14"/>
      <c r="M870" s="16"/>
      <c r="N870" s="17"/>
      <c r="O870" s="17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7"/>
      <c r="AC870" s="14"/>
      <c r="AD870" s="14"/>
    </row>
    <row r="871" ht="15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5"/>
      <c r="K871" s="14"/>
      <c r="L871" s="14"/>
      <c r="M871" s="16"/>
      <c r="N871" s="17"/>
      <c r="O871" s="17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7"/>
      <c r="AC871" s="14"/>
      <c r="AD871" s="14"/>
    </row>
    <row r="872" ht="15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5"/>
      <c r="K872" s="14"/>
      <c r="L872" s="14"/>
      <c r="M872" s="16"/>
      <c r="N872" s="17"/>
      <c r="O872" s="17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7"/>
      <c r="AC872" s="14"/>
      <c r="AD872" s="14"/>
    </row>
    <row r="873" ht="15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5"/>
      <c r="K873" s="14"/>
      <c r="L873" s="14"/>
      <c r="M873" s="16"/>
      <c r="N873" s="17"/>
      <c r="O873" s="17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7"/>
      <c r="AC873" s="14"/>
      <c r="AD873" s="14"/>
    </row>
    <row r="874" ht="15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5"/>
      <c r="K874" s="14"/>
      <c r="L874" s="14"/>
      <c r="M874" s="16"/>
      <c r="N874" s="17"/>
      <c r="O874" s="17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7"/>
      <c r="AC874" s="14"/>
      <c r="AD874" s="14"/>
    </row>
    <row r="875" ht="15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5"/>
      <c r="K875" s="14"/>
      <c r="L875" s="14"/>
      <c r="M875" s="16"/>
      <c r="N875" s="17"/>
      <c r="O875" s="17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7"/>
      <c r="AC875" s="14"/>
      <c r="AD875" s="14"/>
    </row>
    <row r="876" ht="15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5"/>
      <c r="K876" s="14"/>
      <c r="L876" s="14"/>
      <c r="M876" s="16"/>
      <c r="N876" s="17"/>
      <c r="O876" s="17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7"/>
      <c r="AC876" s="14"/>
      <c r="AD876" s="14"/>
    </row>
    <row r="877" ht="15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5"/>
      <c r="K877" s="14"/>
      <c r="L877" s="14"/>
      <c r="M877" s="16"/>
      <c r="N877" s="17"/>
      <c r="O877" s="17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7"/>
      <c r="AC877" s="14"/>
      <c r="AD877" s="14"/>
    </row>
    <row r="878" ht="15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5"/>
      <c r="K878" s="14"/>
      <c r="L878" s="14"/>
      <c r="M878" s="16"/>
      <c r="N878" s="17"/>
      <c r="O878" s="17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7"/>
      <c r="AC878" s="14"/>
      <c r="AD878" s="14"/>
    </row>
    <row r="879" ht="15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5"/>
      <c r="K879" s="14"/>
      <c r="L879" s="14"/>
      <c r="M879" s="16"/>
      <c r="N879" s="17"/>
      <c r="O879" s="17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7"/>
      <c r="AC879" s="14"/>
      <c r="AD879" s="14"/>
    </row>
    <row r="880" ht="15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5"/>
      <c r="K880" s="14"/>
      <c r="L880" s="14"/>
      <c r="M880" s="16"/>
      <c r="N880" s="17"/>
      <c r="O880" s="17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7"/>
      <c r="AC880" s="14"/>
      <c r="AD880" s="14"/>
    </row>
    <row r="881" ht="15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5"/>
      <c r="K881" s="14"/>
      <c r="L881" s="14"/>
      <c r="M881" s="16"/>
      <c r="N881" s="17"/>
      <c r="O881" s="17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7"/>
      <c r="AC881" s="14"/>
      <c r="AD881" s="14"/>
    </row>
    <row r="882" ht="15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5"/>
      <c r="K882" s="14"/>
      <c r="L882" s="14"/>
      <c r="M882" s="16"/>
      <c r="N882" s="17"/>
      <c r="O882" s="17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7"/>
      <c r="AC882" s="14"/>
      <c r="AD882" s="14"/>
    </row>
    <row r="883" ht="15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5"/>
      <c r="K883" s="14"/>
      <c r="L883" s="14"/>
      <c r="M883" s="16"/>
      <c r="N883" s="17"/>
      <c r="O883" s="17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7"/>
      <c r="AC883" s="14"/>
      <c r="AD883" s="14"/>
    </row>
    <row r="884" ht="15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5"/>
      <c r="K884" s="14"/>
      <c r="L884" s="14"/>
      <c r="M884" s="16"/>
      <c r="N884" s="17"/>
      <c r="O884" s="17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7"/>
      <c r="AC884" s="14"/>
      <c r="AD884" s="14"/>
    </row>
    <row r="885" ht="15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5"/>
      <c r="K885" s="14"/>
      <c r="L885" s="14"/>
      <c r="M885" s="16"/>
      <c r="N885" s="17"/>
      <c r="O885" s="17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7"/>
      <c r="AC885" s="14"/>
      <c r="AD885" s="14"/>
    </row>
    <row r="886" ht="15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5"/>
      <c r="K886" s="14"/>
      <c r="L886" s="14"/>
      <c r="M886" s="16"/>
      <c r="N886" s="17"/>
      <c r="O886" s="17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7"/>
      <c r="AC886" s="14"/>
      <c r="AD886" s="14"/>
    </row>
    <row r="887" ht="15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5"/>
      <c r="K887" s="14"/>
      <c r="L887" s="14"/>
      <c r="M887" s="16"/>
      <c r="N887" s="17"/>
      <c r="O887" s="17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7"/>
      <c r="AC887" s="14"/>
      <c r="AD887" s="14"/>
    </row>
    <row r="888" ht="15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5"/>
      <c r="K888" s="14"/>
      <c r="L888" s="14"/>
      <c r="M888" s="16"/>
      <c r="N888" s="17"/>
      <c r="O888" s="17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7"/>
      <c r="AC888" s="14"/>
      <c r="AD888" s="14"/>
    </row>
    <row r="889" ht="15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5"/>
      <c r="K889" s="14"/>
      <c r="L889" s="14"/>
      <c r="M889" s="16"/>
      <c r="N889" s="17"/>
      <c r="O889" s="17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7"/>
      <c r="AC889" s="14"/>
      <c r="AD889" s="14"/>
    </row>
    <row r="890" ht="15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5"/>
      <c r="K890" s="14"/>
      <c r="L890" s="14"/>
      <c r="M890" s="16"/>
      <c r="N890" s="17"/>
      <c r="O890" s="17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7"/>
      <c r="AC890" s="14"/>
      <c r="AD890" s="14"/>
    </row>
    <row r="891" ht="15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5"/>
      <c r="K891" s="14"/>
      <c r="L891" s="14"/>
      <c r="M891" s="16"/>
      <c r="N891" s="17"/>
      <c r="O891" s="17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7"/>
      <c r="AC891" s="14"/>
      <c r="AD891" s="14"/>
    </row>
    <row r="892" ht="15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5"/>
      <c r="K892" s="14"/>
      <c r="L892" s="14"/>
      <c r="M892" s="16"/>
      <c r="N892" s="17"/>
      <c r="O892" s="17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7"/>
      <c r="AC892" s="14"/>
      <c r="AD892" s="14"/>
    </row>
    <row r="893" ht="15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5"/>
      <c r="K893" s="14"/>
      <c r="L893" s="14"/>
      <c r="M893" s="16"/>
      <c r="N893" s="17"/>
      <c r="O893" s="17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7"/>
      <c r="AC893" s="14"/>
      <c r="AD893" s="14"/>
    </row>
    <row r="894" ht="15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5"/>
      <c r="K894" s="14"/>
      <c r="L894" s="14"/>
      <c r="M894" s="16"/>
      <c r="N894" s="17"/>
      <c r="O894" s="17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7"/>
      <c r="AC894" s="14"/>
      <c r="AD894" s="14"/>
    </row>
    <row r="895" ht="15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5"/>
      <c r="K895" s="14"/>
      <c r="L895" s="14"/>
      <c r="M895" s="16"/>
      <c r="N895" s="17"/>
      <c r="O895" s="17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7"/>
      <c r="AC895" s="14"/>
      <c r="AD895" s="14"/>
    </row>
    <row r="896" ht="15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5"/>
      <c r="K896" s="14"/>
      <c r="L896" s="14"/>
      <c r="M896" s="16"/>
      <c r="N896" s="17"/>
      <c r="O896" s="17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7"/>
      <c r="AC896" s="14"/>
      <c r="AD896" s="14"/>
    </row>
    <row r="897" ht="15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5"/>
      <c r="K897" s="14"/>
      <c r="L897" s="14"/>
      <c r="M897" s="16"/>
      <c r="N897" s="17"/>
      <c r="O897" s="17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7"/>
      <c r="AC897" s="14"/>
      <c r="AD897" s="14"/>
    </row>
    <row r="898" ht="15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5"/>
      <c r="K898" s="14"/>
      <c r="L898" s="14"/>
      <c r="M898" s="16"/>
      <c r="N898" s="17"/>
      <c r="O898" s="17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7"/>
      <c r="AC898" s="14"/>
      <c r="AD898" s="14"/>
    </row>
    <row r="899" ht="15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5"/>
      <c r="K899" s="14"/>
      <c r="L899" s="14"/>
      <c r="M899" s="16"/>
      <c r="N899" s="17"/>
      <c r="O899" s="17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7"/>
      <c r="AC899" s="14"/>
      <c r="AD899" s="14"/>
    </row>
    <row r="900" ht="15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5"/>
      <c r="K900" s="14"/>
      <c r="L900" s="14"/>
      <c r="M900" s="16"/>
      <c r="N900" s="17"/>
      <c r="O900" s="17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7"/>
      <c r="AC900" s="14"/>
      <c r="AD900" s="14"/>
    </row>
    <row r="901" ht="15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5"/>
      <c r="K901" s="14"/>
      <c r="L901" s="14"/>
      <c r="M901" s="16"/>
      <c r="N901" s="17"/>
      <c r="O901" s="17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7"/>
      <c r="AC901" s="14"/>
      <c r="AD901" s="14"/>
    </row>
    <row r="902" ht="15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5"/>
      <c r="K902" s="14"/>
      <c r="L902" s="14"/>
      <c r="M902" s="16"/>
      <c r="N902" s="17"/>
      <c r="O902" s="17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7"/>
      <c r="AC902" s="14"/>
      <c r="AD902" s="14"/>
    </row>
    <row r="903" ht="15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5"/>
      <c r="K903" s="14"/>
      <c r="L903" s="14"/>
      <c r="M903" s="16"/>
      <c r="N903" s="17"/>
      <c r="O903" s="17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7"/>
      <c r="AC903" s="14"/>
      <c r="AD903" s="14"/>
    </row>
    <row r="904" ht="15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5"/>
      <c r="K904" s="14"/>
      <c r="L904" s="14"/>
      <c r="M904" s="16"/>
      <c r="N904" s="17"/>
      <c r="O904" s="17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7"/>
      <c r="AC904" s="14"/>
      <c r="AD904" s="14"/>
    </row>
    <row r="905" ht="15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5"/>
      <c r="K905" s="14"/>
      <c r="L905" s="14"/>
      <c r="M905" s="16"/>
      <c r="N905" s="17"/>
      <c r="O905" s="17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7"/>
      <c r="AC905" s="14"/>
      <c r="AD905" s="14"/>
    </row>
    <row r="906" ht="15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5"/>
      <c r="K906" s="14"/>
      <c r="L906" s="14"/>
      <c r="M906" s="16"/>
      <c r="N906" s="17"/>
      <c r="O906" s="17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7"/>
      <c r="AC906" s="14"/>
      <c r="AD906" s="14"/>
    </row>
    <row r="907" ht="15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5"/>
      <c r="K907" s="14"/>
      <c r="L907" s="14"/>
      <c r="M907" s="16"/>
      <c r="N907" s="17"/>
      <c r="O907" s="17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7"/>
      <c r="AC907" s="14"/>
      <c r="AD907" s="14"/>
    </row>
    <row r="908" ht="15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5"/>
      <c r="K908" s="14"/>
      <c r="L908" s="14"/>
      <c r="M908" s="16"/>
      <c r="N908" s="17"/>
      <c r="O908" s="17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7"/>
      <c r="AC908" s="14"/>
      <c r="AD908" s="14"/>
    </row>
    <row r="909" ht="15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5"/>
      <c r="K909" s="14"/>
      <c r="L909" s="14"/>
      <c r="M909" s="16"/>
      <c r="N909" s="17"/>
      <c r="O909" s="17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7"/>
      <c r="AC909" s="14"/>
      <c r="AD909" s="14"/>
    </row>
    <row r="910" ht="15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5"/>
      <c r="K910" s="14"/>
      <c r="L910" s="14"/>
      <c r="M910" s="16"/>
      <c r="N910" s="17"/>
      <c r="O910" s="17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7"/>
      <c r="AC910" s="14"/>
      <c r="AD910" s="14"/>
    </row>
    <row r="911" ht="15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5"/>
      <c r="K911" s="14"/>
      <c r="L911" s="14"/>
      <c r="M911" s="16"/>
      <c r="N911" s="17"/>
      <c r="O911" s="17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7"/>
      <c r="AC911" s="14"/>
      <c r="AD911" s="14"/>
    </row>
    <row r="912" ht="15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5"/>
      <c r="K912" s="14"/>
      <c r="L912" s="14"/>
      <c r="M912" s="16"/>
      <c r="N912" s="17"/>
      <c r="O912" s="17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7"/>
      <c r="AC912" s="14"/>
      <c r="AD912" s="14"/>
    </row>
    <row r="913" ht="15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5"/>
      <c r="K913" s="14"/>
      <c r="L913" s="14"/>
      <c r="M913" s="16"/>
      <c r="N913" s="17"/>
      <c r="O913" s="17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7"/>
      <c r="AC913" s="14"/>
      <c r="AD913" s="14"/>
    </row>
    <row r="914" ht="15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5"/>
      <c r="K914" s="14"/>
      <c r="L914" s="14"/>
      <c r="M914" s="16"/>
      <c r="N914" s="17"/>
      <c r="O914" s="17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7"/>
      <c r="AC914" s="14"/>
      <c r="AD914" s="14"/>
    </row>
    <row r="915" ht="15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5"/>
      <c r="K915" s="14"/>
      <c r="L915" s="14"/>
      <c r="M915" s="16"/>
      <c r="N915" s="17"/>
      <c r="O915" s="17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7"/>
      <c r="AC915" s="14"/>
      <c r="AD915" s="14"/>
    </row>
    <row r="916" ht="15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5"/>
      <c r="K916" s="14"/>
      <c r="L916" s="14"/>
      <c r="M916" s="16"/>
      <c r="N916" s="17"/>
      <c r="O916" s="17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7"/>
      <c r="AC916" s="14"/>
      <c r="AD916" s="14"/>
    </row>
    <row r="917" ht="15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5"/>
      <c r="K917" s="14"/>
      <c r="L917" s="14"/>
      <c r="M917" s="16"/>
      <c r="N917" s="17"/>
      <c r="O917" s="17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7"/>
      <c r="AC917" s="14"/>
      <c r="AD917" s="14"/>
    </row>
    <row r="918" ht="15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5"/>
      <c r="K918" s="14"/>
      <c r="L918" s="14"/>
      <c r="M918" s="16"/>
      <c r="N918" s="17"/>
      <c r="O918" s="17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7"/>
      <c r="AC918" s="14"/>
      <c r="AD918" s="14"/>
    </row>
    <row r="919" ht="15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5"/>
      <c r="K919" s="14"/>
      <c r="L919" s="14"/>
      <c r="M919" s="16"/>
      <c r="N919" s="17"/>
      <c r="O919" s="17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7"/>
      <c r="AC919" s="14"/>
      <c r="AD919" s="14"/>
    </row>
    <row r="920" ht="15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5"/>
      <c r="K920" s="14"/>
      <c r="L920" s="14"/>
      <c r="M920" s="16"/>
      <c r="N920" s="17"/>
      <c r="O920" s="17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7"/>
      <c r="AC920" s="14"/>
      <c r="AD920" s="14"/>
    </row>
    <row r="921" ht="15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5"/>
      <c r="K921" s="14"/>
      <c r="L921" s="14"/>
      <c r="M921" s="16"/>
      <c r="N921" s="17"/>
      <c r="O921" s="17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7"/>
      <c r="AC921" s="14"/>
      <c r="AD921" s="14"/>
    </row>
    <row r="922" ht="15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5"/>
      <c r="K922" s="14"/>
      <c r="L922" s="14"/>
      <c r="M922" s="16"/>
      <c r="N922" s="17"/>
      <c r="O922" s="17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7"/>
      <c r="AC922" s="14"/>
      <c r="AD922" s="14"/>
    </row>
    <row r="923" ht="15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5"/>
      <c r="K923" s="14"/>
      <c r="L923" s="14"/>
      <c r="M923" s="16"/>
      <c r="N923" s="17"/>
      <c r="O923" s="17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7"/>
      <c r="AC923" s="14"/>
      <c r="AD923" s="14"/>
    </row>
    <row r="924" ht="15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5"/>
      <c r="K924" s="14"/>
      <c r="L924" s="14"/>
      <c r="M924" s="16"/>
      <c r="N924" s="17"/>
      <c r="O924" s="17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7"/>
      <c r="AC924" s="14"/>
      <c r="AD924" s="14"/>
    </row>
    <row r="925" ht="15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5"/>
      <c r="K925" s="14"/>
      <c r="L925" s="14"/>
      <c r="M925" s="16"/>
      <c r="N925" s="17"/>
      <c r="O925" s="17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7"/>
      <c r="AC925" s="14"/>
      <c r="AD925" s="14"/>
    </row>
    <row r="926" ht="15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5"/>
      <c r="K926" s="14"/>
      <c r="L926" s="14"/>
      <c r="M926" s="16"/>
      <c r="N926" s="17"/>
      <c r="O926" s="17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7"/>
      <c r="AC926" s="14"/>
      <c r="AD926" s="14"/>
    </row>
    <row r="927" ht="15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5"/>
      <c r="K927" s="14"/>
      <c r="L927" s="14"/>
      <c r="M927" s="16"/>
      <c r="N927" s="17"/>
      <c r="O927" s="17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7"/>
      <c r="AC927" s="14"/>
      <c r="AD927" s="14"/>
    </row>
    <row r="928" ht="15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5"/>
      <c r="K928" s="14"/>
      <c r="L928" s="14"/>
      <c r="M928" s="16"/>
      <c r="N928" s="17"/>
      <c r="O928" s="17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7"/>
      <c r="AC928" s="14"/>
      <c r="AD928" s="14"/>
    </row>
    <row r="929" ht="15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5"/>
      <c r="K929" s="14"/>
      <c r="L929" s="14"/>
      <c r="M929" s="16"/>
      <c r="N929" s="17"/>
      <c r="O929" s="17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7"/>
      <c r="AC929" s="14"/>
      <c r="AD929" s="14"/>
    </row>
    <row r="930" ht="15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5"/>
      <c r="K930" s="14"/>
      <c r="L930" s="14"/>
      <c r="M930" s="16"/>
      <c r="N930" s="17"/>
      <c r="O930" s="17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7"/>
      <c r="AC930" s="14"/>
      <c r="AD930" s="14"/>
    </row>
    <row r="931" ht="15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5"/>
      <c r="K931" s="14"/>
      <c r="L931" s="14"/>
      <c r="M931" s="16"/>
      <c r="N931" s="17"/>
      <c r="O931" s="17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7"/>
      <c r="AC931" s="14"/>
      <c r="AD931" s="14"/>
    </row>
    <row r="932" ht="15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5"/>
      <c r="K932" s="14"/>
      <c r="L932" s="14"/>
      <c r="M932" s="16"/>
      <c r="N932" s="17"/>
      <c r="O932" s="17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7"/>
      <c r="AC932" s="14"/>
      <c r="AD932" s="14"/>
    </row>
    <row r="933" ht="15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5"/>
      <c r="K933" s="14"/>
      <c r="L933" s="14"/>
      <c r="M933" s="16"/>
      <c r="N933" s="17"/>
      <c r="O933" s="17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7"/>
      <c r="AC933" s="14"/>
      <c r="AD933" s="14"/>
    </row>
    <row r="934" ht="15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5"/>
      <c r="K934" s="14"/>
      <c r="L934" s="14"/>
      <c r="M934" s="16"/>
      <c r="N934" s="17"/>
      <c r="O934" s="17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7"/>
      <c r="AC934" s="14"/>
      <c r="AD934" s="14"/>
    </row>
    <row r="935" ht="15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5"/>
      <c r="K935" s="14"/>
      <c r="L935" s="14"/>
      <c r="M935" s="16"/>
      <c r="N935" s="17"/>
      <c r="O935" s="17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7"/>
      <c r="AC935" s="14"/>
      <c r="AD935" s="14"/>
    </row>
    <row r="936" ht="15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5"/>
      <c r="K936" s="14"/>
      <c r="L936" s="14"/>
      <c r="M936" s="16"/>
      <c r="N936" s="17"/>
      <c r="O936" s="17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7"/>
      <c r="AC936" s="14"/>
      <c r="AD936" s="14"/>
    </row>
    <row r="937" ht="15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5"/>
      <c r="K937" s="14"/>
      <c r="L937" s="14"/>
      <c r="M937" s="16"/>
      <c r="N937" s="17"/>
      <c r="O937" s="17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7"/>
      <c r="AC937" s="14"/>
      <c r="AD937" s="14"/>
    </row>
    <row r="938" ht="15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5"/>
      <c r="K938" s="14"/>
      <c r="L938" s="14"/>
      <c r="M938" s="16"/>
      <c r="N938" s="17"/>
      <c r="O938" s="17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7"/>
      <c r="AC938" s="14"/>
      <c r="AD938" s="14"/>
    </row>
    <row r="939" ht="15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5"/>
      <c r="K939" s="14"/>
      <c r="L939" s="14"/>
      <c r="M939" s="16"/>
      <c r="N939" s="17"/>
      <c r="O939" s="17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7"/>
      <c r="AC939" s="14"/>
      <c r="AD939" s="14"/>
    </row>
    <row r="940" ht="15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5"/>
      <c r="K940" s="14"/>
      <c r="L940" s="14"/>
      <c r="M940" s="16"/>
      <c r="N940" s="17"/>
      <c r="O940" s="17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7"/>
      <c r="AC940" s="14"/>
      <c r="AD940" s="14"/>
    </row>
    <row r="941" ht="15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5"/>
      <c r="K941" s="14"/>
      <c r="L941" s="14"/>
      <c r="M941" s="16"/>
      <c r="N941" s="17"/>
      <c r="O941" s="17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7"/>
      <c r="AC941" s="14"/>
      <c r="AD941" s="14"/>
    </row>
    <row r="942" ht="15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5"/>
      <c r="K942" s="14"/>
      <c r="L942" s="14"/>
      <c r="M942" s="16"/>
      <c r="N942" s="17"/>
      <c r="O942" s="17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7"/>
      <c r="AC942" s="14"/>
      <c r="AD942" s="14"/>
    </row>
    <row r="943" ht="15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5"/>
      <c r="K943" s="14"/>
      <c r="L943" s="14"/>
      <c r="M943" s="16"/>
      <c r="N943" s="17"/>
      <c r="O943" s="17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7"/>
      <c r="AC943" s="14"/>
      <c r="AD943" s="14"/>
    </row>
    <row r="944" ht="15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5"/>
      <c r="K944" s="14"/>
      <c r="L944" s="14"/>
      <c r="M944" s="16"/>
      <c r="N944" s="17"/>
      <c r="O944" s="17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7"/>
      <c r="AC944" s="14"/>
      <c r="AD944" s="14"/>
    </row>
    <row r="945" ht="15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5"/>
      <c r="K945" s="14"/>
      <c r="L945" s="14"/>
      <c r="M945" s="16"/>
      <c r="N945" s="17"/>
      <c r="O945" s="17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7"/>
      <c r="AC945" s="14"/>
      <c r="AD945" s="14"/>
    </row>
    <row r="946" ht="15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5"/>
      <c r="K946" s="14"/>
      <c r="L946" s="14"/>
      <c r="M946" s="16"/>
      <c r="N946" s="17"/>
      <c r="O946" s="17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7"/>
      <c r="AC946" s="14"/>
      <c r="AD946" s="14"/>
    </row>
    <row r="947" ht="15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5"/>
      <c r="K947" s="14"/>
      <c r="L947" s="14"/>
      <c r="M947" s="16"/>
      <c r="N947" s="17"/>
      <c r="O947" s="17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7"/>
      <c r="AC947" s="14"/>
      <c r="AD947" s="14"/>
    </row>
    <row r="948" ht="15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5"/>
      <c r="K948" s="14"/>
      <c r="L948" s="14"/>
      <c r="M948" s="16"/>
      <c r="N948" s="17"/>
      <c r="O948" s="17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7"/>
      <c r="AC948" s="14"/>
      <c r="AD948" s="14"/>
    </row>
    <row r="949" ht="15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5"/>
      <c r="K949" s="14"/>
      <c r="L949" s="14"/>
      <c r="M949" s="16"/>
      <c r="N949" s="17"/>
      <c r="O949" s="17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7"/>
      <c r="AC949" s="14"/>
      <c r="AD949" s="14"/>
    </row>
    <row r="950" ht="15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5"/>
      <c r="K950" s="14"/>
      <c r="L950" s="14"/>
      <c r="M950" s="16"/>
      <c r="N950" s="17"/>
      <c r="O950" s="17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7"/>
      <c r="AC950" s="14"/>
      <c r="AD950" s="14"/>
    </row>
    <row r="951" ht="15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5"/>
      <c r="K951" s="14"/>
      <c r="L951" s="14"/>
      <c r="M951" s="16"/>
      <c r="N951" s="17"/>
      <c r="O951" s="17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7"/>
      <c r="AC951" s="14"/>
      <c r="AD951" s="14"/>
    </row>
    <row r="952" ht="15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5"/>
      <c r="K952" s="14"/>
      <c r="L952" s="14"/>
      <c r="M952" s="16"/>
      <c r="N952" s="17"/>
      <c r="O952" s="17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7"/>
      <c r="AC952" s="14"/>
      <c r="AD952" s="14"/>
    </row>
    <row r="953" ht="15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5"/>
      <c r="K953" s="14"/>
      <c r="L953" s="14"/>
      <c r="M953" s="16"/>
      <c r="N953" s="17"/>
      <c r="O953" s="17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7"/>
      <c r="AC953" s="14"/>
      <c r="AD953" s="14"/>
    </row>
    <row r="954" ht="15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5"/>
      <c r="K954" s="14"/>
      <c r="L954" s="14"/>
      <c r="M954" s="16"/>
      <c r="N954" s="17"/>
      <c r="O954" s="17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7"/>
      <c r="AC954" s="14"/>
      <c r="AD954" s="14"/>
    </row>
    <row r="955" ht="15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5"/>
      <c r="K955" s="14"/>
      <c r="L955" s="14"/>
      <c r="M955" s="16"/>
      <c r="N955" s="17"/>
      <c r="O955" s="17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7"/>
      <c r="AC955" s="14"/>
      <c r="AD955" s="14"/>
    </row>
    <row r="956" ht="15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5"/>
      <c r="K956" s="14"/>
      <c r="L956" s="14"/>
      <c r="M956" s="16"/>
      <c r="N956" s="17"/>
      <c r="O956" s="17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7"/>
      <c r="AC956" s="14"/>
      <c r="AD956" s="14"/>
    </row>
    <row r="957" ht="15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5"/>
      <c r="K957" s="14"/>
      <c r="L957" s="14"/>
      <c r="M957" s="16"/>
      <c r="N957" s="17"/>
      <c r="O957" s="17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7"/>
      <c r="AC957" s="14"/>
      <c r="AD957" s="14"/>
    </row>
    <row r="958" ht="15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5"/>
      <c r="K958" s="14"/>
      <c r="L958" s="14"/>
      <c r="M958" s="16"/>
      <c r="N958" s="17"/>
      <c r="O958" s="17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7"/>
      <c r="AC958" s="14"/>
      <c r="AD958" s="14"/>
    </row>
    <row r="959" ht="15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5"/>
      <c r="K959" s="14"/>
      <c r="L959" s="14"/>
      <c r="M959" s="16"/>
      <c r="N959" s="17"/>
      <c r="O959" s="17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7"/>
      <c r="AC959" s="14"/>
      <c r="AD959" s="14"/>
    </row>
    <row r="960" ht="15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5"/>
      <c r="K960" s="14"/>
      <c r="L960" s="14"/>
      <c r="M960" s="16"/>
      <c r="N960" s="17"/>
      <c r="O960" s="17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7"/>
      <c r="AC960" s="14"/>
      <c r="AD960" s="14"/>
    </row>
    <row r="961" ht="15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5"/>
      <c r="K961" s="14"/>
      <c r="L961" s="14"/>
      <c r="M961" s="16"/>
      <c r="N961" s="17"/>
      <c r="O961" s="17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7"/>
      <c r="AC961" s="14"/>
      <c r="AD961" s="14"/>
    </row>
    <row r="962" ht="15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5"/>
      <c r="K962" s="14"/>
      <c r="L962" s="14"/>
      <c r="M962" s="16"/>
      <c r="N962" s="17"/>
      <c r="O962" s="17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7"/>
      <c r="AC962" s="14"/>
      <c r="AD962" s="14"/>
    </row>
    <row r="963" ht="15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5"/>
      <c r="K963" s="14"/>
      <c r="L963" s="14"/>
      <c r="M963" s="16"/>
      <c r="N963" s="17"/>
      <c r="O963" s="17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7"/>
      <c r="AC963" s="14"/>
      <c r="AD963" s="14"/>
    </row>
    <row r="964" ht="15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5"/>
      <c r="K964" s="14"/>
      <c r="L964" s="14"/>
      <c r="M964" s="16"/>
      <c r="N964" s="17"/>
      <c r="O964" s="17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7"/>
      <c r="AC964" s="14"/>
      <c r="AD964" s="14"/>
    </row>
    <row r="965" ht="15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5"/>
      <c r="K965" s="14"/>
      <c r="L965" s="14"/>
      <c r="M965" s="16"/>
      <c r="N965" s="17"/>
      <c r="O965" s="17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7"/>
      <c r="AC965" s="14"/>
      <c r="AD965" s="14"/>
    </row>
    <row r="966" ht="15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5"/>
      <c r="K966" s="14"/>
      <c r="L966" s="14"/>
      <c r="M966" s="16"/>
      <c r="N966" s="17"/>
      <c r="O966" s="17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7"/>
      <c r="AC966" s="14"/>
      <c r="AD966" s="14"/>
    </row>
    <row r="967" ht="15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5"/>
      <c r="K967" s="14"/>
      <c r="L967" s="14"/>
      <c r="M967" s="16"/>
      <c r="N967" s="17"/>
      <c r="O967" s="17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7"/>
      <c r="AC967" s="14"/>
      <c r="AD967" s="14"/>
    </row>
    <row r="968" ht="15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5"/>
      <c r="K968" s="14"/>
      <c r="L968" s="14"/>
      <c r="M968" s="16"/>
      <c r="N968" s="17"/>
      <c r="O968" s="17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7"/>
      <c r="AC968" s="14"/>
      <c r="AD968" s="14"/>
    </row>
    <row r="969" ht="15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5"/>
      <c r="K969" s="14"/>
      <c r="L969" s="14"/>
      <c r="M969" s="16"/>
      <c r="N969" s="17"/>
      <c r="O969" s="17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7"/>
      <c r="AC969" s="14"/>
      <c r="AD969" s="14"/>
    </row>
    <row r="970" ht="15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5"/>
      <c r="K970" s="14"/>
      <c r="L970" s="14"/>
      <c r="M970" s="16"/>
      <c r="N970" s="17"/>
      <c r="O970" s="17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7"/>
      <c r="AC970" s="14"/>
      <c r="AD970" s="14"/>
    </row>
    <row r="971" ht="15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5"/>
      <c r="K971" s="14"/>
      <c r="L971" s="14"/>
      <c r="M971" s="16"/>
      <c r="N971" s="17"/>
      <c r="O971" s="17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7"/>
      <c r="AC971" s="14"/>
      <c r="AD971" s="14"/>
    </row>
    <row r="972" ht="15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5"/>
      <c r="K972" s="14"/>
      <c r="L972" s="14"/>
      <c r="M972" s="16"/>
      <c r="N972" s="17"/>
      <c r="O972" s="17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7"/>
      <c r="AC972" s="14"/>
      <c r="AD972" s="14"/>
    </row>
    <row r="973" ht="15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5"/>
      <c r="K973" s="14"/>
      <c r="L973" s="14"/>
      <c r="M973" s="16"/>
      <c r="N973" s="17"/>
      <c r="O973" s="17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7"/>
      <c r="AC973" s="14"/>
      <c r="AD973" s="14"/>
    </row>
    <row r="974" ht="15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5"/>
      <c r="K974" s="14"/>
      <c r="L974" s="14"/>
      <c r="M974" s="16"/>
      <c r="N974" s="17"/>
      <c r="O974" s="17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7"/>
      <c r="AC974" s="14"/>
      <c r="AD974" s="14"/>
    </row>
    <row r="975" ht="15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5"/>
      <c r="K975" s="14"/>
      <c r="L975" s="14"/>
      <c r="M975" s="16"/>
      <c r="N975" s="17"/>
      <c r="O975" s="17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7"/>
      <c r="AC975" s="14"/>
      <c r="AD975" s="14"/>
    </row>
    <row r="976" ht="15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5"/>
      <c r="K976" s="14"/>
      <c r="L976" s="14"/>
      <c r="M976" s="16"/>
      <c r="N976" s="17"/>
      <c r="O976" s="17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7"/>
      <c r="AC976" s="14"/>
      <c r="AD976" s="14"/>
    </row>
    <row r="977" ht="15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5"/>
      <c r="K977" s="14"/>
      <c r="L977" s="14"/>
      <c r="M977" s="16"/>
      <c r="N977" s="17"/>
      <c r="O977" s="17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7"/>
      <c r="AC977" s="14"/>
      <c r="AD977" s="14"/>
    </row>
    <row r="978" ht="15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5"/>
      <c r="K978" s="14"/>
      <c r="L978" s="14"/>
      <c r="M978" s="16"/>
      <c r="N978" s="17"/>
      <c r="O978" s="17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7"/>
      <c r="AC978" s="14"/>
      <c r="AD978" s="14"/>
    </row>
    <row r="979" ht="15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5"/>
      <c r="K979" s="14"/>
      <c r="L979" s="14"/>
      <c r="M979" s="16"/>
      <c r="N979" s="17"/>
      <c r="O979" s="17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7"/>
      <c r="AC979" s="14"/>
      <c r="AD979" s="14"/>
    </row>
    <row r="980" ht="15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5"/>
      <c r="K980" s="14"/>
      <c r="L980" s="14"/>
      <c r="M980" s="16"/>
      <c r="N980" s="17"/>
      <c r="O980" s="17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7"/>
      <c r="AC980" s="14"/>
      <c r="AD980" s="14"/>
    </row>
    <row r="981" ht="15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5"/>
      <c r="K981" s="14"/>
      <c r="L981" s="14"/>
      <c r="M981" s="16"/>
      <c r="N981" s="17"/>
      <c r="O981" s="17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7"/>
      <c r="AC981" s="14"/>
      <c r="AD981" s="14"/>
    </row>
    <row r="982" ht="15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5"/>
      <c r="K982" s="14"/>
      <c r="L982" s="14"/>
      <c r="M982" s="16"/>
      <c r="N982" s="17"/>
      <c r="O982" s="17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7"/>
      <c r="AC982" s="14"/>
      <c r="AD982" s="14"/>
    </row>
    <row r="983" ht="15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5"/>
      <c r="K983" s="14"/>
      <c r="L983" s="14"/>
      <c r="M983" s="16"/>
      <c r="N983" s="17"/>
      <c r="O983" s="17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7"/>
      <c r="AC983" s="14"/>
      <c r="AD983" s="14"/>
    </row>
    <row r="984" ht="15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5"/>
      <c r="K984" s="14"/>
      <c r="L984" s="14"/>
      <c r="M984" s="16"/>
      <c r="N984" s="17"/>
      <c r="O984" s="17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7"/>
      <c r="AC984" s="14"/>
      <c r="AD984" s="14"/>
    </row>
    <row r="985" ht="15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5"/>
      <c r="K985" s="14"/>
      <c r="L985" s="14"/>
      <c r="M985" s="16"/>
      <c r="N985" s="17"/>
      <c r="O985" s="17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7"/>
      <c r="AC985" s="14"/>
      <c r="AD985" s="14"/>
    </row>
    <row r="986" ht="15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5"/>
      <c r="K986" s="14"/>
      <c r="L986" s="14"/>
      <c r="M986" s="16"/>
      <c r="N986" s="17"/>
      <c r="O986" s="17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7"/>
      <c r="AC986" s="14"/>
      <c r="AD986" s="14"/>
    </row>
    <row r="987" ht="15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5"/>
      <c r="K987" s="14"/>
      <c r="L987" s="14"/>
      <c r="M987" s="16"/>
      <c r="N987" s="17"/>
      <c r="O987" s="17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7"/>
      <c r="AC987" s="14"/>
      <c r="AD987" s="14"/>
    </row>
    <row r="988" ht="15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5"/>
      <c r="K988" s="14"/>
      <c r="L988" s="14"/>
      <c r="M988" s="16"/>
      <c r="N988" s="17"/>
      <c r="O988" s="17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7"/>
      <c r="AC988" s="14"/>
      <c r="AD988" s="14"/>
    </row>
    <row r="989" ht="15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5"/>
      <c r="K989" s="14"/>
      <c r="L989" s="14"/>
      <c r="M989" s="16"/>
      <c r="N989" s="17"/>
      <c r="O989" s="17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7"/>
      <c r="AC989" s="14"/>
      <c r="AD989" s="14"/>
    </row>
    <row r="990" ht="15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5"/>
      <c r="K990" s="14"/>
      <c r="L990" s="14"/>
      <c r="M990" s="16"/>
      <c r="N990" s="17"/>
      <c r="O990" s="17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7"/>
      <c r="AC990" s="14"/>
      <c r="AD990" s="14"/>
    </row>
    <row r="991" ht="15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5"/>
      <c r="K991" s="14"/>
      <c r="L991" s="14"/>
      <c r="M991" s="16"/>
      <c r="N991" s="17"/>
      <c r="O991" s="17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7"/>
      <c r="AC991" s="14"/>
      <c r="AD991" s="14"/>
    </row>
    <row r="992" ht="15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5"/>
      <c r="K992" s="14"/>
      <c r="L992" s="14"/>
      <c r="M992" s="16"/>
      <c r="N992" s="17"/>
      <c r="O992" s="17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7"/>
      <c r="AC992" s="14"/>
      <c r="AD992" s="14"/>
    </row>
    <row r="993" ht="15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5"/>
      <c r="K993" s="14"/>
      <c r="L993" s="14"/>
      <c r="M993" s="16"/>
      <c r="N993" s="17"/>
      <c r="O993" s="17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7"/>
      <c r="AC993" s="14"/>
      <c r="AD993" s="14"/>
    </row>
    <row r="994" ht="15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5"/>
      <c r="K994" s="14"/>
      <c r="L994" s="14"/>
      <c r="M994" s="16"/>
      <c r="N994" s="17"/>
      <c r="O994" s="17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7"/>
      <c r="AC994" s="14"/>
      <c r="AD994" s="14"/>
    </row>
    <row r="995" ht="15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5"/>
      <c r="K995" s="14"/>
      <c r="L995" s="14"/>
      <c r="M995" s="16"/>
      <c r="N995" s="17"/>
      <c r="O995" s="17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7"/>
      <c r="AC995" s="14"/>
      <c r="AD995" s="14"/>
    </row>
    <row r="996" ht="15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5"/>
      <c r="K996" s="14"/>
      <c r="L996" s="14"/>
      <c r="M996" s="16"/>
      <c r="N996" s="17"/>
      <c r="O996" s="17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7"/>
      <c r="AC996" s="14"/>
      <c r="AD996" s="14"/>
    </row>
    <row r="997" ht="15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5"/>
      <c r="K997" s="14"/>
      <c r="L997" s="14"/>
      <c r="M997" s="16"/>
      <c r="N997" s="17"/>
      <c r="O997" s="17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7"/>
      <c r="AC997" s="14"/>
      <c r="AD997" s="14"/>
    </row>
    <row r="998" ht="15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5"/>
      <c r="K998" s="14"/>
      <c r="L998" s="14"/>
      <c r="M998" s="16"/>
      <c r="N998" s="17"/>
      <c r="O998" s="17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7"/>
      <c r="AC998" s="14"/>
      <c r="AD998" s="14"/>
    </row>
    <row r="999" ht="15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5"/>
      <c r="K999" s="14"/>
      <c r="L999" s="14"/>
      <c r="M999" s="16"/>
      <c r="N999" s="17"/>
      <c r="O999" s="17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7"/>
      <c r="AC999" s="14"/>
      <c r="AD999" s="14"/>
    </row>
    <row r="1000" ht="15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5"/>
      <c r="K1000" s="14"/>
      <c r="L1000" s="14"/>
      <c r="M1000" s="16"/>
      <c r="N1000" s="17"/>
      <c r="O1000" s="17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7"/>
      <c r="AC1000" s="14"/>
      <c r="AD1000" s="14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4" width="8.0"/>
    <col customWidth="1" min="5" max="5" width="8.88"/>
    <col customWidth="1" min="6" max="7" width="8.0"/>
    <col customWidth="1" min="8" max="8" width="22.38"/>
    <col customWidth="1" min="9" max="9" width="23.25"/>
    <col customWidth="1" min="10" max="10" width="21.63"/>
    <col customWidth="1" min="11" max="11" width="22.5"/>
    <col customWidth="1" min="12" max="12" width="17.5"/>
    <col customWidth="1" min="13" max="13" width="18.38"/>
    <col customWidth="1" min="14" max="14" width="14.25"/>
    <col customWidth="1" min="15" max="17" width="15.25"/>
    <col customWidth="1" min="18" max="18" width="15.5"/>
    <col customWidth="1" min="19" max="19" width="16.38"/>
    <col customWidth="1" min="20" max="20" width="13.13"/>
    <col customWidth="1" min="21" max="21" width="14.0"/>
    <col customWidth="1" min="22" max="22" width="16.0"/>
    <col customWidth="1" min="23" max="23" width="16.88"/>
    <col customWidth="1" min="24" max="24" width="15.25"/>
    <col customWidth="1" min="25" max="25" width="16.13"/>
    <col customWidth="1" min="27" max="27" width="12.5"/>
    <col customWidth="1" min="28" max="28" width="14.75"/>
    <col customWidth="1" min="29" max="30" width="15.88"/>
  </cols>
  <sheetData>
    <row r="1">
      <c r="A1" s="3" t="s">
        <v>24</v>
      </c>
      <c r="B1" s="3" t="s">
        <v>25</v>
      </c>
      <c r="C1" s="22" t="s">
        <v>26</v>
      </c>
      <c r="D1" s="3" t="s">
        <v>27</v>
      </c>
      <c r="E1" s="3" t="s">
        <v>28</v>
      </c>
      <c r="F1" s="3" t="s">
        <v>29</v>
      </c>
      <c r="G1" s="3" t="s">
        <v>30</v>
      </c>
      <c r="H1" s="3" t="s">
        <v>31</v>
      </c>
      <c r="I1" s="3" t="s">
        <v>32</v>
      </c>
      <c r="J1" s="3" t="s">
        <v>33</v>
      </c>
      <c r="K1" s="3" t="s">
        <v>34</v>
      </c>
      <c r="L1" s="3" t="s">
        <v>35</v>
      </c>
      <c r="M1" s="3" t="s">
        <v>36</v>
      </c>
      <c r="N1" s="3" t="s">
        <v>37</v>
      </c>
      <c r="O1" s="3" t="s">
        <v>38</v>
      </c>
      <c r="P1" s="3" t="s">
        <v>39</v>
      </c>
      <c r="Q1" s="3" t="s">
        <v>40</v>
      </c>
      <c r="R1" s="3" t="s">
        <v>41</v>
      </c>
      <c r="S1" s="3" t="s">
        <v>42</v>
      </c>
      <c r="T1" s="3" t="s">
        <v>43</v>
      </c>
      <c r="U1" s="3" t="s">
        <v>44</v>
      </c>
      <c r="V1" s="3" t="s">
        <v>45</v>
      </c>
      <c r="W1" s="3" t="s">
        <v>46</v>
      </c>
      <c r="X1" s="3" t="s">
        <v>47</v>
      </c>
      <c r="Y1" s="3" t="s">
        <v>48</v>
      </c>
      <c r="Z1" s="3" t="s">
        <v>49</v>
      </c>
      <c r="AA1" s="3" t="s">
        <v>50</v>
      </c>
      <c r="AB1" s="12" t="s">
        <v>51</v>
      </c>
      <c r="AC1" s="8" t="s">
        <v>52</v>
      </c>
      <c r="AD1" s="8" t="s">
        <v>53</v>
      </c>
    </row>
    <row r="2">
      <c r="A2" s="13">
        <v>42736.0</v>
      </c>
      <c r="B2" s="14">
        <v>2017.0</v>
      </c>
      <c r="C2" s="14">
        <v>1.0</v>
      </c>
      <c r="D2" s="14">
        <f t="shared" ref="D2:D43" si="1">A3-A2</f>
        <v>31</v>
      </c>
      <c r="E2" s="14"/>
      <c r="F2" s="14"/>
      <c r="G2" s="14">
        <v>0.25</v>
      </c>
      <c r="H2" s="14" t="s">
        <v>54</v>
      </c>
      <c r="I2" s="14" t="s">
        <v>54</v>
      </c>
      <c r="J2" s="14"/>
      <c r="K2" s="14"/>
      <c r="L2" s="14"/>
      <c r="M2" s="14"/>
      <c r="N2" s="17"/>
      <c r="O2" s="17"/>
      <c r="P2" s="14"/>
      <c r="Q2" s="14"/>
      <c r="R2" s="14"/>
      <c r="S2" s="14"/>
      <c r="T2" s="14"/>
      <c r="U2" s="14"/>
      <c r="V2" s="14"/>
      <c r="W2" s="14"/>
      <c r="X2" s="14"/>
      <c r="Y2" s="14"/>
      <c r="Z2" s="23"/>
      <c r="AA2" s="14"/>
      <c r="AB2" s="17"/>
      <c r="AC2" s="14"/>
      <c r="AD2" s="14"/>
    </row>
    <row r="3">
      <c r="A3" s="13">
        <f>A2+31</f>
        <v>42767</v>
      </c>
      <c r="B3" s="14">
        <v>2017.0</v>
      </c>
      <c r="C3" s="14">
        <v>2.0</v>
      </c>
      <c r="D3" s="14">
        <f t="shared" si="1"/>
        <v>28</v>
      </c>
      <c r="E3" s="14"/>
      <c r="F3" s="14"/>
      <c r="G3" s="14">
        <v>0.25</v>
      </c>
      <c r="H3" s="14" t="s">
        <v>54</v>
      </c>
      <c r="I3" s="14" t="s">
        <v>54</v>
      </c>
      <c r="J3" s="14"/>
      <c r="K3" s="14"/>
      <c r="L3" s="14"/>
      <c r="M3" s="14"/>
      <c r="N3" s="17"/>
      <c r="O3" s="17"/>
      <c r="P3" s="14"/>
      <c r="Q3" s="14"/>
      <c r="R3" s="14"/>
      <c r="S3" s="14"/>
      <c r="T3" s="14"/>
      <c r="U3" s="14"/>
      <c r="V3" s="14"/>
      <c r="W3" s="14"/>
      <c r="X3" s="14"/>
      <c r="Y3" s="14"/>
      <c r="Z3" s="23"/>
      <c r="AA3" s="14"/>
      <c r="AB3" s="17"/>
      <c r="AC3" s="14"/>
      <c r="AD3" s="14"/>
    </row>
    <row r="4">
      <c r="A4" s="13">
        <f>A3+28</f>
        <v>42795</v>
      </c>
      <c r="B4" s="14">
        <v>2017.0</v>
      </c>
      <c r="C4" s="14">
        <v>3.0</v>
      </c>
      <c r="D4" s="14">
        <f t="shared" si="1"/>
        <v>31</v>
      </c>
      <c r="E4" s="14"/>
      <c r="F4" s="14"/>
      <c r="G4" s="14">
        <v>0.25</v>
      </c>
      <c r="H4" s="14" t="s">
        <v>54</v>
      </c>
      <c r="I4" s="14" t="s">
        <v>54</v>
      </c>
      <c r="J4" s="14"/>
      <c r="K4" s="14"/>
      <c r="L4" s="14"/>
      <c r="M4" s="14"/>
      <c r="N4" s="17"/>
      <c r="O4" s="17"/>
      <c r="P4" s="14"/>
      <c r="Q4" s="14"/>
      <c r="R4" s="14"/>
      <c r="S4" s="14"/>
      <c r="T4" s="14"/>
      <c r="U4" s="14"/>
      <c r="V4" s="14"/>
      <c r="W4" s="14"/>
      <c r="X4" s="14"/>
      <c r="Y4" s="14"/>
      <c r="Z4" s="23"/>
      <c r="AA4" s="14"/>
      <c r="AB4" s="17"/>
      <c r="AC4" s="14"/>
      <c r="AD4" s="14"/>
    </row>
    <row r="5">
      <c r="A5" s="13">
        <f>A4+31</f>
        <v>42826</v>
      </c>
      <c r="B5" s="14">
        <v>2017.0</v>
      </c>
      <c r="C5" s="14">
        <v>4.0</v>
      </c>
      <c r="D5" s="14">
        <f t="shared" si="1"/>
        <v>30</v>
      </c>
      <c r="E5" s="14"/>
      <c r="F5" s="14"/>
      <c r="G5" s="14">
        <v>0.25</v>
      </c>
      <c r="H5" s="14" t="s">
        <v>54</v>
      </c>
      <c r="I5" s="14" t="s">
        <v>54</v>
      </c>
      <c r="J5" s="14"/>
      <c r="K5" s="14"/>
      <c r="L5" s="14"/>
      <c r="M5" s="14"/>
      <c r="N5" s="17"/>
      <c r="O5" s="17"/>
      <c r="P5" s="14"/>
      <c r="Q5" s="14"/>
      <c r="R5" s="14"/>
      <c r="S5" s="14"/>
      <c r="T5" s="14"/>
      <c r="U5" s="14"/>
      <c r="V5" s="14"/>
      <c r="W5" s="14"/>
      <c r="X5" s="14"/>
      <c r="Y5" s="14"/>
      <c r="Z5" s="23"/>
      <c r="AA5" s="14"/>
      <c r="AB5" s="17"/>
      <c r="AC5" s="14"/>
      <c r="AD5" s="14"/>
    </row>
    <row r="6">
      <c r="A6" s="13">
        <f>A5+30</f>
        <v>42856</v>
      </c>
      <c r="B6" s="14">
        <v>2017.0</v>
      </c>
      <c r="C6" s="14">
        <v>5.0</v>
      </c>
      <c r="D6" s="14">
        <f t="shared" si="1"/>
        <v>31</v>
      </c>
      <c r="E6" s="14"/>
      <c r="F6" s="14"/>
      <c r="G6" s="14">
        <v>0.25</v>
      </c>
      <c r="H6" s="14" t="s">
        <v>54</v>
      </c>
      <c r="I6" s="14" t="s">
        <v>54</v>
      </c>
      <c r="J6" s="14"/>
      <c r="K6" s="14"/>
      <c r="L6" s="14"/>
      <c r="M6" s="14"/>
      <c r="N6" s="17"/>
      <c r="O6" s="17"/>
      <c r="P6" s="14"/>
      <c r="Q6" s="14"/>
      <c r="R6" s="14"/>
      <c r="S6" s="14"/>
      <c r="T6" s="14"/>
      <c r="U6" s="14"/>
      <c r="V6" s="14"/>
      <c r="W6" s="14"/>
      <c r="X6" s="14"/>
      <c r="Y6" s="14"/>
      <c r="Z6" s="23"/>
      <c r="AA6" s="14"/>
      <c r="AB6" s="17"/>
      <c r="AC6" s="14"/>
      <c r="AD6" s="14"/>
    </row>
    <row r="7">
      <c r="A7" s="13">
        <f>A6+31</f>
        <v>42887</v>
      </c>
      <c r="B7" s="14">
        <v>2017.0</v>
      </c>
      <c r="C7" s="14">
        <v>6.0</v>
      </c>
      <c r="D7" s="14">
        <f t="shared" si="1"/>
        <v>30</v>
      </c>
      <c r="E7" s="14"/>
      <c r="F7" s="14"/>
      <c r="G7" s="14">
        <v>0.25</v>
      </c>
      <c r="H7" s="14">
        <v>82.0</v>
      </c>
      <c r="I7" s="14">
        <v>82.0</v>
      </c>
      <c r="J7" s="14">
        <v>11.66</v>
      </c>
      <c r="K7" s="14">
        <v>60.55</v>
      </c>
      <c r="L7" s="18"/>
      <c r="M7" s="14"/>
      <c r="N7" s="17">
        <v>19.43</v>
      </c>
      <c r="O7" s="17">
        <v>19.43</v>
      </c>
      <c r="P7" s="14">
        <v>183.08</v>
      </c>
      <c r="Q7" s="14">
        <v>2487.43</v>
      </c>
      <c r="R7" s="14">
        <v>1.90803</v>
      </c>
      <c r="S7" s="14">
        <v>0.06301</v>
      </c>
      <c r="T7" s="14">
        <v>0.3432</v>
      </c>
      <c r="U7" s="14">
        <v>0.22155</v>
      </c>
      <c r="V7" s="14"/>
      <c r="W7" s="14"/>
      <c r="X7" s="14">
        <v>0.23169</v>
      </c>
      <c r="Y7" s="14">
        <v>0.23169</v>
      </c>
      <c r="Z7" s="24">
        <f t="shared" ref="Z7:Z43" si="2">(P7*R7)+(Q7*S7)+(P7*T7)+(Q7*U7)+AB7+AC7+AD7+(V7*X7)+(W7+Y7)+(H7*N7)</f>
        <v>2713.469959</v>
      </c>
      <c r="AA7" s="14">
        <f t="shared" ref="AA7:AA43" si="3">P7+Q7</f>
        <v>2670.51</v>
      </c>
      <c r="AB7" s="17"/>
      <c r="AC7" s="14"/>
      <c r="AD7" s="14"/>
    </row>
    <row r="8">
      <c r="A8" s="13">
        <f>A7+30</f>
        <v>42917</v>
      </c>
      <c r="B8" s="14">
        <v>2017.0</v>
      </c>
      <c r="C8" s="14">
        <v>7.0</v>
      </c>
      <c r="D8" s="14">
        <f t="shared" si="1"/>
        <v>31</v>
      </c>
      <c r="E8" s="14"/>
      <c r="F8" s="14"/>
      <c r="G8" s="14">
        <v>0.25</v>
      </c>
      <c r="H8" s="14">
        <v>82.0</v>
      </c>
      <c r="I8" s="14">
        <v>82.0</v>
      </c>
      <c r="J8" s="14">
        <v>22.46</v>
      </c>
      <c r="K8" s="14">
        <v>67.1</v>
      </c>
      <c r="L8" s="18"/>
      <c r="M8" s="14"/>
      <c r="N8" s="17">
        <v>19.43</v>
      </c>
      <c r="O8" s="17">
        <v>19.43</v>
      </c>
      <c r="P8" s="14">
        <v>333.35</v>
      </c>
      <c r="Q8" s="14">
        <v>8624.19</v>
      </c>
      <c r="R8" s="14">
        <v>1.90803</v>
      </c>
      <c r="S8" s="14">
        <v>0.06301</v>
      </c>
      <c r="T8" s="14">
        <v>0.3432</v>
      </c>
      <c r="U8" s="14">
        <v>0.22155</v>
      </c>
      <c r="V8" s="14"/>
      <c r="W8" s="14"/>
      <c r="X8" s="14">
        <v>0.23169</v>
      </c>
      <c r="Y8" s="14">
        <v>0.23169</v>
      </c>
      <c r="Z8" s="24">
        <f t="shared" si="2"/>
        <v>5010.9684</v>
      </c>
      <c r="AA8" s="14">
        <f t="shared" si="3"/>
        <v>8957.54</v>
      </c>
      <c r="AB8" s="17">
        <f>(VLOOKUP(A8,aux!K:L,2,0))*AA8</f>
        <v>212.9296833</v>
      </c>
      <c r="AC8" s="14"/>
      <c r="AD8" s="14"/>
    </row>
    <row r="9">
      <c r="A9" s="13">
        <f t="shared" ref="A9:A10" si="4">A8+31</f>
        <v>42948</v>
      </c>
      <c r="B9" s="14">
        <v>2017.0</v>
      </c>
      <c r="C9" s="14">
        <v>8.0</v>
      </c>
      <c r="D9" s="14">
        <f t="shared" si="1"/>
        <v>31</v>
      </c>
      <c r="E9" s="14"/>
      <c r="F9" s="14"/>
      <c r="G9" s="14">
        <v>0.25</v>
      </c>
      <c r="H9" s="14">
        <v>82.0</v>
      </c>
      <c r="I9" s="14">
        <v>82.0</v>
      </c>
      <c r="J9" s="14">
        <v>18.58</v>
      </c>
      <c r="K9" s="14">
        <v>59.9</v>
      </c>
      <c r="L9" s="18"/>
      <c r="M9" s="14"/>
      <c r="N9" s="17">
        <v>23.88</v>
      </c>
      <c r="O9" s="17">
        <v>23.88</v>
      </c>
      <c r="P9" s="14">
        <v>491.29</v>
      </c>
      <c r="Q9" s="14">
        <v>7238.06</v>
      </c>
      <c r="R9" s="14">
        <v>2.0154</v>
      </c>
      <c r="S9" s="14">
        <v>0.07101</v>
      </c>
      <c r="T9" s="14">
        <v>0.36847</v>
      </c>
      <c r="U9" s="14">
        <v>0.23454</v>
      </c>
      <c r="V9" s="14"/>
      <c r="W9" s="14"/>
      <c r="X9" s="14">
        <v>0.2457</v>
      </c>
      <c r="Y9" s="14">
        <v>0.2457</v>
      </c>
      <c r="Z9" s="24">
        <f t="shared" si="2"/>
        <v>5738.076277</v>
      </c>
      <c r="AA9" s="14">
        <f t="shared" si="3"/>
        <v>7729.35</v>
      </c>
      <c r="AB9" s="18"/>
      <c r="AC9" s="17">
        <f>(VLOOKUP(A9,aux!K:L,2,0))*AA9</f>
        <v>396.9098519</v>
      </c>
      <c r="AD9" s="14"/>
    </row>
    <row r="10">
      <c r="A10" s="13">
        <f t="shared" si="4"/>
        <v>42979</v>
      </c>
      <c r="B10" s="14">
        <v>2017.0</v>
      </c>
      <c r="C10" s="14">
        <v>9.0</v>
      </c>
      <c r="D10" s="14">
        <f t="shared" si="1"/>
        <v>30</v>
      </c>
      <c r="E10" s="14"/>
      <c r="F10" s="14"/>
      <c r="G10" s="14">
        <v>0.25</v>
      </c>
      <c r="H10" s="14">
        <v>82.0</v>
      </c>
      <c r="I10" s="14">
        <v>82.0</v>
      </c>
      <c r="J10" s="14">
        <v>26.35</v>
      </c>
      <c r="K10" s="14">
        <v>60.19</v>
      </c>
      <c r="L10" s="18"/>
      <c r="M10" s="14"/>
      <c r="N10" s="17">
        <v>23.88</v>
      </c>
      <c r="O10" s="17">
        <v>23.88</v>
      </c>
      <c r="P10" s="14">
        <v>813.85</v>
      </c>
      <c r="Q10" s="14">
        <v>13261.16</v>
      </c>
      <c r="R10" s="14">
        <v>2.0154</v>
      </c>
      <c r="S10" s="14">
        <v>0.07101</v>
      </c>
      <c r="T10" s="14">
        <v>0.36847</v>
      </c>
      <c r="U10" s="14">
        <v>0.23454</v>
      </c>
      <c r="V10" s="14"/>
      <c r="W10" s="14"/>
      <c r="X10" s="14">
        <v>0.2457</v>
      </c>
      <c r="Y10" s="14">
        <v>0.2457</v>
      </c>
      <c r="Z10" s="24">
        <f t="shared" si="2"/>
        <v>8530.243549</v>
      </c>
      <c r="AA10" s="14">
        <f t="shared" si="3"/>
        <v>14075.01</v>
      </c>
      <c r="AB10" s="17">
        <f>(VLOOKUP(A10,aux!K:L,2,0))*AA10</f>
        <v>579.7778119</v>
      </c>
      <c r="AC10" s="14"/>
      <c r="AD10" s="14"/>
    </row>
    <row r="11">
      <c r="A11" s="13">
        <f>A10+30</f>
        <v>43009</v>
      </c>
      <c r="B11" s="14">
        <v>2017.0</v>
      </c>
      <c r="C11" s="14">
        <v>10.0</v>
      </c>
      <c r="D11" s="14">
        <f t="shared" si="1"/>
        <v>31</v>
      </c>
      <c r="E11" s="14"/>
      <c r="F11" s="14"/>
      <c r="G11" s="14">
        <v>0.25</v>
      </c>
      <c r="H11" s="14">
        <v>82.0</v>
      </c>
      <c r="I11" s="14">
        <v>82.0</v>
      </c>
      <c r="J11" s="14">
        <v>35.14</v>
      </c>
      <c r="K11" s="14">
        <v>61.27</v>
      </c>
      <c r="L11" s="18"/>
      <c r="M11" s="14"/>
      <c r="N11" s="17">
        <v>23.88</v>
      </c>
      <c r="O11" s="17">
        <v>23.88</v>
      </c>
      <c r="P11" s="14">
        <v>584.87</v>
      </c>
      <c r="Q11" s="14">
        <v>11233.78</v>
      </c>
      <c r="R11" s="14">
        <v>2.0154</v>
      </c>
      <c r="S11" s="14">
        <v>0.07101</v>
      </c>
      <c r="T11" s="14">
        <v>0.36847</v>
      </c>
      <c r="U11" s="14">
        <v>0.23454</v>
      </c>
      <c r="V11" s="14"/>
      <c r="W11" s="14"/>
      <c r="X11" s="14">
        <v>0.2457</v>
      </c>
      <c r="Y11" s="14">
        <v>0.2457</v>
      </c>
      <c r="Z11" s="24">
        <f t="shared" si="2"/>
        <v>7610.248457</v>
      </c>
      <c r="AA11" s="14">
        <f t="shared" si="3"/>
        <v>11818.65</v>
      </c>
      <c r="AB11" s="18"/>
      <c r="AC11" s="14"/>
      <c r="AD11" s="17">
        <f>(VLOOKUP(A11,aux!K:L,2,0))*AA11</f>
        <v>825.1072311</v>
      </c>
    </row>
    <row r="12">
      <c r="A12" s="13">
        <f>A11+31</f>
        <v>43040</v>
      </c>
      <c r="B12" s="14">
        <v>2017.0</v>
      </c>
      <c r="C12" s="14">
        <v>11.0</v>
      </c>
      <c r="D12" s="14">
        <f t="shared" si="1"/>
        <v>30</v>
      </c>
      <c r="E12" s="14"/>
      <c r="F12" s="14"/>
      <c r="G12" s="14">
        <v>0.25</v>
      </c>
      <c r="H12" s="14">
        <v>82.0</v>
      </c>
      <c r="I12" s="14">
        <v>82.0</v>
      </c>
      <c r="J12" s="14">
        <v>39.82</v>
      </c>
      <c r="K12" s="14">
        <v>60.7</v>
      </c>
      <c r="L12" s="18"/>
      <c r="M12" s="14"/>
      <c r="N12" s="17">
        <v>23.88</v>
      </c>
      <c r="O12" s="17">
        <v>23.88</v>
      </c>
      <c r="P12" s="14">
        <v>683.37</v>
      </c>
      <c r="Q12" s="14">
        <v>9242.29</v>
      </c>
      <c r="R12" s="14">
        <v>2.0154</v>
      </c>
      <c r="S12" s="14">
        <v>0.07101</v>
      </c>
      <c r="T12" s="14">
        <v>0.36847</v>
      </c>
      <c r="U12" s="14">
        <v>0.23454</v>
      </c>
      <c r="V12" s="14">
        <v>31.49</v>
      </c>
      <c r="W12" s="14">
        <v>157.53</v>
      </c>
      <c r="X12" s="14">
        <v>0.2457</v>
      </c>
      <c r="Y12" s="14">
        <v>0.2457</v>
      </c>
      <c r="Z12" s="24">
        <f t="shared" si="2"/>
        <v>7073.002744</v>
      </c>
      <c r="AA12" s="14">
        <f t="shared" si="3"/>
        <v>9925.66</v>
      </c>
      <c r="AB12" s="18"/>
      <c r="AC12" s="14"/>
      <c r="AD12" s="17">
        <f>(VLOOKUP(A12,aux!K:L,2,0))*AA12</f>
        <v>496.283</v>
      </c>
    </row>
    <row r="13">
      <c r="A13" s="13">
        <f>A12+30</f>
        <v>43070</v>
      </c>
      <c r="B13" s="14">
        <v>2017.0</v>
      </c>
      <c r="C13" s="14">
        <v>12.0</v>
      </c>
      <c r="D13" s="14">
        <f t="shared" si="1"/>
        <v>31</v>
      </c>
      <c r="E13" s="14"/>
      <c r="F13" s="14"/>
      <c r="G13" s="14">
        <v>0.25</v>
      </c>
      <c r="H13" s="14">
        <v>82.0</v>
      </c>
      <c r="I13" s="14">
        <v>82.0</v>
      </c>
      <c r="J13" s="14">
        <v>28.08</v>
      </c>
      <c r="K13" s="14">
        <v>56.88</v>
      </c>
      <c r="L13" s="18"/>
      <c r="M13" s="14"/>
      <c r="N13" s="17">
        <v>23.88</v>
      </c>
      <c r="O13" s="17">
        <v>23.88</v>
      </c>
      <c r="P13" s="14">
        <v>787.52</v>
      </c>
      <c r="Q13" s="14">
        <v>10842.35</v>
      </c>
      <c r="R13" s="14">
        <v>2.0154</v>
      </c>
      <c r="S13" s="14">
        <v>0.07101</v>
      </c>
      <c r="T13" s="14">
        <v>0.36847</v>
      </c>
      <c r="U13" s="14">
        <v>0.23454</v>
      </c>
      <c r="V13" s="14">
        <v>42.91</v>
      </c>
      <c r="W13" s="14">
        <v>197.56</v>
      </c>
      <c r="X13" s="14">
        <v>0.2457</v>
      </c>
      <c r="Y13" s="14">
        <v>0.2457</v>
      </c>
      <c r="Z13" s="24">
        <f t="shared" si="2"/>
        <v>7705.630132</v>
      </c>
      <c r="AA13" s="14">
        <f t="shared" si="3"/>
        <v>11629.87</v>
      </c>
      <c r="AB13" s="18"/>
      <c r="AC13" s="17">
        <f>(VLOOKUP(A13,aux!K:L,2,0))*AA13</f>
        <v>348.8961</v>
      </c>
      <c r="AD13" s="14"/>
    </row>
    <row r="14">
      <c r="A14" s="13">
        <f t="shared" ref="A14:A15" si="5">A13+31</f>
        <v>43101</v>
      </c>
      <c r="B14" s="14">
        <v>2018.0</v>
      </c>
      <c r="C14" s="14">
        <v>1.0</v>
      </c>
      <c r="D14" s="14">
        <f t="shared" si="1"/>
        <v>31</v>
      </c>
      <c r="E14" s="14"/>
      <c r="F14" s="14"/>
      <c r="G14" s="14">
        <v>0.25</v>
      </c>
      <c r="H14" s="14">
        <v>82.0</v>
      </c>
      <c r="I14" s="14">
        <v>82.0</v>
      </c>
      <c r="J14" s="14">
        <v>22.82</v>
      </c>
      <c r="K14" s="14">
        <v>53.93</v>
      </c>
      <c r="L14" s="18"/>
      <c r="M14" s="14"/>
      <c r="N14" s="17">
        <v>23.88</v>
      </c>
      <c r="O14" s="17">
        <v>23.88</v>
      </c>
      <c r="P14" s="14">
        <v>643.31</v>
      </c>
      <c r="Q14" s="14">
        <v>7909.09</v>
      </c>
      <c r="R14" s="14">
        <v>2.0154</v>
      </c>
      <c r="S14" s="14">
        <v>0.07101</v>
      </c>
      <c r="T14" s="14">
        <v>0.36847</v>
      </c>
      <c r="U14" s="14">
        <v>0.23454</v>
      </c>
      <c r="V14" s="14">
        <v>40.83</v>
      </c>
      <c r="W14" s="14">
        <v>218.54</v>
      </c>
      <c r="X14" s="14">
        <v>0.2457</v>
      </c>
      <c r="Y14" s="14">
        <v>0.2457</v>
      </c>
      <c r="Z14" s="24">
        <f t="shared" si="2"/>
        <v>6137.16749</v>
      </c>
      <c r="AA14" s="14">
        <f t="shared" si="3"/>
        <v>8552.4</v>
      </c>
      <c r="AB14" s="17"/>
      <c r="AC14" s="14"/>
      <c r="AD14" s="14"/>
    </row>
    <row r="15">
      <c r="A15" s="13">
        <f t="shared" si="5"/>
        <v>43132</v>
      </c>
      <c r="B15" s="14">
        <v>2018.0</v>
      </c>
      <c r="C15" s="14">
        <v>2.0</v>
      </c>
      <c r="D15" s="14">
        <f t="shared" si="1"/>
        <v>28</v>
      </c>
      <c r="E15" s="14"/>
      <c r="F15" s="14"/>
      <c r="G15" s="14">
        <v>0.25</v>
      </c>
      <c r="H15" s="14">
        <v>82.0</v>
      </c>
      <c r="I15" s="14">
        <v>82.0</v>
      </c>
      <c r="J15" s="14">
        <v>24.41</v>
      </c>
      <c r="K15" s="14">
        <v>54.22</v>
      </c>
      <c r="L15" s="18"/>
      <c r="M15" s="14"/>
      <c r="N15" s="17">
        <v>23.88</v>
      </c>
      <c r="O15" s="17">
        <v>23.88</v>
      </c>
      <c r="P15" s="14">
        <v>575.12</v>
      </c>
      <c r="Q15" s="14">
        <v>9024.69</v>
      </c>
      <c r="R15" s="14">
        <v>2.0154</v>
      </c>
      <c r="S15" s="14">
        <v>0.07101</v>
      </c>
      <c r="T15" s="14">
        <v>0.36847</v>
      </c>
      <c r="U15" s="14">
        <v>0.23454</v>
      </c>
      <c r="V15" s="14">
        <v>38.98</v>
      </c>
      <c r="W15" s="14">
        <v>153.3</v>
      </c>
      <c r="X15" s="14">
        <v>0.2457</v>
      </c>
      <c r="Y15" s="14">
        <v>0.2457</v>
      </c>
      <c r="Z15" s="24">
        <f t="shared" si="2"/>
        <v>6249.78843</v>
      </c>
      <c r="AA15" s="14">
        <f t="shared" si="3"/>
        <v>9599.81</v>
      </c>
      <c r="AB15" s="17"/>
      <c r="AC15" s="14"/>
      <c r="AD15" s="14"/>
    </row>
    <row r="16">
      <c r="A16" s="13">
        <f>A15+28</f>
        <v>43160</v>
      </c>
      <c r="B16" s="14">
        <v>2018.0</v>
      </c>
      <c r="C16" s="14">
        <v>3.0</v>
      </c>
      <c r="D16" s="14">
        <f t="shared" si="1"/>
        <v>31</v>
      </c>
      <c r="E16" s="14"/>
      <c r="F16" s="14"/>
      <c r="G16" s="14">
        <v>0.25</v>
      </c>
      <c r="H16" s="14">
        <v>82.0</v>
      </c>
      <c r="I16" s="14">
        <v>82.0</v>
      </c>
      <c r="J16" s="14">
        <v>24.48</v>
      </c>
      <c r="K16" s="14">
        <v>56.09</v>
      </c>
      <c r="L16" s="18"/>
      <c r="M16" s="14"/>
      <c r="N16" s="17">
        <v>23.88</v>
      </c>
      <c r="O16" s="17">
        <v>23.88</v>
      </c>
      <c r="P16" s="14">
        <v>642.28</v>
      </c>
      <c r="Q16" s="14">
        <v>9263.21</v>
      </c>
      <c r="R16" s="14">
        <v>2.0154</v>
      </c>
      <c r="S16" s="14">
        <v>0.07101</v>
      </c>
      <c r="T16" s="14">
        <v>0.36847</v>
      </c>
      <c r="U16" s="14">
        <v>0.23454</v>
      </c>
      <c r="V16" s="14">
        <v>42.07</v>
      </c>
      <c r="W16" s="14">
        <v>184.68</v>
      </c>
      <c r="X16" s="14">
        <v>0.2457</v>
      </c>
      <c r="Y16" s="14">
        <v>0.2457</v>
      </c>
      <c r="Z16" s="24">
        <f t="shared" si="2"/>
        <v>6514.908138</v>
      </c>
      <c r="AA16" s="14">
        <f t="shared" si="3"/>
        <v>9905.49</v>
      </c>
      <c r="AB16" s="17"/>
      <c r="AC16" s="14"/>
      <c r="AD16" s="14"/>
    </row>
    <row r="17">
      <c r="A17" s="13">
        <f>A16+31</f>
        <v>43191</v>
      </c>
      <c r="B17" s="14">
        <v>2018.0</v>
      </c>
      <c r="C17" s="14">
        <v>4.0</v>
      </c>
      <c r="D17" s="14">
        <f t="shared" si="1"/>
        <v>30</v>
      </c>
      <c r="E17" s="14"/>
      <c r="F17" s="14"/>
      <c r="G17" s="14">
        <v>0.25</v>
      </c>
      <c r="H17" s="14">
        <v>82.0</v>
      </c>
      <c r="I17" s="14">
        <v>82.0</v>
      </c>
      <c r="J17" s="14">
        <v>34.7</v>
      </c>
      <c r="K17" s="14">
        <v>61.13</v>
      </c>
      <c r="L17" s="18"/>
      <c r="M17" s="14"/>
      <c r="N17" s="17">
        <v>23.88</v>
      </c>
      <c r="O17" s="17">
        <v>23.88</v>
      </c>
      <c r="P17" s="14">
        <v>786.63</v>
      </c>
      <c r="Q17" s="14">
        <v>9662.06</v>
      </c>
      <c r="R17" s="14">
        <v>2.0154</v>
      </c>
      <c r="S17" s="14">
        <v>0.07101</v>
      </c>
      <c r="T17" s="14">
        <v>0.36847</v>
      </c>
      <c r="U17" s="14">
        <v>0.23454</v>
      </c>
      <c r="V17" s="14">
        <v>47.2</v>
      </c>
      <c r="W17" s="14">
        <v>229.02</v>
      </c>
      <c r="X17" s="14">
        <v>0.2457</v>
      </c>
      <c r="Y17" s="14">
        <v>0.2457</v>
      </c>
      <c r="Z17" s="24">
        <f t="shared" si="2"/>
        <v>7026.488831</v>
      </c>
      <c r="AA17" s="14">
        <f t="shared" si="3"/>
        <v>10448.69</v>
      </c>
      <c r="AB17" s="17"/>
      <c r="AC17" s="14"/>
      <c r="AD17" s="14"/>
    </row>
    <row r="18">
      <c r="A18" s="13">
        <f>A17+30</f>
        <v>43221</v>
      </c>
      <c r="B18" s="14">
        <v>2018.0</v>
      </c>
      <c r="C18" s="14">
        <v>5.0</v>
      </c>
      <c r="D18" s="14">
        <f t="shared" si="1"/>
        <v>31</v>
      </c>
      <c r="E18" s="14"/>
      <c r="F18" s="14"/>
      <c r="G18" s="14">
        <v>0.25</v>
      </c>
      <c r="H18" s="14">
        <v>82.0</v>
      </c>
      <c r="I18" s="14">
        <v>82.0</v>
      </c>
      <c r="J18" s="14">
        <v>20.52</v>
      </c>
      <c r="K18" s="14">
        <v>50.9</v>
      </c>
      <c r="L18" s="18"/>
      <c r="M18" s="14"/>
      <c r="N18" s="17">
        <v>23.88</v>
      </c>
      <c r="O18" s="17">
        <v>23.88</v>
      </c>
      <c r="P18" s="14">
        <v>525.33</v>
      </c>
      <c r="Q18" s="14">
        <v>5926.66</v>
      </c>
      <c r="R18" s="14">
        <v>2.0154</v>
      </c>
      <c r="S18" s="14">
        <v>0.07101</v>
      </c>
      <c r="T18" s="14">
        <v>0.36847</v>
      </c>
      <c r="U18" s="14">
        <v>0.23454</v>
      </c>
      <c r="V18" s="14">
        <v>39.32</v>
      </c>
      <c r="W18" s="14">
        <v>233.87</v>
      </c>
      <c r="X18" s="14">
        <v>0.2457</v>
      </c>
      <c r="Y18" s="14">
        <v>0.2457</v>
      </c>
      <c r="Z18" s="24">
        <f t="shared" si="2"/>
        <v>5329.665914</v>
      </c>
      <c r="AA18" s="14">
        <f t="shared" si="3"/>
        <v>6451.99</v>
      </c>
      <c r="AB18" s="17">
        <f>(VLOOKUP(A18,aux!K:L,2,0))*AA18</f>
        <v>64.5199</v>
      </c>
      <c r="AC18" s="14"/>
      <c r="AD18" s="14"/>
    </row>
    <row r="19">
      <c r="A19" s="13">
        <f>A18+31</f>
        <v>43252</v>
      </c>
      <c r="B19" s="14">
        <v>2018.0</v>
      </c>
      <c r="C19" s="14">
        <v>6.0</v>
      </c>
      <c r="D19" s="14">
        <f t="shared" si="1"/>
        <v>30</v>
      </c>
      <c r="E19" s="14"/>
      <c r="F19" s="14"/>
      <c r="G19" s="14">
        <v>0.25</v>
      </c>
      <c r="H19" s="14">
        <v>82.0</v>
      </c>
      <c r="I19" s="14">
        <v>82.0</v>
      </c>
      <c r="J19" s="14">
        <v>20.23</v>
      </c>
      <c r="K19" s="14">
        <v>66.1</v>
      </c>
      <c r="L19" s="18"/>
      <c r="M19" s="14"/>
      <c r="N19" s="17">
        <v>23.88</v>
      </c>
      <c r="O19" s="17">
        <v>23.88</v>
      </c>
      <c r="P19" s="14">
        <v>522.45</v>
      </c>
      <c r="Q19" s="14">
        <v>8703.68</v>
      </c>
      <c r="R19" s="14">
        <v>2.0154</v>
      </c>
      <c r="S19" s="14">
        <v>0.07101</v>
      </c>
      <c r="T19" s="14">
        <v>0.36847</v>
      </c>
      <c r="U19" s="14">
        <v>0.23454</v>
      </c>
      <c r="V19" s="14">
        <v>38.54</v>
      </c>
      <c r="W19" s="14">
        <v>185.18</v>
      </c>
      <c r="X19" s="14">
        <v>0.2457</v>
      </c>
      <c r="Y19" s="14">
        <v>0.2457</v>
      </c>
      <c r="Z19" s="24">
        <f t="shared" si="2"/>
        <v>6519.223784</v>
      </c>
      <c r="AA19" s="14">
        <f t="shared" si="3"/>
        <v>9226.13</v>
      </c>
      <c r="AB19" s="18"/>
      <c r="AC19" s="14"/>
      <c r="AD19" s="17">
        <f>(VLOOKUP(A19,aux!K:L,2,0))*AA19</f>
        <v>461.3065</v>
      </c>
    </row>
    <row r="20" ht="15.75" customHeight="1">
      <c r="A20" s="13">
        <f>A19+30</f>
        <v>43282</v>
      </c>
      <c r="B20" s="14">
        <v>2018.0</v>
      </c>
      <c r="C20" s="14">
        <v>7.0</v>
      </c>
      <c r="D20" s="14">
        <f t="shared" si="1"/>
        <v>31</v>
      </c>
      <c r="E20" s="14"/>
      <c r="F20" s="14"/>
      <c r="G20" s="14">
        <v>0.25</v>
      </c>
      <c r="H20" s="14">
        <v>82.0</v>
      </c>
      <c r="I20" s="14">
        <v>82.0</v>
      </c>
      <c r="J20" s="14">
        <v>24.19</v>
      </c>
      <c r="K20" s="14">
        <v>68.4</v>
      </c>
      <c r="L20" s="18"/>
      <c r="M20" s="14"/>
      <c r="N20" s="17">
        <v>23.88</v>
      </c>
      <c r="O20" s="17">
        <v>23.88</v>
      </c>
      <c r="P20" s="14">
        <v>811.87</v>
      </c>
      <c r="Q20" s="14">
        <v>12906.05</v>
      </c>
      <c r="R20" s="14">
        <v>2.0154</v>
      </c>
      <c r="S20" s="14">
        <v>0.07101</v>
      </c>
      <c r="T20" s="14">
        <v>0.36847</v>
      </c>
      <c r="U20" s="14">
        <v>0.23454</v>
      </c>
      <c r="V20" s="14">
        <v>56.83</v>
      </c>
      <c r="W20" s="14">
        <v>232.43</v>
      </c>
      <c r="X20" s="14">
        <v>0.2457</v>
      </c>
      <c r="Y20" s="14">
        <v>0.2457</v>
      </c>
      <c r="Z20" s="24">
        <f t="shared" si="2"/>
        <v>8769.530945</v>
      </c>
      <c r="AA20" s="14">
        <f t="shared" si="3"/>
        <v>13717.92</v>
      </c>
      <c r="AB20" s="18"/>
      <c r="AC20" s="14"/>
      <c r="AD20" s="17">
        <f>(VLOOKUP(A20,aux!K:L,2,0))*AA20</f>
        <v>685.896</v>
      </c>
    </row>
    <row r="21" ht="15.75" customHeight="1">
      <c r="A21" s="13">
        <f t="shared" ref="A21:A22" si="6">A20+31</f>
        <v>43313</v>
      </c>
      <c r="B21" s="14">
        <v>2018.0</v>
      </c>
      <c r="C21" s="14">
        <v>8.0</v>
      </c>
      <c r="D21" s="14">
        <f t="shared" si="1"/>
        <v>31</v>
      </c>
      <c r="E21" s="14"/>
      <c r="F21" s="14"/>
      <c r="G21" s="14">
        <v>0.25</v>
      </c>
      <c r="H21" s="14">
        <v>82.0</v>
      </c>
      <c r="I21" s="14">
        <v>82.0</v>
      </c>
      <c r="J21" s="14">
        <v>30.46</v>
      </c>
      <c r="K21" s="14">
        <v>57.89</v>
      </c>
      <c r="L21" s="18"/>
      <c r="M21" s="14"/>
      <c r="N21" s="17">
        <v>25.29</v>
      </c>
      <c r="O21" s="17">
        <v>25.29</v>
      </c>
      <c r="P21" s="14">
        <v>985.73</v>
      </c>
      <c r="Q21" s="14">
        <v>10395.58</v>
      </c>
      <c r="R21" s="14">
        <v>2.12393</v>
      </c>
      <c r="S21" s="14">
        <v>0.08615</v>
      </c>
      <c r="T21" s="14">
        <v>0.42509</v>
      </c>
      <c r="U21" s="14">
        <v>0.26375</v>
      </c>
      <c r="V21" s="14">
        <v>65.59</v>
      </c>
      <c r="W21" s="14">
        <v>349.61</v>
      </c>
      <c r="X21" s="14">
        <v>0.39379</v>
      </c>
      <c r="Y21" s="14">
        <v>0.39379</v>
      </c>
      <c r="Z21" s="24">
        <f t="shared" si="2"/>
        <v>9168.736903</v>
      </c>
      <c r="AA21" s="14">
        <f t="shared" si="3"/>
        <v>11381.31</v>
      </c>
      <c r="AB21" s="18"/>
      <c r="AC21" s="14"/>
      <c r="AD21" s="17">
        <f>(VLOOKUP(A21,aux!K:L,2,0))*AA21</f>
        <v>569.0655</v>
      </c>
    </row>
    <row r="22" ht="15.75" customHeight="1">
      <c r="A22" s="13">
        <f t="shared" si="6"/>
        <v>43344</v>
      </c>
      <c r="B22" s="14">
        <v>2018.0</v>
      </c>
      <c r="C22" s="14">
        <v>9.0</v>
      </c>
      <c r="D22" s="14">
        <f t="shared" si="1"/>
        <v>30</v>
      </c>
      <c r="E22" s="14"/>
      <c r="F22" s="14"/>
      <c r="G22" s="14">
        <v>0.25</v>
      </c>
      <c r="H22" s="14">
        <v>82.0</v>
      </c>
      <c r="I22" s="14">
        <v>82.0</v>
      </c>
      <c r="J22" s="14">
        <v>40.68</v>
      </c>
      <c r="K22" s="14">
        <v>59.26</v>
      </c>
      <c r="L22" s="18"/>
      <c r="M22" s="14"/>
      <c r="N22" s="17">
        <v>25.29</v>
      </c>
      <c r="O22" s="17">
        <v>25.29</v>
      </c>
      <c r="P22" s="14">
        <v>1071.45</v>
      </c>
      <c r="Q22" s="14">
        <v>13237.08</v>
      </c>
      <c r="R22" s="14">
        <v>2.12393</v>
      </c>
      <c r="S22" s="14">
        <v>0.08615</v>
      </c>
      <c r="T22" s="14">
        <v>0.42509</v>
      </c>
      <c r="U22" s="14">
        <v>0.26375</v>
      </c>
      <c r="V22" s="14">
        <v>48.49</v>
      </c>
      <c r="W22" s="14">
        <v>249.96</v>
      </c>
      <c r="X22" s="14">
        <v>0.39379</v>
      </c>
      <c r="Y22" s="14">
        <v>0.39379</v>
      </c>
      <c r="Z22" s="24">
        <f t="shared" si="2"/>
        <v>10421.45694</v>
      </c>
      <c r="AA22" s="14">
        <f t="shared" si="3"/>
        <v>14308.53</v>
      </c>
      <c r="AB22" s="18"/>
      <c r="AC22" s="14"/>
      <c r="AD22" s="17">
        <f>(VLOOKUP(A22,aux!K:L,2,0))*AA22</f>
        <v>715.4265</v>
      </c>
    </row>
    <row r="23" ht="15.75" customHeight="1">
      <c r="A23" s="13">
        <f>A22+30</f>
        <v>43374</v>
      </c>
      <c r="B23" s="14">
        <v>2018.0</v>
      </c>
      <c r="C23" s="14">
        <v>10.0</v>
      </c>
      <c r="D23" s="14">
        <f t="shared" si="1"/>
        <v>31</v>
      </c>
      <c r="E23" s="14"/>
      <c r="F23" s="14"/>
      <c r="G23" s="14">
        <v>0.25</v>
      </c>
      <c r="H23" s="14">
        <v>82.0</v>
      </c>
      <c r="I23" s="14">
        <v>82.0</v>
      </c>
      <c r="J23" s="14">
        <v>32.76</v>
      </c>
      <c r="K23" s="14">
        <v>66.74</v>
      </c>
      <c r="L23" s="18"/>
      <c r="M23" s="14"/>
      <c r="N23" s="17">
        <v>25.29</v>
      </c>
      <c r="O23" s="17">
        <v>25.29</v>
      </c>
      <c r="P23" s="14">
        <v>971.63</v>
      </c>
      <c r="Q23" s="14">
        <v>10968.41</v>
      </c>
      <c r="R23" s="14">
        <v>2.12393</v>
      </c>
      <c r="S23" s="14">
        <v>0.08615</v>
      </c>
      <c r="T23" s="14">
        <v>0.42509</v>
      </c>
      <c r="U23" s="14">
        <v>0.26375</v>
      </c>
      <c r="V23" s="14">
        <v>38.52</v>
      </c>
      <c r="W23" s="14">
        <v>240.99</v>
      </c>
      <c r="X23" s="14">
        <v>0.39379</v>
      </c>
      <c r="Y23" s="14">
        <v>0.39379</v>
      </c>
      <c r="Z23" s="24">
        <f t="shared" si="2"/>
        <v>9241.885542</v>
      </c>
      <c r="AA23" s="14">
        <f t="shared" si="3"/>
        <v>11940.04</v>
      </c>
      <c r="AB23" s="18"/>
      <c r="AC23" s="14"/>
      <c r="AD23" s="17">
        <f>(VLOOKUP(A23,aux!K:L,2,0))*AA23</f>
        <v>597.002</v>
      </c>
    </row>
    <row r="24" ht="15.75" customHeight="1">
      <c r="A24" s="13">
        <f>A23+31</f>
        <v>43405</v>
      </c>
      <c r="B24" s="14">
        <v>2018.0</v>
      </c>
      <c r="C24" s="14">
        <v>11.0</v>
      </c>
      <c r="D24" s="14">
        <f t="shared" si="1"/>
        <v>30</v>
      </c>
      <c r="E24" s="14"/>
      <c r="F24" s="14"/>
      <c r="G24" s="14">
        <v>0.25</v>
      </c>
      <c r="H24" s="14">
        <v>82.0</v>
      </c>
      <c r="I24" s="14">
        <v>82.0</v>
      </c>
      <c r="J24" s="14">
        <v>55.3</v>
      </c>
      <c r="K24" s="14">
        <v>70.27</v>
      </c>
      <c r="L24" s="18"/>
      <c r="M24" s="14"/>
      <c r="N24" s="17">
        <v>25.29</v>
      </c>
      <c r="O24" s="17">
        <v>25.29</v>
      </c>
      <c r="P24" s="14">
        <v>1889.93</v>
      </c>
      <c r="Q24" s="14">
        <v>14508.1</v>
      </c>
      <c r="R24" s="14">
        <v>2.12393</v>
      </c>
      <c r="S24" s="14">
        <v>0.08615</v>
      </c>
      <c r="T24" s="14">
        <v>0.42509</v>
      </c>
      <c r="U24" s="14">
        <v>0.26375</v>
      </c>
      <c r="V24" s="14">
        <v>24.43</v>
      </c>
      <c r="W24" s="14">
        <v>254.89</v>
      </c>
      <c r="X24" s="14">
        <v>0.39379</v>
      </c>
      <c r="Y24" s="14">
        <v>0.39379</v>
      </c>
      <c r="Z24" s="24">
        <f t="shared" si="2"/>
        <v>12396.51794</v>
      </c>
      <c r="AA24" s="14">
        <f t="shared" si="3"/>
        <v>16398.03</v>
      </c>
      <c r="AB24" s="17">
        <f>(VLOOKUP(A24,aux!K:L,2,0))*AA24</f>
        <v>163.9803</v>
      </c>
      <c r="AC24" s="14"/>
      <c r="AD24" s="14"/>
    </row>
    <row r="25" ht="15.75" customHeight="1">
      <c r="A25" s="13">
        <f>A24+30</f>
        <v>43435</v>
      </c>
      <c r="B25" s="14">
        <v>2018.0</v>
      </c>
      <c r="C25" s="14">
        <v>12.0</v>
      </c>
      <c r="D25" s="14">
        <f t="shared" si="1"/>
        <v>31</v>
      </c>
      <c r="E25" s="14"/>
      <c r="F25" s="14"/>
      <c r="G25" s="14">
        <v>0.25</v>
      </c>
      <c r="H25" s="14">
        <v>82.0</v>
      </c>
      <c r="I25" s="14">
        <v>82.0</v>
      </c>
      <c r="J25" s="14">
        <v>53.57</v>
      </c>
      <c r="K25" s="14">
        <v>70.92</v>
      </c>
      <c r="L25" s="18"/>
      <c r="M25" s="14"/>
      <c r="N25" s="17">
        <v>25.29</v>
      </c>
      <c r="O25" s="17">
        <v>25.29</v>
      </c>
      <c r="P25" s="14">
        <v>1877.36</v>
      </c>
      <c r="Q25" s="14">
        <v>13617.82</v>
      </c>
      <c r="R25" s="14">
        <v>2.12393</v>
      </c>
      <c r="S25" s="14">
        <v>0.08615</v>
      </c>
      <c r="T25" s="14">
        <v>0.42509</v>
      </c>
      <c r="U25" s="14">
        <v>0.26375</v>
      </c>
      <c r="V25" s="14">
        <v>26.88</v>
      </c>
      <c r="W25" s="14">
        <v>188.61</v>
      </c>
      <c r="X25" s="14">
        <v>0.39379</v>
      </c>
      <c r="Y25" s="14">
        <v>0.39379</v>
      </c>
      <c r="Z25" s="24">
        <f t="shared" si="2"/>
        <v>11823.67227</v>
      </c>
      <c r="AA25" s="14">
        <f t="shared" si="3"/>
        <v>15495.18</v>
      </c>
      <c r="AB25" s="17"/>
      <c r="AC25" s="14"/>
      <c r="AD25" s="14"/>
    </row>
    <row r="26" ht="15.75" customHeight="1">
      <c r="A26" s="13">
        <f t="shared" ref="A26:A27" si="7">A25+31</f>
        <v>43466</v>
      </c>
      <c r="B26" s="14">
        <v>2019.0</v>
      </c>
      <c r="C26" s="14">
        <v>1.0</v>
      </c>
      <c r="D26" s="14">
        <f t="shared" si="1"/>
        <v>31</v>
      </c>
      <c r="E26" s="14"/>
      <c r="F26" s="14"/>
      <c r="G26" s="14">
        <v>0.25</v>
      </c>
      <c r="H26" s="14">
        <v>82.0</v>
      </c>
      <c r="I26" s="14">
        <v>82.0</v>
      </c>
      <c r="J26" s="14">
        <v>36.07</v>
      </c>
      <c r="K26" s="14">
        <v>52.49</v>
      </c>
      <c r="L26" s="18"/>
      <c r="M26" s="14"/>
      <c r="N26" s="17">
        <v>25.29</v>
      </c>
      <c r="O26" s="17">
        <v>25.29</v>
      </c>
      <c r="P26" s="14">
        <v>1035.93</v>
      </c>
      <c r="Q26" s="14">
        <v>7940.29</v>
      </c>
      <c r="R26" s="14">
        <v>2.12393</v>
      </c>
      <c r="S26" s="14">
        <v>0.08615</v>
      </c>
      <c r="T26" s="14">
        <v>0.42509</v>
      </c>
      <c r="U26" s="14">
        <v>0.26375</v>
      </c>
      <c r="V26" s="14">
        <v>32.62</v>
      </c>
      <c r="W26" s="14">
        <v>279.37</v>
      </c>
      <c r="X26" s="14">
        <v>0.39379</v>
      </c>
      <c r="Y26" s="14">
        <v>0.39379</v>
      </c>
      <c r="Z26" s="24">
        <f t="shared" si="2"/>
        <v>7785.302979</v>
      </c>
      <c r="AA26" s="14">
        <f t="shared" si="3"/>
        <v>8976.22</v>
      </c>
      <c r="AB26" s="17"/>
      <c r="AC26" s="14"/>
      <c r="AD26" s="14"/>
    </row>
    <row r="27" ht="15.75" customHeight="1">
      <c r="A27" s="13">
        <f t="shared" si="7"/>
        <v>43497</v>
      </c>
      <c r="B27" s="14">
        <v>2019.0</v>
      </c>
      <c r="C27" s="14">
        <v>2.0</v>
      </c>
      <c r="D27" s="14">
        <f t="shared" si="1"/>
        <v>28</v>
      </c>
      <c r="E27" s="14"/>
      <c r="F27" s="14"/>
      <c r="G27" s="14">
        <v>0.25</v>
      </c>
      <c r="H27" s="14">
        <v>82.0</v>
      </c>
      <c r="I27" s="14">
        <v>82.0</v>
      </c>
      <c r="J27" s="14">
        <v>51.12</v>
      </c>
      <c r="K27" s="14">
        <v>66.02</v>
      </c>
      <c r="L27" s="18"/>
      <c r="M27" s="14"/>
      <c r="N27" s="17">
        <v>25.29</v>
      </c>
      <c r="O27" s="17">
        <v>25.29</v>
      </c>
      <c r="P27" s="14">
        <v>1746.37</v>
      </c>
      <c r="Q27" s="14">
        <v>11265.02</v>
      </c>
      <c r="R27" s="14">
        <v>2.12393</v>
      </c>
      <c r="S27" s="14">
        <v>0.08615</v>
      </c>
      <c r="T27" s="14">
        <v>0.42509</v>
      </c>
      <c r="U27" s="14">
        <v>0.26375</v>
      </c>
      <c r="V27" s="14">
        <v>25.92</v>
      </c>
      <c r="W27" s="14">
        <v>166.31</v>
      </c>
      <c r="X27" s="14">
        <v>0.39379</v>
      </c>
      <c r="Y27" s="14">
        <v>0.39379</v>
      </c>
      <c r="Z27" s="24">
        <f t="shared" si="2"/>
        <v>10643.85338</v>
      </c>
      <c r="AA27" s="14">
        <f t="shared" si="3"/>
        <v>13011.39</v>
      </c>
      <c r="AB27" s="17"/>
      <c r="AC27" s="14"/>
      <c r="AD27" s="14"/>
    </row>
    <row r="28" ht="15.75" customHeight="1">
      <c r="A28" s="13">
        <f>A27+28</f>
        <v>43525</v>
      </c>
      <c r="B28" s="14">
        <v>2019.0</v>
      </c>
      <c r="C28" s="14">
        <v>3.0</v>
      </c>
      <c r="D28" s="14">
        <f t="shared" si="1"/>
        <v>31</v>
      </c>
      <c r="E28" s="14"/>
      <c r="F28" s="14"/>
      <c r="G28" s="14">
        <v>0.25</v>
      </c>
      <c r="H28" s="14">
        <v>82.0</v>
      </c>
      <c r="I28" s="14">
        <v>82.0</v>
      </c>
      <c r="J28" s="14">
        <v>57.89</v>
      </c>
      <c r="K28" s="14">
        <v>58.68</v>
      </c>
      <c r="L28" s="18"/>
      <c r="M28" s="14"/>
      <c r="N28" s="17">
        <v>25.29</v>
      </c>
      <c r="O28" s="17">
        <v>25.29</v>
      </c>
      <c r="P28" s="14">
        <v>1535.94</v>
      </c>
      <c r="Q28" s="14">
        <v>11090.83</v>
      </c>
      <c r="R28" s="14">
        <v>2.12393</v>
      </c>
      <c r="S28" s="14">
        <v>0.08615</v>
      </c>
      <c r="T28" s="14">
        <v>0.42509</v>
      </c>
      <c r="U28" s="14">
        <v>0.26375</v>
      </c>
      <c r="V28" s="14">
        <v>37.1</v>
      </c>
      <c r="W28" s="14">
        <v>215.48</v>
      </c>
      <c r="X28" s="14">
        <v>0.39379</v>
      </c>
      <c r="Y28" s="14">
        <v>0.39379</v>
      </c>
      <c r="Z28" s="24">
        <f t="shared" si="2"/>
        <v>10100.08659</v>
      </c>
      <c r="AA28" s="14">
        <f t="shared" si="3"/>
        <v>12626.77</v>
      </c>
      <c r="AB28" s="17"/>
      <c r="AC28" s="14"/>
      <c r="AD28" s="14"/>
    </row>
    <row r="29" ht="15.75" customHeight="1">
      <c r="A29" s="13">
        <f>A28+31</f>
        <v>43556</v>
      </c>
      <c r="B29" s="14">
        <v>2019.0</v>
      </c>
      <c r="C29" s="14">
        <v>4.0</v>
      </c>
      <c r="D29" s="14">
        <f t="shared" si="1"/>
        <v>30</v>
      </c>
      <c r="E29" s="14"/>
      <c r="F29" s="14"/>
      <c r="G29" s="14">
        <v>0.25</v>
      </c>
      <c r="H29" s="14">
        <v>82.0</v>
      </c>
      <c r="I29" s="14">
        <v>82.0</v>
      </c>
      <c r="J29" s="14">
        <v>38.74</v>
      </c>
      <c r="K29" s="14">
        <v>49.03</v>
      </c>
      <c r="L29" s="18"/>
      <c r="M29" s="14"/>
      <c r="N29" s="17">
        <v>25.29</v>
      </c>
      <c r="O29" s="17">
        <v>25.29</v>
      </c>
      <c r="P29" s="14">
        <v>1137.7</v>
      </c>
      <c r="Q29" s="14">
        <v>8434.05</v>
      </c>
      <c r="R29" s="14">
        <v>2.12393</v>
      </c>
      <c r="S29" s="14">
        <v>0.08615</v>
      </c>
      <c r="T29" s="14">
        <v>0.42509</v>
      </c>
      <c r="U29" s="14">
        <v>0.26375</v>
      </c>
      <c r="V29" s="14">
        <v>41.73</v>
      </c>
      <c r="W29" s="14">
        <v>224.89</v>
      </c>
      <c r="X29" s="14">
        <v>0.39379</v>
      </c>
      <c r="Y29" s="14">
        <v>0.39379</v>
      </c>
      <c r="Z29" s="24">
        <f t="shared" si="2"/>
        <v>8166.590796</v>
      </c>
      <c r="AA29" s="14">
        <f t="shared" si="3"/>
        <v>9571.75</v>
      </c>
      <c r="AB29" s="17"/>
      <c r="AC29" s="14"/>
      <c r="AD29" s="14"/>
    </row>
    <row r="30" ht="15.75" customHeight="1">
      <c r="A30" s="13">
        <f>A29+30</f>
        <v>43586</v>
      </c>
      <c r="B30" s="14">
        <v>2019.0</v>
      </c>
      <c r="C30" s="14">
        <v>5.0</v>
      </c>
      <c r="D30" s="14">
        <f t="shared" si="1"/>
        <v>31</v>
      </c>
      <c r="E30" s="14"/>
      <c r="F30" s="14"/>
      <c r="G30" s="14">
        <v>0.25</v>
      </c>
      <c r="H30" s="14">
        <v>82.0</v>
      </c>
      <c r="I30" s="14">
        <v>82.0</v>
      </c>
      <c r="J30" s="14">
        <v>52.2</v>
      </c>
      <c r="K30" s="14">
        <v>62.5</v>
      </c>
      <c r="L30" s="18"/>
      <c r="M30" s="14"/>
      <c r="N30" s="17">
        <v>25.29</v>
      </c>
      <c r="O30" s="17">
        <v>25.29</v>
      </c>
      <c r="P30" s="14">
        <v>1793.54</v>
      </c>
      <c r="Q30" s="14">
        <v>12511.11</v>
      </c>
      <c r="R30" s="14">
        <v>2.12393</v>
      </c>
      <c r="S30" s="14">
        <v>0.08615</v>
      </c>
      <c r="T30" s="14">
        <v>0.42509</v>
      </c>
      <c r="U30" s="14">
        <v>0.26375</v>
      </c>
      <c r="V30" s="14">
        <v>18.99</v>
      </c>
      <c r="W30" s="14">
        <v>212.32</v>
      </c>
      <c r="X30" s="14">
        <v>0.39379</v>
      </c>
      <c r="Y30" s="14">
        <v>0.39379</v>
      </c>
      <c r="Z30" s="24">
        <f t="shared" si="2"/>
        <v>11386.42508</v>
      </c>
      <c r="AA30" s="14">
        <f t="shared" si="3"/>
        <v>14304.65</v>
      </c>
      <c r="AB30" s="17">
        <f>(VLOOKUP(A30,aux!K:L,2,0))*AA30</f>
        <v>143.0465</v>
      </c>
      <c r="AC30" s="14"/>
      <c r="AD30" s="14"/>
    </row>
    <row r="31" ht="15.75" customHeight="1">
      <c r="A31" s="13">
        <f>A30+31</f>
        <v>43617</v>
      </c>
      <c r="B31" s="14">
        <v>2019.0</v>
      </c>
      <c r="C31" s="14">
        <v>6.0</v>
      </c>
      <c r="D31" s="14">
        <f t="shared" si="1"/>
        <v>30</v>
      </c>
      <c r="E31" s="14"/>
      <c r="F31" s="14"/>
      <c r="G31" s="14">
        <v>0.25</v>
      </c>
      <c r="H31" s="14">
        <v>82.0</v>
      </c>
      <c r="I31" s="14">
        <v>82.0</v>
      </c>
      <c r="J31" s="14">
        <v>48.46</v>
      </c>
      <c r="K31" s="14">
        <v>79.2</v>
      </c>
      <c r="L31" s="18"/>
      <c r="M31" s="14"/>
      <c r="N31" s="17">
        <v>25.29</v>
      </c>
      <c r="O31" s="17">
        <v>25.29</v>
      </c>
      <c r="P31" s="14">
        <v>1902.25</v>
      </c>
      <c r="Q31" s="14">
        <v>13784.18</v>
      </c>
      <c r="R31" s="14">
        <v>2.12393</v>
      </c>
      <c r="S31" s="14">
        <v>0.08615</v>
      </c>
      <c r="T31" s="14">
        <v>0.42509</v>
      </c>
      <c r="U31" s="14">
        <v>0.26375</v>
      </c>
      <c r="V31" s="14">
        <v>18.51</v>
      </c>
      <c r="W31" s="14">
        <v>191.55</v>
      </c>
      <c r="X31" s="14">
        <v>0.39379</v>
      </c>
      <c r="Y31" s="14">
        <v>0.39379</v>
      </c>
      <c r="Z31" s="24">
        <f t="shared" si="2"/>
        <v>11944.97072</v>
      </c>
      <c r="AA31" s="14">
        <f t="shared" si="3"/>
        <v>15686.43</v>
      </c>
      <c r="AB31" s="17"/>
      <c r="AC31" s="14"/>
      <c r="AD31" s="14"/>
    </row>
    <row r="32" ht="15.75" customHeight="1">
      <c r="A32" s="13">
        <f>A31+30</f>
        <v>43647</v>
      </c>
      <c r="B32" s="14">
        <v>2019.0</v>
      </c>
      <c r="C32" s="14">
        <v>7.0</v>
      </c>
      <c r="D32" s="14">
        <f t="shared" si="1"/>
        <v>31</v>
      </c>
      <c r="E32" s="14"/>
      <c r="F32" s="14"/>
      <c r="G32" s="14">
        <v>0.25</v>
      </c>
      <c r="H32" s="14">
        <v>82.0</v>
      </c>
      <c r="I32" s="14">
        <v>82.0</v>
      </c>
      <c r="J32" s="14">
        <v>60.84</v>
      </c>
      <c r="K32" s="14">
        <v>85.68</v>
      </c>
      <c r="L32" s="18"/>
      <c r="M32" s="14"/>
      <c r="N32" s="17">
        <v>25.29</v>
      </c>
      <c r="O32" s="17">
        <v>25.29</v>
      </c>
      <c r="P32" s="14">
        <v>2038.19</v>
      </c>
      <c r="Q32" s="14">
        <v>17732.35</v>
      </c>
      <c r="R32" s="14">
        <v>2.12393</v>
      </c>
      <c r="S32" s="14">
        <v>0.08615</v>
      </c>
      <c r="T32" s="14">
        <v>0.42509</v>
      </c>
      <c r="U32" s="14">
        <v>0.26375</v>
      </c>
      <c r="V32" s="14">
        <v>7.95</v>
      </c>
      <c r="W32" s="14">
        <v>108.76</v>
      </c>
      <c r="X32" s="14">
        <v>0.39379</v>
      </c>
      <c r="Y32" s="14">
        <v>0.39379</v>
      </c>
      <c r="Z32" s="24">
        <f t="shared" si="2"/>
        <v>13851.51911</v>
      </c>
      <c r="AA32" s="14">
        <f t="shared" si="3"/>
        <v>19770.54</v>
      </c>
      <c r="AB32" s="17">
        <f>(VLOOKUP(A32,aux!K:L,2,0))*AA32</f>
        <v>265.5183522</v>
      </c>
      <c r="AC32" s="14"/>
      <c r="AD32" s="14"/>
    </row>
    <row r="33" ht="15.75" customHeight="1">
      <c r="A33" s="13">
        <f t="shared" ref="A33:A34" si="8">A32+31</f>
        <v>43678</v>
      </c>
      <c r="B33" s="14">
        <v>2019.0</v>
      </c>
      <c r="C33" s="14">
        <v>8.0</v>
      </c>
      <c r="D33" s="14">
        <f t="shared" si="1"/>
        <v>31</v>
      </c>
      <c r="E33" s="14"/>
      <c r="F33" s="14"/>
      <c r="G33" s="14">
        <v>0.25</v>
      </c>
      <c r="H33" s="14">
        <v>82.0</v>
      </c>
      <c r="I33" s="14">
        <v>82.0</v>
      </c>
      <c r="J33" s="14">
        <v>54.72</v>
      </c>
      <c r="K33" s="14">
        <v>85.25</v>
      </c>
      <c r="L33" s="18"/>
      <c r="M33" s="14"/>
      <c r="N33" s="17">
        <v>26.36</v>
      </c>
      <c r="O33" s="17">
        <v>26.36</v>
      </c>
      <c r="P33" s="14">
        <v>2000.4</v>
      </c>
      <c r="Q33" s="14">
        <v>18860.73</v>
      </c>
      <c r="R33" s="14">
        <v>2.24658</v>
      </c>
      <c r="S33" s="14">
        <v>0.08874</v>
      </c>
      <c r="T33" s="14">
        <v>0.38148</v>
      </c>
      <c r="U33" s="14">
        <v>0.2179</v>
      </c>
      <c r="V33" s="14">
        <v>15.98</v>
      </c>
      <c r="W33" s="14">
        <v>141.81</v>
      </c>
      <c r="X33" s="18">
        <v>0.23153</v>
      </c>
      <c r="Y33" s="19">
        <v>0.23153</v>
      </c>
      <c r="Z33" s="25">
        <f t="shared" si="2"/>
        <v>14217.58736</v>
      </c>
      <c r="AA33" s="14">
        <f t="shared" si="3"/>
        <v>20861.13</v>
      </c>
      <c r="AB33" s="18"/>
      <c r="AC33" s="17">
        <f>(VLOOKUP(A33,aux!K:L,2,0))*AA33</f>
        <v>869.7005097</v>
      </c>
      <c r="AD33" s="14"/>
    </row>
    <row r="34" ht="15.75" customHeight="1">
      <c r="A34" s="13">
        <f t="shared" si="8"/>
        <v>43709</v>
      </c>
      <c r="B34" s="14">
        <v>2019.0</v>
      </c>
      <c r="C34" s="14">
        <v>9.0</v>
      </c>
      <c r="D34" s="14">
        <f t="shared" si="1"/>
        <v>30</v>
      </c>
      <c r="E34" s="14"/>
      <c r="F34" s="14"/>
      <c r="G34" s="14">
        <v>0.25</v>
      </c>
      <c r="H34" s="14">
        <v>82.0</v>
      </c>
      <c r="I34" s="14">
        <v>82.0</v>
      </c>
      <c r="J34" s="14">
        <v>65.02</v>
      </c>
      <c r="K34" s="14">
        <v>87.34</v>
      </c>
      <c r="L34" s="18"/>
      <c r="M34" s="14"/>
      <c r="N34" s="17">
        <v>26.36</v>
      </c>
      <c r="O34" s="17">
        <v>26.36</v>
      </c>
      <c r="P34" s="14">
        <v>1953.25</v>
      </c>
      <c r="Q34" s="14">
        <v>17915.37</v>
      </c>
      <c r="R34" s="14">
        <v>2.24658</v>
      </c>
      <c r="S34" s="14">
        <v>0.08874</v>
      </c>
      <c r="T34" s="14">
        <v>0.38148</v>
      </c>
      <c r="U34" s="14">
        <v>0.2179</v>
      </c>
      <c r="V34" s="14">
        <v>10.72</v>
      </c>
      <c r="W34" s="14">
        <v>92.23</v>
      </c>
      <c r="X34" s="18">
        <v>0.23153</v>
      </c>
      <c r="Y34" s="19">
        <v>0.23153</v>
      </c>
      <c r="Z34" s="25">
        <f t="shared" si="2"/>
        <v>13711.61355</v>
      </c>
      <c r="AA34" s="14">
        <f t="shared" si="3"/>
        <v>19868.62</v>
      </c>
      <c r="AB34" s="18"/>
      <c r="AC34" s="17">
        <f>(VLOOKUP(A34,aux!K:L,2,0))*AA34</f>
        <v>828.3227678</v>
      </c>
      <c r="AD34" s="14"/>
    </row>
    <row r="35" ht="15.75" customHeight="1">
      <c r="A35" s="13">
        <f>A34+30</f>
        <v>43739</v>
      </c>
      <c r="B35" s="14">
        <v>2019.0</v>
      </c>
      <c r="C35" s="14">
        <v>10.0</v>
      </c>
      <c r="D35" s="14">
        <f t="shared" si="1"/>
        <v>31</v>
      </c>
      <c r="E35" s="14"/>
      <c r="F35" s="14"/>
      <c r="G35" s="14">
        <v>0.25</v>
      </c>
      <c r="H35" s="14">
        <v>82.0</v>
      </c>
      <c r="I35" s="14">
        <v>82.0</v>
      </c>
      <c r="J35" s="14">
        <v>68.47</v>
      </c>
      <c r="K35" s="14">
        <v>93.53</v>
      </c>
      <c r="L35" s="18"/>
      <c r="M35" s="14"/>
      <c r="N35" s="17">
        <v>26.36</v>
      </c>
      <c r="O35" s="17">
        <v>26.36</v>
      </c>
      <c r="P35" s="14">
        <v>2866.63</v>
      </c>
      <c r="Q35" s="14">
        <v>22610.25</v>
      </c>
      <c r="R35" s="14">
        <v>2.24658</v>
      </c>
      <c r="S35" s="14">
        <v>0.08874</v>
      </c>
      <c r="T35" s="14">
        <v>0.38148</v>
      </c>
      <c r="U35" s="14">
        <v>0.2179</v>
      </c>
      <c r="V35" s="14">
        <v>1.77</v>
      </c>
      <c r="W35" s="14">
        <v>86.18</v>
      </c>
      <c r="X35" s="18">
        <v>0.23153</v>
      </c>
      <c r="Y35" s="19">
        <v>0.23153</v>
      </c>
      <c r="Z35" s="25">
        <f t="shared" si="2"/>
        <v>17057.37853</v>
      </c>
      <c r="AA35" s="14">
        <f t="shared" si="3"/>
        <v>25476.88</v>
      </c>
      <c r="AB35" s="17">
        <f>(VLOOKUP(A35,aux!K:L,2,0))*AA35</f>
        <v>342.1544984</v>
      </c>
      <c r="AC35" s="14"/>
      <c r="AD35" s="14"/>
    </row>
    <row r="36" ht="15.75" customHeight="1">
      <c r="A36" s="13">
        <f>A35+31</f>
        <v>43770</v>
      </c>
      <c r="B36" s="14">
        <v>2019.0</v>
      </c>
      <c r="C36" s="14">
        <v>11.0</v>
      </c>
      <c r="D36" s="14">
        <f t="shared" si="1"/>
        <v>30</v>
      </c>
      <c r="E36" s="14"/>
      <c r="F36" s="14"/>
      <c r="G36" s="14">
        <v>0.25</v>
      </c>
      <c r="H36" s="14">
        <v>82.0</v>
      </c>
      <c r="I36" s="14">
        <v>82.0</v>
      </c>
      <c r="J36" s="14">
        <v>101.3</v>
      </c>
      <c r="K36" s="14">
        <v>173.45</v>
      </c>
      <c r="L36" s="18"/>
      <c r="M36" s="14"/>
      <c r="N36" s="17">
        <v>26.36</v>
      </c>
      <c r="O36" s="17">
        <v>26.36</v>
      </c>
      <c r="P36" s="14">
        <v>2385.2</v>
      </c>
      <c r="Q36" s="14">
        <v>22278.98</v>
      </c>
      <c r="R36" s="14">
        <v>2.24658</v>
      </c>
      <c r="S36" s="14">
        <v>0.08874</v>
      </c>
      <c r="T36" s="14">
        <v>0.38148</v>
      </c>
      <c r="U36" s="14">
        <v>0.2179</v>
      </c>
      <c r="V36" s="14">
        <v>12.18</v>
      </c>
      <c r="W36" s="14">
        <v>182.77</v>
      </c>
      <c r="X36" s="18">
        <v>0.23153</v>
      </c>
      <c r="Y36" s="19">
        <v>0.23153</v>
      </c>
      <c r="Z36" s="25">
        <f t="shared" si="2"/>
        <v>16475.66637</v>
      </c>
      <c r="AA36" s="14">
        <f t="shared" si="3"/>
        <v>24664.18</v>
      </c>
      <c r="AB36" s="18"/>
      <c r="AC36" s="17">
        <f>(VLOOKUP(A36,aux!K:L,2,0))*AA36</f>
        <v>1028.249664</v>
      </c>
      <c r="AD36" s="14"/>
    </row>
    <row r="37" ht="15.75" customHeight="1">
      <c r="A37" s="13">
        <f>A36+30</f>
        <v>43800</v>
      </c>
      <c r="B37" s="14">
        <v>2019.0</v>
      </c>
      <c r="C37" s="14">
        <v>12.0</v>
      </c>
      <c r="D37" s="14">
        <f t="shared" si="1"/>
        <v>31</v>
      </c>
      <c r="E37" s="14"/>
      <c r="F37" s="14"/>
      <c r="G37" s="14">
        <v>0.25</v>
      </c>
      <c r="H37" s="14">
        <v>82.0</v>
      </c>
      <c r="I37" s="14">
        <v>82.0</v>
      </c>
      <c r="J37" s="14">
        <v>60.62</v>
      </c>
      <c r="K37" s="14">
        <v>89.35</v>
      </c>
      <c r="L37" s="18"/>
      <c r="M37" s="14"/>
      <c r="N37" s="17">
        <v>26.36</v>
      </c>
      <c r="O37" s="17">
        <v>26.36</v>
      </c>
      <c r="P37" s="14">
        <v>2686.06</v>
      </c>
      <c r="Q37" s="14">
        <v>22120.68</v>
      </c>
      <c r="R37" s="14">
        <v>2.24658</v>
      </c>
      <c r="S37" s="14">
        <v>0.08874</v>
      </c>
      <c r="T37" s="14">
        <v>0.38148</v>
      </c>
      <c r="U37" s="14">
        <v>0.2179</v>
      </c>
      <c r="V37" s="14">
        <v>1.0</v>
      </c>
      <c r="W37" s="14">
        <v>86.44</v>
      </c>
      <c r="X37" s="18">
        <v>0.23153</v>
      </c>
      <c r="Y37" s="19">
        <v>0.23153</v>
      </c>
      <c r="Z37" s="25">
        <f t="shared" si="2"/>
        <v>16423.78974</v>
      </c>
      <c r="AA37" s="14">
        <f t="shared" si="3"/>
        <v>24806.74</v>
      </c>
      <c r="AB37" s="17">
        <f>(VLOOKUP(A37,aux!K:L,2,0))*AA37</f>
        <v>333.1545182</v>
      </c>
      <c r="AC37" s="14"/>
      <c r="AD37" s="14"/>
    </row>
    <row r="38" ht="15.75" customHeight="1">
      <c r="A38" s="13">
        <f t="shared" ref="A38:A39" si="9">A37+31</f>
        <v>43831</v>
      </c>
      <c r="B38" s="14">
        <v>2020.0</v>
      </c>
      <c r="C38" s="14">
        <v>1.0</v>
      </c>
      <c r="D38" s="14">
        <f t="shared" si="1"/>
        <v>31</v>
      </c>
      <c r="E38" s="14"/>
      <c r="F38" s="14"/>
      <c r="G38" s="14">
        <v>0.25</v>
      </c>
      <c r="H38" s="14">
        <v>82.0</v>
      </c>
      <c r="I38" s="14">
        <v>82.0</v>
      </c>
      <c r="J38" s="14">
        <v>56.81</v>
      </c>
      <c r="K38" s="14">
        <v>88.78</v>
      </c>
      <c r="L38" s="18"/>
      <c r="M38" s="14"/>
      <c r="N38" s="17">
        <v>26.36</v>
      </c>
      <c r="O38" s="17">
        <v>26.36</v>
      </c>
      <c r="P38" s="14">
        <v>1506.39</v>
      </c>
      <c r="Q38" s="14">
        <v>14625.63</v>
      </c>
      <c r="R38" s="14">
        <v>2.24658</v>
      </c>
      <c r="S38" s="14">
        <v>0.08874</v>
      </c>
      <c r="T38" s="14">
        <v>0.38148</v>
      </c>
      <c r="U38" s="14">
        <v>0.2179</v>
      </c>
      <c r="V38" s="14">
        <v>15.2</v>
      </c>
      <c r="W38" s="14">
        <v>135.13</v>
      </c>
      <c r="X38" s="18">
        <v>0.23153</v>
      </c>
      <c r="Y38" s="19">
        <v>0.23153</v>
      </c>
      <c r="Z38" s="25">
        <f t="shared" si="2"/>
        <v>10960.7403</v>
      </c>
      <c r="AA38" s="14">
        <f t="shared" si="3"/>
        <v>16132.02</v>
      </c>
      <c r="AB38" s="17">
        <f>(VLOOKUP(A38,aux!K:L,2,0))*AA38</f>
        <v>216.6530286</v>
      </c>
      <c r="AC38" s="14"/>
      <c r="AD38" s="14"/>
    </row>
    <row r="39" ht="15.75" customHeight="1">
      <c r="A39" s="13">
        <f t="shared" si="9"/>
        <v>43862</v>
      </c>
      <c r="B39" s="14">
        <v>2020.0</v>
      </c>
      <c r="C39" s="14">
        <v>2.0</v>
      </c>
      <c r="D39" s="14">
        <f t="shared" si="1"/>
        <v>29</v>
      </c>
      <c r="E39" s="14"/>
      <c r="F39" s="14"/>
      <c r="G39" s="14">
        <v>0.25</v>
      </c>
      <c r="H39" s="14">
        <v>82.0</v>
      </c>
      <c r="I39" s="14">
        <v>82.0</v>
      </c>
      <c r="J39" s="14">
        <v>62.64</v>
      </c>
      <c r="K39" s="14">
        <v>121.97</v>
      </c>
      <c r="L39" s="18"/>
      <c r="M39" s="14"/>
      <c r="N39" s="17">
        <v>26.36</v>
      </c>
      <c r="O39" s="17">
        <v>26.36</v>
      </c>
      <c r="P39" s="14">
        <v>1043.7</v>
      </c>
      <c r="Q39" s="14">
        <v>10358.31</v>
      </c>
      <c r="R39" s="14">
        <v>2.24658</v>
      </c>
      <c r="S39" s="14">
        <v>0.08874</v>
      </c>
      <c r="T39" s="14">
        <v>0.38148</v>
      </c>
      <c r="U39" s="14">
        <v>0.2179</v>
      </c>
      <c r="V39" s="14">
        <v>15.24</v>
      </c>
      <c r="W39" s="14">
        <v>105.94</v>
      </c>
      <c r="X39" s="18">
        <v>0.23153</v>
      </c>
      <c r="Y39" s="19">
        <v>0.23153</v>
      </c>
      <c r="Z39" s="25">
        <f t="shared" si="2"/>
        <v>8190.398448</v>
      </c>
      <c r="AA39" s="14">
        <f t="shared" si="3"/>
        <v>11402.01</v>
      </c>
      <c r="AB39" s="17"/>
      <c r="AC39" s="14"/>
      <c r="AD39" s="14"/>
    </row>
    <row r="40" ht="15.75" customHeight="1">
      <c r="A40" s="13">
        <f>A39+29</f>
        <v>43891</v>
      </c>
      <c r="B40" s="14">
        <v>2020.0</v>
      </c>
      <c r="C40" s="14">
        <v>3.0</v>
      </c>
      <c r="D40" s="14">
        <f t="shared" si="1"/>
        <v>31</v>
      </c>
      <c r="E40" s="14"/>
      <c r="F40" s="14"/>
      <c r="G40" s="14">
        <v>0.25</v>
      </c>
      <c r="H40" s="14">
        <v>82.0</v>
      </c>
      <c r="I40" s="14">
        <v>82.0</v>
      </c>
      <c r="J40" s="14">
        <v>42.62</v>
      </c>
      <c r="K40" s="14">
        <v>72.58</v>
      </c>
      <c r="L40" s="18"/>
      <c r="M40" s="14"/>
      <c r="N40" s="17">
        <v>26.36</v>
      </c>
      <c r="O40" s="17">
        <v>26.36</v>
      </c>
      <c r="P40" s="14">
        <v>1125.54</v>
      </c>
      <c r="Q40" s="14">
        <v>11566.43</v>
      </c>
      <c r="R40" s="14">
        <v>2.24658</v>
      </c>
      <c r="S40" s="14">
        <v>0.08874</v>
      </c>
      <c r="T40" s="14">
        <v>0.38148</v>
      </c>
      <c r="U40" s="14">
        <v>0.2179</v>
      </c>
      <c r="V40" s="14">
        <v>10.39</v>
      </c>
      <c r="W40" s="14">
        <v>99.81</v>
      </c>
      <c r="X40" s="18">
        <v>0.23153</v>
      </c>
      <c r="Y40" s="19">
        <v>0.23153</v>
      </c>
      <c r="Z40" s="25">
        <f t="shared" si="2"/>
        <v>8768.683874</v>
      </c>
      <c r="AA40" s="14">
        <f t="shared" si="3"/>
        <v>12691.97</v>
      </c>
      <c r="AB40" s="17"/>
      <c r="AC40" s="14"/>
      <c r="AD40" s="14"/>
    </row>
    <row r="41" ht="15.75" customHeight="1">
      <c r="A41" s="13">
        <f>A40+31</f>
        <v>43922</v>
      </c>
      <c r="B41" s="14">
        <v>2020.0</v>
      </c>
      <c r="C41" s="14">
        <v>4.0</v>
      </c>
      <c r="D41" s="14">
        <f t="shared" si="1"/>
        <v>30</v>
      </c>
      <c r="E41" s="14"/>
      <c r="F41" s="14"/>
      <c r="G41" s="14">
        <v>0.25</v>
      </c>
      <c r="H41" s="14">
        <v>82.0</v>
      </c>
      <c r="I41" s="14">
        <v>82.0</v>
      </c>
      <c r="J41" s="14">
        <v>40.39</v>
      </c>
      <c r="K41" s="14">
        <v>77.54</v>
      </c>
      <c r="L41" s="18"/>
      <c r="M41" s="14"/>
      <c r="N41" s="17">
        <v>26.36</v>
      </c>
      <c r="O41" s="17">
        <v>26.36</v>
      </c>
      <c r="P41" s="14">
        <v>1345.95</v>
      </c>
      <c r="Q41" s="14">
        <v>10742.46</v>
      </c>
      <c r="R41" s="14">
        <v>2.24658</v>
      </c>
      <c r="S41" s="14">
        <v>0.08874</v>
      </c>
      <c r="T41" s="14">
        <v>0.38148</v>
      </c>
      <c r="U41" s="14">
        <v>0.2179</v>
      </c>
      <c r="V41" s="14">
        <v>23.06</v>
      </c>
      <c r="W41" s="14">
        <v>190.02</v>
      </c>
      <c r="X41" s="18">
        <v>0.23153</v>
      </c>
      <c r="Y41" s="19">
        <v>0.23153</v>
      </c>
      <c r="Z41" s="25">
        <f t="shared" si="2"/>
        <v>9188.415903</v>
      </c>
      <c r="AA41" s="14">
        <f t="shared" si="3"/>
        <v>12088.41</v>
      </c>
      <c r="AB41" s="17"/>
      <c r="AC41" s="14"/>
      <c r="AD41" s="14"/>
    </row>
    <row r="42" ht="15.75" customHeight="1">
      <c r="A42" s="13">
        <f>A41+30</f>
        <v>43952</v>
      </c>
      <c r="B42" s="14">
        <v>2020.0</v>
      </c>
      <c r="C42" s="14">
        <v>5.0</v>
      </c>
      <c r="D42" s="14">
        <f t="shared" si="1"/>
        <v>31</v>
      </c>
      <c r="E42" s="14"/>
      <c r="F42" s="14"/>
      <c r="G42" s="14">
        <v>0.25</v>
      </c>
      <c r="H42" s="14">
        <v>82.0</v>
      </c>
      <c r="I42" s="14">
        <v>82.0</v>
      </c>
      <c r="J42" s="14">
        <v>21.1</v>
      </c>
      <c r="K42" s="14">
        <v>24.26</v>
      </c>
      <c r="L42" s="18"/>
      <c r="M42" s="14"/>
      <c r="N42" s="17">
        <v>26.36</v>
      </c>
      <c r="O42" s="17">
        <v>26.36</v>
      </c>
      <c r="P42" s="14">
        <v>831.39</v>
      </c>
      <c r="Q42" s="14">
        <v>8511.5</v>
      </c>
      <c r="R42" s="14">
        <v>2.24658</v>
      </c>
      <c r="S42" s="14">
        <v>0.08874</v>
      </c>
      <c r="T42" s="14">
        <v>0.38148</v>
      </c>
      <c r="U42" s="14">
        <v>0.2179</v>
      </c>
      <c r="V42" s="14">
        <v>32.91</v>
      </c>
      <c r="W42" s="14">
        <v>329.79</v>
      </c>
      <c r="X42" s="18">
        <v>0.23153</v>
      </c>
      <c r="Y42" s="19">
        <v>0.23153</v>
      </c>
      <c r="Z42" s="25">
        <f t="shared" si="2"/>
        <v>7294.070346</v>
      </c>
      <c r="AA42" s="14">
        <f t="shared" si="3"/>
        <v>9342.89</v>
      </c>
      <c r="AB42" s="17"/>
      <c r="AC42" s="14"/>
      <c r="AD42" s="14"/>
    </row>
    <row r="43" ht="15.75" customHeight="1">
      <c r="A43" s="13">
        <f>A42+31</f>
        <v>43983</v>
      </c>
      <c r="B43" s="14">
        <v>2020.0</v>
      </c>
      <c r="C43" s="14">
        <v>6.0</v>
      </c>
      <c r="D43" s="14">
        <f t="shared" si="1"/>
        <v>30</v>
      </c>
      <c r="E43" s="14"/>
      <c r="F43" s="14"/>
      <c r="G43" s="14">
        <v>0.25</v>
      </c>
      <c r="H43" s="14">
        <v>82.0</v>
      </c>
      <c r="I43" s="14">
        <v>82.0</v>
      </c>
      <c r="J43" s="14">
        <v>19.66</v>
      </c>
      <c r="K43" s="14">
        <v>31.46</v>
      </c>
      <c r="L43" s="18"/>
      <c r="M43" s="14"/>
      <c r="N43" s="17">
        <v>26.36</v>
      </c>
      <c r="O43" s="17">
        <v>26.36</v>
      </c>
      <c r="P43" s="14">
        <v>849.2</v>
      </c>
      <c r="Q43" s="14">
        <v>6306.17</v>
      </c>
      <c r="R43" s="14">
        <v>2.24658</v>
      </c>
      <c r="S43" s="14">
        <v>0.08874</v>
      </c>
      <c r="T43" s="14">
        <v>0.38148</v>
      </c>
      <c r="U43" s="14">
        <v>0.2179</v>
      </c>
      <c r="V43" s="14">
        <v>43.8</v>
      </c>
      <c r="W43" s="14">
        <v>276.05</v>
      </c>
      <c r="X43" s="18">
        <v>0.23153</v>
      </c>
      <c r="Y43" s="19">
        <v>0.23153</v>
      </c>
      <c r="Z43" s="25">
        <f t="shared" si="2"/>
        <v>6613.415065</v>
      </c>
      <c r="AA43" s="14">
        <f t="shared" si="3"/>
        <v>7155.37</v>
      </c>
      <c r="AB43" s="17"/>
      <c r="AC43" s="14"/>
      <c r="AD43" s="14"/>
    </row>
    <row r="44" ht="15.75" customHeight="1">
      <c r="A44" s="26">
        <v>44013.0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7"/>
      <c r="AC44" s="14"/>
      <c r="AD44" s="14"/>
    </row>
    <row r="45" ht="15.75" customHeight="1">
      <c r="A45" s="18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7"/>
      <c r="AC45" s="14"/>
      <c r="AD45" s="14"/>
    </row>
    <row r="46" ht="15.75" customHeight="1">
      <c r="A46" s="18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7"/>
      <c r="AC46" s="14"/>
      <c r="AD46" s="14"/>
    </row>
    <row r="47" ht="15.75" customHeight="1">
      <c r="A47" s="18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7"/>
      <c r="AC47" s="14"/>
      <c r="AD47" s="14"/>
    </row>
    <row r="48" ht="15.75" customHeight="1">
      <c r="A48" s="18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7"/>
      <c r="AC48" s="14"/>
      <c r="AD48" s="14"/>
    </row>
    <row r="49" ht="15.75" customHeight="1">
      <c r="A49" s="18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7"/>
      <c r="AC49" s="14"/>
      <c r="AD49" s="14"/>
    </row>
    <row r="50" ht="15.75" customHeight="1">
      <c r="A50" s="18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7"/>
      <c r="AC50" s="14"/>
      <c r="AD50" s="14"/>
    </row>
    <row r="51" ht="15.75" customHeight="1">
      <c r="A51" s="18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7"/>
      <c r="AC51" s="14"/>
      <c r="AD51" s="14"/>
    </row>
    <row r="52" ht="15.7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7"/>
      <c r="AC52" s="14"/>
      <c r="AD52" s="14"/>
    </row>
    <row r="53" ht="15.7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7"/>
      <c r="AC53" s="14"/>
      <c r="AD53" s="14"/>
    </row>
    <row r="54" ht="15.7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7"/>
      <c r="AC54" s="14"/>
      <c r="AD54" s="14"/>
    </row>
    <row r="55" ht="15.7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7"/>
      <c r="AC55" s="14"/>
      <c r="AD55" s="14"/>
    </row>
    <row r="56" ht="15.7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7"/>
      <c r="AC56" s="14"/>
      <c r="AD56" s="14"/>
    </row>
    <row r="57" ht="15.7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7"/>
      <c r="AC57" s="14"/>
      <c r="AD57" s="14"/>
    </row>
    <row r="58" ht="15.7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7"/>
      <c r="AC58" s="14"/>
      <c r="AD58" s="14"/>
    </row>
    <row r="59" ht="15.7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7"/>
      <c r="AC59" s="14"/>
      <c r="AD59" s="14"/>
    </row>
    <row r="60" ht="15.7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7"/>
      <c r="AC60" s="14"/>
      <c r="AD60" s="14"/>
    </row>
    <row r="61" ht="15.7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7"/>
      <c r="AC61" s="14"/>
      <c r="AD61" s="14"/>
    </row>
    <row r="62" ht="15.7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7"/>
      <c r="AC62" s="14"/>
      <c r="AD62" s="14"/>
    </row>
    <row r="63" ht="15.7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7"/>
      <c r="AC63" s="14"/>
      <c r="AD63" s="14"/>
    </row>
    <row r="64" ht="15.7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7"/>
      <c r="AC64" s="14"/>
      <c r="AD64" s="14"/>
    </row>
    <row r="65" ht="15.7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7"/>
      <c r="AC65" s="14"/>
      <c r="AD65" s="14"/>
    </row>
    <row r="66" ht="15.7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7"/>
      <c r="AC66" s="14"/>
      <c r="AD66" s="14"/>
    </row>
    <row r="67" ht="15.7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7"/>
      <c r="AC67" s="14"/>
      <c r="AD67" s="14"/>
    </row>
    <row r="68" ht="15.7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7"/>
      <c r="AC68" s="14"/>
      <c r="AD68" s="14"/>
    </row>
    <row r="69" ht="15.7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7"/>
      <c r="AC69" s="14"/>
      <c r="AD69" s="14"/>
    </row>
    <row r="70" ht="15.7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7"/>
      <c r="AC70" s="14"/>
      <c r="AD70" s="14"/>
    </row>
    <row r="71" ht="15.7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7"/>
      <c r="AC71" s="14"/>
      <c r="AD71" s="14"/>
    </row>
    <row r="72" ht="15.7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7"/>
      <c r="AC72" s="14"/>
      <c r="AD72" s="14"/>
    </row>
    <row r="73" ht="15.7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7"/>
      <c r="AC73" s="14"/>
      <c r="AD73" s="14"/>
    </row>
    <row r="74" ht="15.7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7"/>
      <c r="AC74" s="14"/>
      <c r="AD74" s="14"/>
    </row>
    <row r="75" ht="15.7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7"/>
      <c r="AC75" s="14"/>
      <c r="AD75" s="14"/>
    </row>
    <row r="76" ht="15.7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7"/>
      <c r="AC76" s="14"/>
      <c r="AD76" s="14"/>
    </row>
    <row r="77" ht="15.7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7"/>
      <c r="AC77" s="14"/>
      <c r="AD77" s="14"/>
    </row>
    <row r="78" ht="15.7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7"/>
      <c r="AC78" s="14"/>
      <c r="AD78" s="14"/>
    </row>
    <row r="79" ht="15.7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7"/>
      <c r="AC79" s="14"/>
      <c r="AD79" s="14"/>
    </row>
    <row r="80" ht="15.7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7"/>
      <c r="AC80" s="14"/>
      <c r="AD80" s="14"/>
    </row>
    <row r="81" ht="15.7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7"/>
      <c r="AC81" s="14"/>
      <c r="AD81" s="14"/>
    </row>
    <row r="82" ht="15.7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7"/>
      <c r="AC82" s="14"/>
      <c r="AD82" s="14"/>
    </row>
    <row r="83" ht="15.7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7"/>
      <c r="AC83" s="14"/>
      <c r="AD83" s="14"/>
    </row>
    <row r="84" ht="15.7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7"/>
      <c r="AC84" s="14"/>
      <c r="AD84" s="14"/>
    </row>
    <row r="85" ht="15.7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7"/>
      <c r="AC85" s="14"/>
      <c r="AD85" s="14"/>
    </row>
    <row r="86" ht="15.7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7"/>
      <c r="AC86" s="14"/>
      <c r="AD86" s="14"/>
    </row>
    <row r="87" ht="15.7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7"/>
      <c r="AC87" s="14"/>
      <c r="AD87" s="14"/>
    </row>
    <row r="88" ht="15.7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7"/>
      <c r="AC88" s="14"/>
      <c r="AD88" s="14"/>
    </row>
    <row r="89" ht="15.7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7"/>
      <c r="AC89" s="14"/>
      <c r="AD89" s="14"/>
    </row>
    <row r="90" ht="15.7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7"/>
      <c r="AC90" s="14"/>
      <c r="AD90" s="14"/>
    </row>
    <row r="91" ht="15.7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7"/>
      <c r="AC91" s="14"/>
      <c r="AD91" s="14"/>
    </row>
    <row r="92" ht="15.7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7"/>
      <c r="AC92" s="14"/>
      <c r="AD92" s="14"/>
    </row>
    <row r="93" ht="15.7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7"/>
      <c r="AC93" s="14"/>
      <c r="AD93" s="14"/>
    </row>
    <row r="94" ht="15.7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7"/>
      <c r="AC94" s="14"/>
      <c r="AD94" s="14"/>
    </row>
    <row r="95" ht="15.7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7"/>
      <c r="AC95" s="14"/>
      <c r="AD95" s="14"/>
    </row>
    <row r="96" ht="15.7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7"/>
      <c r="AC96" s="14"/>
      <c r="AD96" s="14"/>
    </row>
    <row r="97" ht="15.7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7"/>
      <c r="AC97" s="14"/>
      <c r="AD97" s="14"/>
    </row>
    <row r="98" ht="15.7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7"/>
      <c r="AC98" s="14"/>
      <c r="AD98" s="14"/>
    </row>
    <row r="99" ht="15.7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7"/>
      <c r="AC99" s="14"/>
      <c r="AD99" s="14"/>
    </row>
    <row r="100" ht="15.7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7"/>
      <c r="AC100" s="14"/>
      <c r="AD100" s="14"/>
    </row>
    <row r="101" ht="15.7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7"/>
      <c r="AC101" s="14"/>
      <c r="AD101" s="14"/>
    </row>
    <row r="102" ht="15.7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7"/>
      <c r="AC102" s="14"/>
      <c r="AD102" s="14"/>
    </row>
    <row r="103" ht="15.7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7"/>
      <c r="AC103" s="14"/>
      <c r="AD103" s="14"/>
    </row>
    <row r="104" ht="15.7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7"/>
      <c r="AC104" s="14"/>
      <c r="AD104" s="14"/>
    </row>
    <row r="105" ht="15.7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7"/>
      <c r="AC105" s="14"/>
      <c r="AD105" s="14"/>
    </row>
    <row r="106" ht="15.7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7"/>
      <c r="AC106" s="14"/>
      <c r="AD106" s="14"/>
    </row>
    <row r="107" ht="15.7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7"/>
      <c r="AC107" s="14"/>
      <c r="AD107" s="14"/>
    </row>
    <row r="108" ht="15.7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7"/>
      <c r="AC108" s="14"/>
      <c r="AD108" s="14"/>
    </row>
    <row r="109" ht="15.7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7"/>
      <c r="AC109" s="14"/>
      <c r="AD109" s="14"/>
    </row>
    <row r="110" ht="15.7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7"/>
      <c r="AC110" s="14"/>
      <c r="AD110" s="14"/>
    </row>
    <row r="111" ht="15.7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7"/>
      <c r="AC111" s="14"/>
      <c r="AD111" s="14"/>
    </row>
    <row r="112" ht="15.7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7"/>
      <c r="AC112" s="14"/>
      <c r="AD112" s="14"/>
    </row>
    <row r="113" ht="15.7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7"/>
      <c r="AC113" s="14"/>
      <c r="AD113" s="14"/>
    </row>
    <row r="114" ht="15.7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7"/>
      <c r="AC114" s="14"/>
      <c r="AD114" s="14"/>
    </row>
    <row r="115" ht="15.7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7"/>
      <c r="AC115" s="14"/>
      <c r="AD115" s="14"/>
    </row>
    <row r="116" ht="15.7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7"/>
      <c r="AC116" s="14"/>
      <c r="AD116" s="14"/>
    </row>
    <row r="117" ht="15.7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7"/>
      <c r="AC117" s="14"/>
      <c r="AD117" s="14"/>
    </row>
    <row r="118" ht="15.7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7"/>
      <c r="AC118" s="14"/>
      <c r="AD118" s="14"/>
    </row>
    <row r="119" ht="15.7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7"/>
      <c r="AC119" s="14"/>
      <c r="AD119" s="14"/>
    </row>
    <row r="120" ht="15.7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7"/>
      <c r="AC120" s="14"/>
      <c r="AD120" s="14"/>
    </row>
    <row r="121" ht="15.7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7"/>
      <c r="AC121" s="14"/>
      <c r="AD121" s="14"/>
    </row>
    <row r="122" ht="15.7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7"/>
      <c r="AC122" s="14"/>
      <c r="AD122" s="14"/>
    </row>
    <row r="123" ht="15.7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7"/>
      <c r="AC123" s="14"/>
      <c r="AD123" s="14"/>
    </row>
    <row r="124" ht="15.7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7"/>
      <c r="AC124" s="14"/>
      <c r="AD124" s="14"/>
    </row>
    <row r="125" ht="15.7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7"/>
      <c r="AC125" s="14"/>
      <c r="AD125" s="14"/>
    </row>
    <row r="126" ht="15.7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7"/>
      <c r="AC126" s="14"/>
      <c r="AD126" s="14"/>
    </row>
    <row r="127" ht="15.7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7"/>
      <c r="AC127" s="14"/>
      <c r="AD127" s="14"/>
    </row>
    <row r="128" ht="15.7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7"/>
      <c r="AC128" s="14"/>
      <c r="AD128" s="14"/>
    </row>
    <row r="129" ht="15.7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7"/>
      <c r="AC129" s="14"/>
      <c r="AD129" s="14"/>
    </row>
    <row r="130" ht="15.7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7"/>
      <c r="AC130" s="14"/>
      <c r="AD130" s="14"/>
    </row>
    <row r="131" ht="15.7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7"/>
      <c r="AC131" s="14"/>
      <c r="AD131" s="14"/>
    </row>
    <row r="132" ht="15.7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7"/>
      <c r="AC132" s="14"/>
      <c r="AD132" s="14"/>
    </row>
    <row r="133" ht="15.7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7"/>
      <c r="AC133" s="14"/>
      <c r="AD133" s="14"/>
    </row>
    <row r="134" ht="15.7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7"/>
      <c r="AC134" s="14"/>
      <c r="AD134" s="14"/>
    </row>
    <row r="135" ht="15.7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7"/>
      <c r="AC135" s="14"/>
      <c r="AD135" s="14"/>
    </row>
    <row r="136" ht="15.7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7"/>
      <c r="AC136" s="14"/>
      <c r="AD136" s="14"/>
    </row>
    <row r="137" ht="15.7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7"/>
      <c r="AC137" s="14"/>
      <c r="AD137" s="14"/>
    </row>
    <row r="138" ht="15.7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7"/>
      <c r="AC138" s="14"/>
      <c r="AD138" s="14"/>
    </row>
    <row r="139" ht="15.7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7"/>
      <c r="AC139" s="14"/>
      <c r="AD139" s="14"/>
    </row>
    <row r="140" ht="15.7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7"/>
      <c r="AC140" s="14"/>
      <c r="AD140" s="14"/>
    </row>
    <row r="141" ht="15.7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7"/>
      <c r="AC141" s="14"/>
      <c r="AD141" s="14"/>
    </row>
    <row r="142" ht="15.7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7"/>
      <c r="AC142" s="14"/>
      <c r="AD142" s="14"/>
    </row>
    <row r="143" ht="15.7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7"/>
      <c r="AC143" s="14"/>
      <c r="AD143" s="14"/>
    </row>
    <row r="144" ht="15.7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7"/>
      <c r="AC144" s="14"/>
      <c r="AD144" s="14"/>
    </row>
    <row r="145" ht="15.7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7"/>
      <c r="AC145" s="14"/>
      <c r="AD145" s="14"/>
    </row>
    <row r="146" ht="15.7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7"/>
      <c r="AC146" s="14"/>
      <c r="AD146" s="14"/>
    </row>
    <row r="147" ht="15.7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7"/>
      <c r="AC147" s="14"/>
      <c r="AD147" s="14"/>
    </row>
    <row r="148" ht="15.7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7"/>
      <c r="AC148" s="14"/>
      <c r="AD148" s="14"/>
    </row>
    <row r="149" ht="15.7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7"/>
      <c r="AC149" s="14"/>
      <c r="AD149" s="14"/>
    </row>
    <row r="150" ht="15.7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7"/>
      <c r="AC150" s="14"/>
      <c r="AD150" s="14"/>
    </row>
    <row r="151" ht="15.7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7"/>
      <c r="AC151" s="14"/>
      <c r="AD151" s="14"/>
    </row>
    <row r="152" ht="15.7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7"/>
      <c r="AC152" s="14"/>
      <c r="AD152" s="14"/>
    </row>
    <row r="153" ht="15.7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7"/>
      <c r="AC153" s="14"/>
      <c r="AD153" s="14"/>
    </row>
    <row r="154" ht="15.7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7"/>
      <c r="AC154" s="14"/>
      <c r="AD154" s="14"/>
    </row>
    <row r="155" ht="15.7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7"/>
      <c r="AC155" s="14"/>
      <c r="AD155" s="14"/>
    </row>
    <row r="156" ht="15.7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7"/>
      <c r="AC156" s="14"/>
      <c r="AD156" s="14"/>
    </row>
    <row r="157" ht="15.7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7"/>
      <c r="AC157" s="14"/>
      <c r="AD157" s="14"/>
    </row>
    <row r="158" ht="15.7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7"/>
      <c r="AC158" s="14"/>
      <c r="AD158" s="14"/>
    </row>
    <row r="159" ht="15.7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7"/>
      <c r="AC159" s="14"/>
      <c r="AD159" s="14"/>
    </row>
    <row r="160" ht="15.7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7"/>
      <c r="AC160" s="14"/>
      <c r="AD160" s="14"/>
    </row>
    <row r="161" ht="15.7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7"/>
      <c r="AC161" s="14"/>
      <c r="AD161" s="14"/>
    </row>
    <row r="162" ht="15.7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7"/>
      <c r="AC162" s="14"/>
      <c r="AD162" s="14"/>
    </row>
    <row r="163" ht="15.7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7"/>
      <c r="AC163" s="14"/>
      <c r="AD163" s="14"/>
    </row>
    <row r="164" ht="15.7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7"/>
      <c r="AC164" s="14"/>
      <c r="AD164" s="14"/>
    </row>
    <row r="165" ht="15.7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7"/>
      <c r="AC165" s="14"/>
      <c r="AD165" s="14"/>
    </row>
    <row r="166" ht="15.7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7"/>
      <c r="AC166" s="14"/>
      <c r="AD166" s="14"/>
    </row>
    <row r="167" ht="15.7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7"/>
      <c r="AC167" s="14"/>
      <c r="AD167" s="14"/>
    </row>
    <row r="168" ht="15.7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7"/>
      <c r="AC168" s="14"/>
      <c r="AD168" s="14"/>
    </row>
    <row r="169" ht="15.7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7"/>
      <c r="AC169" s="14"/>
      <c r="AD169" s="14"/>
    </row>
    <row r="170" ht="15.7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7"/>
      <c r="AC170" s="14"/>
      <c r="AD170" s="14"/>
    </row>
    <row r="171" ht="15.7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7"/>
      <c r="AC171" s="14"/>
      <c r="AD171" s="14"/>
    </row>
    <row r="172" ht="15.7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7"/>
      <c r="AC172" s="14"/>
      <c r="AD172" s="14"/>
    </row>
    <row r="173" ht="15.7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7"/>
      <c r="AC173" s="14"/>
      <c r="AD173" s="14"/>
    </row>
    <row r="174" ht="15.7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7"/>
      <c r="AC174" s="14"/>
      <c r="AD174" s="14"/>
    </row>
    <row r="175" ht="15.7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7"/>
      <c r="AC175" s="14"/>
      <c r="AD175" s="14"/>
    </row>
    <row r="176" ht="15.7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7"/>
      <c r="AC176" s="14"/>
      <c r="AD176" s="14"/>
    </row>
    <row r="177" ht="15.7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7"/>
      <c r="AC177" s="14"/>
      <c r="AD177" s="14"/>
    </row>
    <row r="178" ht="15.7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7"/>
      <c r="AC178" s="14"/>
      <c r="AD178" s="14"/>
    </row>
    <row r="179" ht="15.7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7"/>
      <c r="AC179" s="14"/>
      <c r="AD179" s="14"/>
    </row>
    <row r="180" ht="15.7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7"/>
      <c r="AC180" s="14"/>
      <c r="AD180" s="14"/>
    </row>
    <row r="181" ht="15.7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7"/>
      <c r="AC181" s="14"/>
      <c r="AD181" s="14"/>
    </row>
    <row r="182" ht="15.7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7"/>
      <c r="AC182" s="14"/>
      <c r="AD182" s="14"/>
    </row>
    <row r="183" ht="15.7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7"/>
      <c r="AC183" s="14"/>
      <c r="AD183" s="14"/>
    </row>
    <row r="184" ht="15.7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7"/>
      <c r="AC184" s="14"/>
      <c r="AD184" s="14"/>
    </row>
    <row r="185" ht="15.7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7"/>
      <c r="AC185" s="14"/>
      <c r="AD185" s="14"/>
    </row>
    <row r="186" ht="15.7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7"/>
      <c r="AC186" s="14"/>
      <c r="AD186" s="14"/>
    </row>
    <row r="187" ht="15.7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7"/>
      <c r="AC187" s="14"/>
      <c r="AD187" s="14"/>
    </row>
    <row r="188" ht="15.7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7"/>
      <c r="AC188" s="14"/>
      <c r="AD188" s="14"/>
    </row>
    <row r="189" ht="15.7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7"/>
      <c r="AC189" s="14"/>
      <c r="AD189" s="14"/>
    </row>
    <row r="190" ht="15.7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7"/>
      <c r="AC190" s="14"/>
      <c r="AD190" s="14"/>
    </row>
    <row r="191" ht="15.7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7"/>
      <c r="AC191" s="14"/>
      <c r="AD191" s="14"/>
    </row>
    <row r="192" ht="15.7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7"/>
      <c r="AC192" s="14"/>
      <c r="AD192" s="14"/>
    </row>
    <row r="193" ht="15.7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7"/>
      <c r="AC193" s="14"/>
      <c r="AD193" s="14"/>
    </row>
    <row r="194" ht="15.7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7"/>
      <c r="AC194" s="14"/>
      <c r="AD194" s="14"/>
    </row>
    <row r="195" ht="15.7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7"/>
      <c r="AC195" s="14"/>
      <c r="AD195" s="14"/>
    </row>
    <row r="196" ht="15.7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7"/>
      <c r="AC196" s="14"/>
      <c r="AD196" s="14"/>
    </row>
    <row r="197" ht="15.7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7"/>
      <c r="AC197" s="14"/>
      <c r="AD197" s="14"/>
    </row>
    <row r="198" ht="15.7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7"/>
      <c r="AC198" s="14"/>
      <c r="AD198" s="14"/>
    </row>
    <row r="199" ht="15.7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7"/>
      <c r="AC199" s="14"/>
      <c r="AD199" s="14"/>
    </row>
    <row r="200" ht="15.7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7"/>
      <c r="AC200" s="14"/>
      <c r="AD200" s="14"/>
    </row>
    <row r="201" ht="15.7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7"/>
      <c r="AC201" s="14"/>
      <c r="AD201" s="14"/>
    </row>
    <row r="202" ht="15.7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7"/>
      <c r="AC202" s="14"/>
      <c r="AD202" s="14"/>
    </row>
    <row r="203" ht="15.7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7"/>
      <c r="AC203" s="14"/>
      <c r="AD203" s="14"/>
    </row>
    <row r="204" ht="15.7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7"/>
      <c r="AC204" s="14"/>
      <c r="AD204" s="14"/>
    </row>
    <row r="205" ht="15.7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7"/>
      <c r="AC205" s="14"/>
      <c r="AD205" s="14"/>
    </row>
    <row r="206" ht="15.7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7"/>
      <c r="AC206" s="14"/>
      <c r="AD206" s="14"/>
    </row>
    <row r="207" ht="15.7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7"/>
      <c r="AC207" s="14"/>
      <c r="AD207" s="14"/>
    </row>
    <row r="208" ht="15.7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7"/>
      <c r="AC208" s="14"/>
      <c r="AD208" s="14"/>
    </row>
    <row r="209" ht="15.7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7"/>
      <c r="AC209" s="14"/>
      <c r="AD209" s="14"/>
    </row>
    <row r="210" ht="15.7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7"/>
      <c r="AC210" s="14"/>
      <c r="AD210" s="14"/>
    </row>
    <row r="211" ht="15.7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7"/>
      <c r="AC211" s="14"/>
      <c r="AD211" s="14"/>
    </row>
    <row r="212" ht="15.7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7"/>
      <c r="AC212" s="14"/>
      <c r="AD212" s="14"/>
    </row>
    <row r="213" ht="15.7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7"/>
      <c r="AC213" s="14"/>
      <c r="AD213" s="14"/>
    </row>
    <row r="214" ht="15.7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7"/>
      <c r="AC214" s="14"/>
      <c r="AD214" s="14"/>
    </row>
    <row r="215" ht="15.7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7"/>
      <c r="AC215" s="14"/>
      <c r="AD215" s="14"/>
    </row>
    <row r="216" ht="15.7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7"/>
      <c r="AC216" s="14"/>
      <c r="AD216" s="14"/>
    </row>
    <row r="217" ht="15.7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7"/>
      <c r="AC217" s="14"/>
      <c r="AD217" s="14"/>
    </row>
    <row r="218" ht="15.7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7"/>
      <c r="AC218" s="14"/>
      <c r="AD218" s="14"/>
    </row>
    <row r="219" ht="15.7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7"/>
      <c r="AC219" s="14"/>
      <c r="AD219" s="14"/>
    </row>
    <row r="220" ht="15.7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7"/>
      <c r="AC220" s="14"/>
      <c r="AD220" s="14"/>
    </row>
    <row r="221" ht="15.7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7"/>
      <c r="AC221" s="14"/>
      <c r="AD221" s="14"/>
    </row>
    <row r="222" ht="15.7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7"/>
      <c r="AC222" s="14"/>
      <c r="AD222" s="14"/>
    </row>
    <row r="223" ht="15.7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7"/>
      <c r="AC223" s="14"/>
      <c r="AD223" s="14"/>
    </row>
    <row r="224" ht="15.7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7"/>
      <c r="AC224" s="14"/>
      <c r="AD224" s="14"/>
    </row>
    <row r="225" ht="15.7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7"/>
      <c r="AC225" s="14"/>
      <c r="AD225" s="14"/>
    </row>
    <row r="226" ht="15.7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7"/>
      <c r="AC226" s="14"/>
      <c r="AD226" s="14"/>
    </row>
    <row r="227" ht="15.7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7"/>
      <c r="AC227" s="14"/>
      <c r="AD227" s="14"/>
    </row>
    <row r="228" ht="15.7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7"/>
      <c r="AC228" s="14"/>
      <c r="AD228" s="14"/>
    </row>
    <row r="229" ht="15.7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7"/>
      <c r="AC229" s="14"/>
      <c r="AD229" s="14"/>
    </row>
    <row r="230" ht="15.7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7"/>
      <c r="AC230" s="14"/>
      <c r="AD230" s="14"/>
    </row>
    <row r="231" ht="15.7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7"/>
      <c r="AC231" s="14"/>
      <c r="AD231" s="14"/>
    </row>
    <row r="232" ht="15.7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7"/>
      <c r="AC232" s="14"/>
      <c r="AD232" s="14"/>
    </row>
    <row r="233" ht="15.7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7"/>
      <c r="AC233" s="14"/>
      <c r="AD233" s="14"/>
    </row>
    <row r="234" ht="15.7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7"/>
      <c r="AC234" s="14"/>
      <c r="AD234" s="14"/>
    </row>
    <row r="235" ht="15.7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7"/>
      <c r="AC235" s="14"/>
      <c r="AD235" s="14"/>
    </row>
    <row r="236" ht="15.7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7"/>
      <c r="AC236" s="14"/>
      <c r="AD236" s="14"/>
    </row>
    <row r="237" ht="15.7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7"/>
      <c r="AC237" s="14"/>
      <c r="AD237" s="14"/>
    </row>
    <row r="238" ht="15.7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7"/>
      <c r="AC238" s="14"/>
      <c r="AD238" s="14"/>
    </row>
    <row r="239" ht="15.7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7"/>
      <c r="AC239" s="14"/>
      <c r="AD239" s="14"/>
    </row>
    <row r="240" ht="15.7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7"/>
      <c r="AC240" s="14"/>
      <c r="AD240" s="14"/>
    </row>
    <row r="241" ht="15.7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7"/>
      <c r="AC241" s="14"/>
      <c r="AD241" s="14"/>
    </row>
    <row r="242" ht="15.7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7"/>
      <c r="AC242" s="14"/>
      <c r="AD242" s="14"/>
    </row>
    <row r="243" ht="15.7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7"/>
      <c r="AC243" s="14"/>
      <c r="AD243" s="14"/>
    </row>
    <row r="244" ht="15.7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7"/>
      <c r="AC244" s="14"/>
      <c r="AD244" s="14"/>
    </row>
    <row r="245" ht="15.7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7"/>
      <c r="AC245" s="14"/>
      <c r="AD245" s="14"/>
    </row>
    <row r="246" ht="15.7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7"/>
      <c r="AC246" s="14"/>
      <c r="AD246" s="14"/>
    </row>
    <row r="247" ht="15.7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7"/>
      <c r="AC247" s="14"/>
      <c r="AD247" s="14"/>
    </row>
    <row r="248" ht="15.7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7"/>
      <c r="AC248" s="14"/>
      <c r="AD248" s="14"/>
    </row>
    <row r="249" ht="15.7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7"/>
      <c r="AC249" s="14"/>
      <c r="AD249" s="14"/>
    </row>
    <row r="250" ht="15.7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7"/>
      <c r="AC250" s="14"/>
      <c r="AD250" s="14"/>
    </row>
    <row r="251" ht="15.7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7"/>
      <c r="AC251" s="14"/>
      <c r="AD251" s="14"/>
    </row>
    <row r="252" ht="15.7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7"/>
      <c r="AC252" s="14"/>
      <c r="AD252" s="14"/>
    </row>
    <row r="253" ht="15.7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7"/>
      <c r="AC253" s="14"/>
      <c r="AD253" s="14"/>
    </row>
    <row r="254" ht="15.7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7"/>
      <c r="AC254" s="14"/>
      <c r="AD254" s="14"/>
    </row>
    <row r="255" ht="15.7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7"/>
      <c r="AC255" s="14"/>
      <c r="AD255" s="14"/>
    </row>
    <row r="256" ht="15.7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7"/>
      <c r="AC256" s="14"/>
      <c r="AD256" s="14"/>
    </row>
    <row r="257" ht="15.7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7"/>
      <c r="AC257" s="14"/>
      <c r="AD257" s="14"/>
    </row>
    <row r="258" ht="15.7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7"/>
      <c r="AC258" s="14"/>
      <c r="AD258" s="14"/>
    </row>
    <row r="259" ht="15.7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7"/>
      <c r="AC259" s="14"/>
      <c r="AD259" s="14"/>
    </row>
    <row r="260" ht="15.7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7"/>
      <c r="AC260" s="14"/>
      <c r="AD260" s="14"/>
    </row>
    <row r="261" ht="15.7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7"/>
      <c r="AC261" s="14"/>
      <c r="AD261" s="14"/>
    </row>
    <row r="262" ht="15.7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7"/>
      <c r="AC262" s="14"/>
      <c r="AD262" s="14"/>
    </row>
    <row r="263" ht="15.7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7"/>
      <c r="AC263" s="14"/>
      <c r="AD263" s="14"/>
    </row>
    <row r="264" ht="15.7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7"/>
      <c r="AC264" s="14"/>
      <c r="AD264" s="14"/>
    </row>
    <row r="265" ht="15.7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7"/>
      <c r="AC265" s="14"/>
      <c r="AD265" s="14"/>
    </row>
    <row r="266" ht="15.7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7"/>
      <c r="AC266" s="14"/>
      <c r="AD266" s="14"/>
    </row>
    <row r="267" ht="15.7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7"/>
      <c r="AC267" s="14"/>
      <c r="AD267" s="14"/>
    </row>
    <row r="268" ht="15.7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7"/>
      <c r="AC268" s="14"/>
      <c r="AD268" s="14"/>
    </row>
    <row r="269" ht="15.7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7"/>
      <c r="AC269" s="14"/>
      <c r="AD269" s="14"/>
    </row>
    <row r="270" ht="15.7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7"/>
      <c r="AC270" s="14"/>
      <c r="AD270" s="14"/>
    </row>
    <row r="271" ht="15.7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7"/>
      <c r="AC271" s="14"/>
      <c r="AD271" s="14"/>
    </row>
    <row r="272" ht="15.7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7"/>
      <c r="AC272" s="14"/>
      <c r="AD272" s="14"/>
    </row>
    <row r="273" ht="15.7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7"/>
      <c r="AC273" s="14"/>
      <c r="AD273" s="14"/>
    </row>
    <row r="274" ht="15.7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7"/>
      <c r="AC274" s="14"/>
      <c r="AD274" s="14"/>
    </row>
    <row r="275" ht="15.7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7"/>
      <c r="AC275" s="14"/>
      <c r="AD275" s="14"/>
    </row>
    <row r="276" ht="15.7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7"/>
      <c r="AC276" s="14"/>
      <c r="AD276" s="14"/>
    </row>
    <row r="277" ht="15.7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7"/>
      <c r="AC277" s="14"/>
      <c r="AD277" s="14"/>
    </row>
    <row r="278" ht="15.7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7"/>
      <c r="AC278" s="14"/>
      <c r="AD278" s="14"/>
    </row>
    <row r="279" ht="15.7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7"/>
      <c r="AC279" s="14"/>
      <c r="AD279" s="14"/>
    </row>
    <row r="280" ht="15.7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7"/>
      <c r="AC280" s="14"/>
      <c r="AD280" s="14"/>
    </row>
    <row r="281" ht="15.7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7"/>
      <c r="AC281" s="14"/>
      <c r="AD281" s="14"/>
    </row>
    <row r="282" ht="15.7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7"/>
      <c r="AC282" s="14"/>
      <c r="AD282" s="14"/>
    </row>
    <row r="283" ht="15.7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7"/>
      <c r="AC283" s="14"/>
      <c r="AD283" s="14"/>
    </row>
    <row r="284" ht="15.7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7"/>
      <c r="AC284" s="14"/>
      <c r="AD284" s="14"/>
    </row>
    <row r="285" ht="15.7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7"/>
      <c r="AC285" s="14"/>
      <c r="AD285" s="14"/>
    </row>
    <row r="286" ht="15.7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7"/>
      <c r="AC286" s="14"/>
      <c r="AD286" s="14"/>
    </row>
    <row r="287" ht="15.7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7"/>
      <c r="AC287" s="14"/>
      <c r="AD287" s="14"/>
    </row>
    <row r="288" ht="15.7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7"/>
      <c r="AC288" s="14"/>
      <c r="AD288" s="14"/>
    </row>
    <row r="289" ht="15.7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7"/>
      <c r="AC289" s="14"/>
      <c r="AD289" s="14"/>
    </row>
    <row r="290" ht="15.7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7"/>
      <c r="AC290" s="14"/>
      <c r="AD290" s="14"/>
    </row>
    <row r="291" ht="15.7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7"/>
      <c r="AC291" s="14"/>
      <c r="AD291" s="14"/>
    </row>
    <row r="292" ht="15.7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7"/>
      <c r="AC292" s="14"/>
      <c r="AD292" s="14"/>
    </row>
    <row r="293" ht="15.7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7"/>
      <c r="AC293" s="14"/>
      <c r="AD293" s="14"/>
    </row>
    <row r="294" ht="15.7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7"/>
      <c r="AC294" s="14"/>
      <c r="AD294" s="14"/>
    </row>
    <row r="295" ht="15.7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7"/>
      <c r="AC295" s="14"/>
      <c r="AD295" s="14"/>
    </row>
    <row r="296" ht="15.7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7"/>
      <c r="AC296" s="14"/>
      <c r="AD296" s="14"/>
    </row>
    <row r="297" ht="15.7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7"/>
      <c r="AC297" s="14"/>
      <c r="AD297" s="14"/>
    </row>
    <row r="298" ht="15.7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7"/>
      <c r="AC298" s="14"/>
      <c r="AD298" s="14"/>
    </row>
    <row r="299" ht="15.7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7"/>
      <c r="AC299" s="14"/>
      <c r="AD299" s="14"/>
    </row>
    <row r="300" ht="15.7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7"/>
      <c r="AC300" s="14"/>
      <c r="AD300" s="14"/>
    </row>
    <row r="301" ht="15.7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7"/>
      <c r="AC301" s="14"/>
      <c r="AD301" s="14"/>
    </row>
    <row r="302" ht="15.7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7"/>
      <c r="AC302" s="14"/>
      <c r="AD302" s="14"/>
    </row>
    <row r="303" ht="15.7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7"/>
      <c r="AC303" s="14"/>
      <c r="AD303" s="14"/>
    </row>
    <row r="304" ht="15.7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7"/>
      <c r="AC304" s="14"/>
      <c r="AD304" s="14"/>
    </row>
    <row r="305" ht="15.7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7"/>
      <c r="AC305" s="14"/>
      <c r="AD305" s="14"/>
    </row>
    <row r="306" ht="15.7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7"/>
      <c r="AC306" s="14"/>
      <c r="AD306" s="14"/>
    </row>
    <row r="307" ht="15.7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7"/>
      <c r="AC307" s="14"/>
      <c r="AD307" s="14"/>
    </row>
    <row r="308" ht="15.7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7"/>
      <c r="AC308" s="14"/>
      <c r="AD308" s="14"/>
    </row>
    <row r="309" ht="15.7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7"/>
      <c r="AC309" s="14"/>
      <c r="AD309" s="14"/>
    </row>
    <row r="310" ht="15.7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7"/>
      <c r="AC310" s="14"/>
      <c r="AD310" s="14"/>
    </row>
    <row r="311" ht="15.7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7"/>
      <c r="AC311" s="14"/>
      <c r="AD311" s="14"/>
    </row>
    <row r="312" ht="15.7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7"/>
      <c r="AC312" s="14"/>
      <c r="AD312" s="14"/>
    </row>
    <row r="313" ht="15.7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7"/>
      <c r="AC313" s="14"/>
      <c r="AD313" s="14"/>
    </row>
    <row r="314" ht="15.7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7"/>
      <c r="AC314" s="14"/>
      <c r="AD314" s="14"/>
    </row>
    <row r="315" ht="15.7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7"/>
      <c r="AC315" s="14"/>
      <c r="AD315" s="14"/>
    </row>
    <row r="316" ht="15.7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7"/>
      <c r="AC316" s="14"/>
      <c r="AD316" s="14"/>
    </row>
    <row r="317" ht="15.7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7"/>
      <c r="AC317" s="14"/>
      <c r="AD317" s="14"/>
    </row>
    <row r="318" ht="15.7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7"/>
      <c r="AC318" s="14"/>
      <c r="AD318" s="14"/>
    </row>
    <row r="319" ht="15.7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7"/>
      <c r="AC319" s="14"/>
      <c r="AD319" s="14"/>
    </row>
    <row r="320" ht="15.7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7"/>
      <c r="AC320" s="14"/>
      <c r="AD320" s="14"/>
    </row>
    <row r="321" ht="15.7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7"/>
      <c r="AC321" s="14"/>
      <c r="AD321" s="14"/>
    </row>
    <row r="322" ht="15.7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7"/>
      <c r="AC322" s="14"/>
      <c r="AD322" s="14"/>
    </row>
    <row r="323" ht="15.7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7"/>
      <c r="AC323" s="14"/>
      <c r="AD323" s="14"/>
    </row>
    <row r="324" ht="15.7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7"/>
      <c r="AC324" s="14"/>
      <c r="AD324" s="14"/>
    </row>
    <row r="325" ht="15.7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7"/>
      <c r="AC325" s="14"/>
      <c r="AD325" s="14"/>
    </row>
    <row r="326" ht="15.7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7"/>
      <c r="AC326" s="14"/>
      <c r="AD326" s="14"/>
    </row>
    <row r="327" ht="15.7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7"/>
      <c r="AC327" s="14"/>
      <c r="AD327" s="14"/>
    </row>
    <row r="328" ht="15.7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7"/>
      <c r="AC328" s="14"/>
      <c r="AD328" s="14"/>
    </row>
    <row r="329" ht="15.7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7"/>
      <c r="AC329" s="14"/>
      <c r="AD329" s="14"/>
    </row>
    <row r="330" ht="15.7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7"/>
      <c r="AC330" s="14"/>
      <c r="AD330" s="14"/>
    </row>
    <row r="331" ht="15.7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7"/>
      <c r="AC331" s="14"/>
      <c r="AD331" s="14"/>
    </row>
    <row r="332" ht="15.7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7"/>
      <c r="AC332" s="14"/>
      <c r="AD332" s="14"/>
    </row>
    <row r="333" ht="15.7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7"/>
      <c r="AC333" s="14"/>
      <c r="AD333" s="14"/>
    </row>
    <row r="334" ht="15.7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7"/>
      <c r="AC334" s="14"/>
      <c r="AD334" s="14"/>
    </row>
    <row r="335" ht="15.7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7"/>
      <c r="AC335" s="14"/>
      <c r="AD335" s="14"/>
    </row>
    <row r="336" ht="15.7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7"/>
      <c r="AC336" s="14"/>
      <c r="AD336" s="14"/>
    </row>
    <row r="337" ht="15.7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7"/>
      <c r="AC337" s="14"/>
      <c r="AD337" s="14"/>
    </row>
    <row r="338" ht="15.7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7"/>
      <c r="AC338" s="14"/>
      <c r="AD338" s="14"/>
    </row>
    <row r="339" ht="15.7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7"/>
      <c r="AC339" s="14"/>
      <c r="AD339" s="14"/>
    </row>
    <row r="340" ht="15.7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7"/>
      <c r="AC340" s="14"/>
      <c r="AD340" s="14"/>
    </row>
    <row r="341" ht="15.7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7"/>
      <c r="AC341" s="14"/>
      <c r="AD341" s="14"/>
    </row>
    <row r="342" ht="15.7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7"/>
      <c r="AC342" s="14"/>
      <c r="AD342" s="14"/>
    </row>
    <row r="343" ht="15.7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7"/>
      <c r="AC343" s="14"/>
      <c r="AD343" s="14"/>
    </row>
    <row r="344" ht="15.7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7"/>
      <c r="AC344" s="14"/>
      <c r="AD344" s="14"/>
    </row>
    <row r="345" ht="15.7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7"/>
      <c r="AC345" s="14"/>
      <c r="AD345" s="14"/>
    </row>
    <row r="346" ht="15.7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7"/>
      <c r="AC346" s="14"/>
      <c r="AD346" s="14"/>
    </row>
    <row r="347" ht="15.7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7"/>
      <c r="AC347" s="14"/>
      <c r="AD347" s="14"/>
    </row>
    <row r="348" ht="15.7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7"/>
      <c r="AC348" s="14"/>
      <c r="AD348" s="14"/>
    </row>
    <row r="349" ht="15.7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7"/>
      <c r="AC349" s="14"/>
      <c r="AD349" s="14"/>
    </row>
    <row r="350" ht="15.7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7"/>
      <c r="AC350" s="14"/>
      <c r="AD350" s="14"/>
    </row>
    <row r="351" ht="15.7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7"/>
      <c r="AC351" s="14"/>
      <c r="AD351" s="14"/>
    </row>
    <row r="352" ht="15.7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7"/>
      <c r="AC352" s="14"/>
      <c r="AD352" s="14"/>
    </row>
    <row r="353" ht="15.7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7"/>
      <c r="AC353" s="14"/>
      <c r="AD353" s="14"/>
    </row>
    <row r="354" ht="15.7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7"/>
      <c r="AC354" s="14"/>
      <c r="AD354" s="14"/>
    </row>
    <row r="355" ht="15.7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7"/>
      <c r="AC355" s="14"/>
      <c r="AD355" s="14"/>
    </row>
    <row r="356" ht="15.7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7"/>
      <c r="AC356" s="14"/>
      <c r="AD356" s="14"/>
    </row>
    <row r="357" ht="15.7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7"/>
      <c r="AC357" s="14"/>
      <c r="AD357" s="14"/>
    </row>
    <row r="358" ht="15.7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7"/>
      <c r="AC358" s="14"/>
      <c r="AD358" s="14"/>
    </row>
    <row r="359" ht="15.7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7"/>
      <c r="AC359" s="14"/>
      <c r="AD359" s="14"/>
    </row>
    <row r="360" ht="15.7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7"/>
      <c r="AC360" s="14"/>
      <c r="AD360" s="14"/>
    </row>
    <row r="361" ht="15.7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7"/>
      <c r="AC361" s="14"/>
      <c r="AD361" s="14"/>
    </row>
    <row r="362" ht="15.7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7"/>
      <c r="AC362" s="14"/>
      <c r="AD362" s="14"/>
    </row>
    <row r="363" ht="15.7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7"/>
      <c r="AC363" s="14"/>
      <c r="AD363" s="14"/>
    </row>
    <row r="364" ht="15.7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7"/>
      <c r="AC364" s="14"/>
      <c r="AD364" s="14"/>
    </row>
    <row r="365" ht="15.7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7"/>
      <c r="AC365" s="14"/>
      <c r="AD365" s="14"/>
    </row>
    <row r="366" ht="15.7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7"/>
      <c r="AC366" s="14"/>
      <c r="AD366" s="14"/>
    </row>
    <row r="367" ht="15.7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7"/>
      <c r="AC367" s="14"/>
      <c r="AD367" s="14"/>
    </row>
    <row r="368" ht="15.7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7"/>
      <c r="AC368" s="14"/>
      <c r="AD368" s="14"/>
    </row>
    <row r="369" ht="15.7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7"/>
      <c r="AC369" s="14"/>
      <c r="AD369" s="14"/>
    </row>
    <row r="370" ht="15.7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7"/>
      <c r="AC370" s="14"/>
      <c r="AD370" s="14"/>
    </row>
    <row r="371" ht="15.7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7"/>
      <c r="AC371" s="14"/>
      <c r="AD371" s="14"/>
    </row>
    <row r="372" ht="15.7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7"/>
      <c r="AC372" s="14"/>
      <c r="AD372" s="14"/>
    </row>
    <row r="373" ht="15.7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7"/>
      <c r="AC373" s="14"/>
      <c r="AD373" s="14"/>
    </row>
    <row r="374" ht="15.7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7"/>
      <c r="AC374" s="14"/>
      <c r="AD374" s="14"/>
    </row>
    <row r="375" ht="15.7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7"/>
      <c r="AC375" s="14"/>
      <c r="AD375" s="14"/>
    </row>
    <row r="376" ht="15.7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7"/>
      <c r="AC376" s="14"/>
      <c r="AD376" s="14"/>
    </row>
    <row r="377" ht="15.7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7"/>
      <c r="AC377" s="14"/>
      <c r="AD377" s="14"/>
    </row>
    <row r="378" ht="15.7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7"/>
      <c r="AC378" s="14"/>
      <c r="AD378" s="14"/>
    </row>
    <row r="379" ht="15.7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7"/>
      <c r="AC379" s="14"/>
      <c r="AD379" s="14"/>
    </row>
    <row r="380" ht="15.7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7"/>
      <c r="AC380" s="14"/>
      <c r="AD380" s="14"/>
    </row>
    <row r="381" ht="15.7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7"/>
      <c r="AC381" s="14"/>
      <c r="AD381" s="14"/>
    </row>
    <row r="382" ht="15.7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7"/>
      <c r="AC382" s="14"/>
      <c r="AD382" s="14"/>
    </row>
    <row r="383" ht="15.7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7"/>
      <c r="AC383" s="14"/>
      <c r="AD383" s="14"/>
    </row>
    <row r="384" ht="15.7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7"/>
      <c r="AC384" s="14"/>
      <c r="AD384" s="14"/>
    </row>
    <row r="385" ht="15.7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7"/>
      <c r="AC385" s="14"/>
      <c r="AD385" s="14"/>
    </row>
    <row r="386" ht="15.7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7"/>
      <c r="AC386" s="14"/>
      <c r="AD386" s="14"/>
    </row>
    <row r="387" ht="15.7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7"/>
      <c r="AC387" s="14"/>
      <c r="AD387" s="14"/>
    </row>
    <row r="388" ht="15.7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7"/>
      <c r="AC388" s="14"/>
      <c r="AD388" s="14"/>
    </row>
    <row r="389" ht="15.7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7"/>
      <c r="AC389" s="14"/>
      <c r="AD389" s="14"/>
    </row>
    <row r="390" ht="15.7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7"/>
      <c r="AC390" s="14"/>
      <c r="AD390" s="14"/>
    </row>
    <row r="391" ht="15.7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7"/>
      <c r="AC391" s="14"/>
      <c r="AD391" s="14"/>
    </row>
    <row r="392" ht="15.7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7"/>
      <c r="AC392" s="14"/>
      <c r="AD392" s="14"/>
    </row>
    <row r="393" ht="15.7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7"/>
      <c r="AC393" s="14"/>
      <c r="AD393" s="14"/>
    </row>
    <row r="394" ht="15.7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7"/>
      <c r="AC394" s="14"/>
      <c r="AD394" s="14"/>
    </row>
    <row r="395" ht="15.7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7"/>
      <c r="AC395" s="14"/>
      <c r="AD395" s="14"/>
    </row>
    <row r="396" ht="15.7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7"/>
      <c r="AC396" s="14"/>
      <c r="AD396" s="14"/>
    </row>
    <row r="397" ht="15.7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7"/>
      <c r="AC397" s="14"/>
      <c r="AD397" s="14"/>
    </row>
    <row r="398" ht="15.7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7"/>
      <c r="AC398" s="14"/>
      <c r="AD398" s="14"/>
    </row>
    <row r="399" ht="15.7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7"/>
      <c r="AC399" s="14"/>
      <c r="AD399" s="14"/>
    </row>
    <row r="400" ht="15.7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7"/>
      <c r="AC400" s="14"/>
      <c r="AD400" s="14"/>
    </row>
    <row r="401" ht="15.7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7"/>
      <c r="AC401" s="14"/>
      <c r="AD401" s="14"/>
    </row>
    <row r="402" ht="15.7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7"/>
      <c r="AC402" s="14"/>
      <c r="AD402" s="14"/>
    </row>
    <row r="403" ht="15.7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7"/>
      <c r="AC403" s="14"/>
      <c r="AD403" s="14"/>
    </row>
    <row r="404" ht="15.7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7"/>
      <c r="AC404" s="14"/>
      <c r="AD404" s="14"/>
    </row>
    <row r="405" ht="15.7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7"/>
      <c r="AC405" s="14"/>
      <c r="AD405" s="14"/>
    </row>
    <row r="406" ht="15.7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7"/>
      <c r="AC406" s="14"/>
      <c r="AD406" s="14"/>
    </row>
    <row r="407" ht="15.7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7"/>
      <c r="AC407" s="14"/>
      <c r="AD407" s="14"/>
    </row>
    <row r="408" ht="15.7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7"/>
      <c r="AC408" s="14"/>
      <c r="AD408" s="14"/>
    </row>
    <row r="409" ht="15.7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7"/>
      <c r="AC409" s="14"/>
      <c r="AD409" s="14"/>
    </row>
    <row r="410" ht="15.7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7"/>
      <c r="AC410" s="14"/>
      <c r="AD410" s="14"/>
    </row>
    <row r="411" ht="15.7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7"/>
      <c r="AC411" s="14"/>
      <c r="AD411" s="14"/>
    </row>
    <row r="412" ht="15.7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7"/>
      <c r="AC412" s="14"/>
      <c r="AD412" s="14"/>
    </row>
    <row r="413" ht="15.7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7"/>
      <c r="AC413" s="14"/>
      <c r="AD413" s="14"/>
    </row>
    <row r="414" ht="15.7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7"/>
      <c r="AC414" s="14"/>
      <c r="AD414" s="14"/>
    </row>
    <row r="415" ht="15.7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7"/>
      <c r="AC415" s="14"/>
      <c r="AD415" s="14"/>
    </row>
    <row r="416" ht="15.7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7"/>
      <c r="AC416" s="14"/>
      <c r="AD416" s="14"/>
    </row>
    <row r="417" ht="15.7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7"/>
      <c r="AC417" s="14"/>
      <c r="AD417" s="14"/>
    </row>
    <row r="418" ht="15.7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7"/>
      <c r="AC418" s="14"/>
      <c r="AD418" s="14"/>
    </row>
    <row r="419" ht="15.7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7"/>
      <c r="AC419" s="14"/>
      <c r="AD419" s="14"/>
    </row>
    <row r="420" ht="15.7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7"/>
      <c r="AC420" s="14"/>
      <c r="AD420" s="14"/>
    </row>
    <row r="421" ht="15.7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7"/>
      <c r="AC421" s="14"/>
      <c r="AD421" s="14"/>
    </row>
    <row r="422" ht="15.7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7"/>
      <c r="AC422" s="14"/>
      <c r="AD422" s="14"/>
    </row>
    <row r="423" ht="15.7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7"/>
      <c r="AC423" s="14"/>
      <c r="AD423" s="14"/>
    </row>
    <row r="424" ht="15.7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7"/>
      <c r="AC424" s="14"/>
      <c r="AD424" s="14"/>
    </row>
    <row r="425" ht="15.7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7"/>
      <c r="AC425" s="14"/>
      <c r="AD425" s="14"/>
    </row>
    <row r="426" ht="15.7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7"/>
      <c r="AC426" s="14"/>
      <c r="AD426" s="14"/>
    </row>
    <row r="427" ht="15.7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7"/>
      <c r="AC427" s="14"/>
      <c r="AD427" s="14"/>
    </row>
    <row r="428" ht="15.7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7"/>
      <c r="AC428" s="14"/>
      <c r="AD428" s="14"/>
    </row>
    <row r="429" ht="15.7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7"/>
      <c r="AC429" s="14"/>
      <c r="AD429" s="14"/>
    </row>
    <row r="430" ht="15.7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7"/>
      <c r="AC430" s="14"/>
      <c r="AD430" s="14"/>
    </row>
    <row r="431" ht="15.7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7"/>
      <c r="AC431" s="14"/>
      <c r="AD431" s="14"/>
    </row>
    <row r="432" ht="15.7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7"/>
      <c r="AC432" s="14"/>
      <c r="AD432" s="14"/>
    </row>
    <row r="433" ht="15.7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7"/>
      <c r="AC433" s="14"/>
      <c r="AD433" s="14"/>
    </row>
    <row r="434" ht="15.7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7"/>
      <c r="AC434" s="14"/>
      <c r="AD434" s="14"/>
    </row>
    <row r="435" ht="15.7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7"/>
      <c r="AC435" s="14"/>
      <c r="AD435" s="14"/>
    </row>
    <row r="436" ht="15.7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7"/>
      <c r="AC436" s="14"/>
      <c r="AD436" s="14"/>
    </row>
    <row r="437" ht="15.7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7"/>
      <c r="AC437" s="14"/>
      <c r="AD437" s="14"/>
    </row>
    <row r="438" ht="15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7"/>
      <c r="AC438" s="14"/>
      <c r="AD438" s="14"/>
    </row>
    <row r="439" ht="15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7"/>
      <c r="AC439" s="14"/>
      <c r="AD439" s="14"/>
    </row>
    <row r="440" ht="15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7"/>
      <c r="AC440" s="14"/>
      <c r="AD440" s="14"/>
    </row>
    <row r="441" ht="15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7"/>
      <c r="AC441" s="14"/>
      <c r="AD441" s="14"/>
    </row>
    <row r="442" ht="15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7"/>
      <c r="AC442" s="14"/>
      <c r="AD442" s="14"/>
    </row>
    <row r="443" ht="15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7"/>
      <c r="AC443" s="14"/>
      <c r="AD443" s="14"/>
    </row>
    <row r="444" ht="15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7"/>
      <c r="AC444" s="14"/>
      <c r="AD444" s="14"/>
    </row>
    <row r="445" ht="15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7"/>
      <c r="AC445" s="14"/>
      <c r="AD445" s="14"/>
    </row>
    <row r="446" ht="15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7"/>
      <c r="AC446" s="14"/>
      <c r="AD446" s="14"/>
    </row>
    <row r="447" ht="15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7"/>
      <c r="AC447" s="14"/>
      <c r="AD447" s="14"/>
    </row>
    <row r="448" ht="15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7"/>
      <c r="AC448" s="14"/>
      <c r="AD448" s="14"/>
    </row>
    <row r="449" ht="15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7"/>
      <c r="AC449" s="14"/>
      <c r="AD449" s="14"/>
    </row>
    <row r="450" ht="15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7"/>
      <c r="AC450" s="14"/>
      <c r="AD450" s="14"/>
    </row>
    <row r="451" ht="15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7"/>
      <c r="AC451" s="14"/>
      <c r="AD451" s="14"/>
    </row>
    <row r="452" ht="15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7"/>
      <c r="AC452" s="14"/>
      <c r="AD452" s="14"/>
    </row>
    <row r="453" ht="15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7"/>
      <c r="AC453" s="14"/>
      <c r="AD453" s="14"/>
    </row>
    <row r="454" ht="15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7"/>
      <c r="AC454" s="14"/>
      <c r="AD454" s="14"/>
    </row>
    <row r="455" ht="15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7"/>
      <c r="AC455" s="14"/>
      <c r="AD455" s="14"/>
    </row>
    <row r="456" ht="15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7"/>
      <c r="AC456" s="14"/>
      <c r="AD456" s="14"/>
    </row>
    <row r="457" ht="15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7"/>
      <c r="AC457" s="14"/>
      <c r="AD457" s="14"/>
    </row>
    <row r="458" ht="15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7"/>
      <c r="AC458" s="14"/>
      <c r="AD458" s="14"/>
    </row>
    <row r="459" ht="15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7"/>
      <c r="AC459" s="14"/>
      <c r="AD459" s="14"/>
    </row>
    <row r="460" ht="15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7"/>
      <c r="AC460" s="14"/>
      <c r="AD460" s="14"/>
    </row>
    <row r="461" ht="15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7"/>
      <c r="AC461" s="14"/>
      <c r="AD461" s="14"/>
    </row>
    <row r="462" ht="15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7"/>
      <c r="AC462" s="14"/>
      <c r="AD462" s="14"/>
    </row>
    <row r="463" ht="15.7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7"/>
      <c r="AC463" s="14"/>
      <c r="AD463" s="14"/>
    </row>
    <row r="464" ht="15.7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7"/>
      <c r="AC464" s="14"/>
      <c r="AD464" s="14"/>
    </row>
    <row r="465" ht="15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7"/>
      <c r="AC465" s="14"/>
      <c r="AD465" s="14"/>
    </row>
    <row r="466" ht="15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7"/>
      <c r="AC466" s="14"/>
      <c r="AD466" s="14"/>
    </row>
    <row r="467" ht="15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7"/>
      <c r="AC467" s="14"/>
      <c r="AD467" s="14"/>
    </row>
    <row r="468" ht="15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7"/>
      <c r="AC468" s="14"/>
      <c r="AD468" s="14"/>
    </row>
    <row r="469" ht="15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7"/>
      <c r="AC469" s="14"/>
      <c r="AD469" s="14"/>
    </row>
    <row r="470" ht="15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7"/>
      <c r="AC470" s="14"/>
      <c r="AD470" s="14"/>
    </row>
    <row r="471" ht="15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7"/>
      <c r="AC471" s="14"/>
      <c r="AD471" s="14"/>
    </row>
    <row r="472" ht="15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7"/>
      <c r="AC472" s="14"/>
      <c r="AD472" s="14"/>
    </row>
    <row r="473" ht="15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7"/>
      <c r="AC473" s="14"/>
      <c r="AD473" s="14"/>
    </row>
    <row r="474" ht="15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7"/>
      <c r="AC474" s="14"/>
      <c r="AD474" s="14"/>
    </row>
    <row r="475" ht="15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7"/>
      <c r="AC475" s="14"/>
      <c r="AD475" s="14"/>
    </row>
    <row r="476" ht="15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7"/>
      <c r="AC476" s="14"/>
      <c r="AD476" s="14"/>
    </row>
    <row r="477" ht="15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7"/>
      <c r="AC477" s="14"/>
      <c r="AD477" s="14"/>
    </row>
    <row r="478" ht="15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7"/>
      <c r="AC478" s="14"/>
      <c r="AD478" s="14"/>
    </row>
    <row r="479" ht="15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7"/>
      <c r="AC479" s="14"/>
      <c r="AD479" s="14"/>
    </row>
    <row r="480" ht="15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7"/>
      <c r="AC480" s="14"/>
      <c r="AD480" s="14"/>
    </row>
    <row r="481" ht="15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7"/>
      <c r="AC481" s="14"/>
      <c r="AD481" s="14"/>
    </row>
    <row r="482" ht="15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7"/>
      <c r="AC482" s="14"/>
      <c r="AD482" s="14"/>
    </row>
    <row r="483" ht="15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7"/>
      <c r="AC483" s="14"/>
      <c r="AD483" s="14"/>
    </row>
    <row r="484" ht="15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7"/>
      <c r="AC484" s="14"/>
      <c r="AD484" s="14"/>
    </row>
    <row r="485" ht="15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7"/>
      <c r="AC485" s="14"/>
      <c r="AD485" s="14"/>
    </row>
    <row r="486" ht="15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7"/>
      <c r="AC486" s="14"/>
      <c r="AD486" s="14"/>
    </row>
    <row r="487" ht="15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7"/>
      <c r="AC487" s="14"/>
      <c r="AD487" s="14"/>
    </row>
    <row r="488" ht="15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7"/>
      <c r="AC488" s="14"/>
      <c r="AD488" s="14"/>
    </row>
    <row r="489" ht="15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7"/>
      <c r="AC489" s="14"/>
      <c r="AD489" s="14"/>
    </row>
    <row r="490" ht="15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7"/>
      <c r="AC490" s="14"/>
      <c r="AD490" s="14"/>
    </row>
    <row r="491" ht="15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7"/>
      <c r="AC491" s="14"/>
      <c r="AD491" s="14"/>
    </row>
    <row r="492" ht="15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7"/>
      <c r="AC492" s="14"/>
      <c r="AD492" s="14"/>
    </row>
    <row r="493" ht="15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7"/>
      <c r="AC493" s="14"/>
      <c r="AD493" s="14"/>
    </row>
    <row r="494" ht="15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7"/>
      <c r="AC494" s="14"/>
      <c r="AD494" s="14"/>
    </row>
    <row r="495" ht="15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7"/>
      <c r="AC495" s="14"/>
      <c r="AD495" s="14"/>
    </row>
    <row r="496" ht="15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7"/>
      <c r="AC496" s="14"/>
      <c r="AD496" s="14"/>
    </row>
    <row r="497" ht="15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7"/>
      <c r="AC497" s="14"/>
      <c r="AD497" s="14"/>
    </row>
    <row r="498" ht="15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7"/>
      <c r="AC498" s="14"/>
      <c r="AD498" s="14"/>
    </row>
    <row r="499" ht="15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7"/>
      <c r="AC499" s="14"/>
      <c r="AD499" s="14"/>
    </row>
    <row r="500" ht="15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7"/>
      <c r="AC500" s="14"/>
      <c r="AD500" s="14"/>
    </row>
    <row r="501" ht="15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7"/>
      <c r="AC501" s="14"/>
      <c r="AD501" s="14"/>
    </row>
    <row r="502" ht="15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7"/>
      <c r="AC502" s="14"/>
      <c r="AD502" s="14"/>
    </row>
    <row r="503" ht="15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7"/>
      <c r="AC503" s="14"/>
      <c r="AD503" s="14"/>
    </row>
    <row r="504" ht="15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7"/>
      <c r="AC504" s="14"/>
      <c r="AD504" s="14"/>
    </row>
    <row r="505" ht="15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7"/>
      <c r="AC505" s="14"/>
      <c r="AD505" s="14"/>
    </row>
    <row r="506" ht="15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7"/>
      <c r="AC506" s="14"/>
      <c r="AD506" s="14"/>
    </row>
    <row r="507" ht="15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7"/>
      <c r="AC507" s="14"/>
      <c r="AD507" s="14"/>
    </row>
    <row r="508" ht="15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7"/>
      <c r="AC508" s="14"/>
      <c r="AD508" s="14"/>
    </row>
    <row r="509" ht="15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7"/>
      <c r="AC509" s="14"/>
      <c r="AD509" s="14"/>
    </row>
    <row r="510" ht="15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7"/>
      <c r="AC510" s="14"/>
      <c r="AD510" s="14"/>
    </row>
    <row r="511" ht="15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7"/>
      <c r="AC511" s="14"/>
      <c r="AD511" s="14"/>
    </row>
    <row r="512" ht="15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7"/>
      <c r="AC512" s="14"/>
      <c r="AD512" s="14"/>
    </row>
    <row r="513" ht="15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7"/>
      <c r="AC513" s="14"/>
      <c r="AD513" s="14"/>
    </row>
    <row r="514" ht="15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7"/>
      <c r="AC514" s="14"/>
      <c r="AD514" s="14"/>
    </row>
    <row r="515" ht="15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7"/>
      <c r="AC515" s="14"/>
      <c r="AD515" s="14"/>
    </row>
    <row r="516" ht="15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7"/>
      <c r="AC516" s="14"/>
      <c r="AD516" s="14"/>
    </row>
    <row r="517" ht="15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7"/>
      <c r="AC517" s="14"/>
      <c r="AD517" s="14"/>
    </row>
    <row r="518" ht="15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7"/>
      <c r="AC518" s="14"/>
      <c r="AD518" s="14"/>
    </row>
    <row r="519" ht="15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7"/>
      <c r="AC519" s="14"/>
      <c r="AD519" s="14"/>
    </row>
    <row r="520" ht="15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7"/>
      <c r="AC520" s="14"/>
      <c r="AD520" s="14"/>
    </row>
    <row r="521" ht="15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7"/>
      <c r="AC521" s="14"/>
      <c r="AD521" s="14"/>
    </row>
    <row r="522" ht="15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7"/>
      <c r="AC522" s="14"/>
      <c r="AD522" s="14"/>
    </row>
    <row r="523" ht="15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7"/>
      <c r="AC523" s="14"/>
      <c r="AD523" s="14"/>
    </row>
    <row r="524" ht="15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7"/>
      <c r="AC524" s="14"/>
      <c r="AD524" s="14"/>
    </row>
    <row r="525" ht="15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7"/>
      <c r="AC525" s="14"/>
      <c r="AD525" s="14"/>
    </row>
    <row r="526" ht="15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7"/>
      <c r="AC526" s="14"/>
      <c r="AD526" s="14"/>
    </row>
    <row r="527" ht="15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7"/>
      <c r="AC527" s="14"/>
      <c r="AD527" s="14"/>
    </row>
    <row r="528" ht="15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7"/>
      <c r="AC528" s="14"/>
      <c r="AD528" s="14"/>
    </row>
    <row r="529" ht="15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7"/>
      <c r="AC529" s="14"/>
      <c r="AD529" s="14"/>
    </row>
    <row r="530" ht="15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7"/>
      <c r="AC530" s="14"/>
      <c r="AD530" s="14"/>
    </row>
    <row r="531" ht="15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7"/>
      <c r="AC531" s="14"/>
      <c r="AD531" s="14"/>
    </row>
    <row r="532" ht="15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7"/>
      <c r="AC532" s="14"/>
      <c r="AD532" s="14"/>
    </row>
    <row r="533" ht="15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7"/>
      <c r="AC533" s="14"/>
      <c r="AD533" s="14"/>
    </row>
    <row r="534" ht="15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7"/>
      <c r="AC534" s="14"/>
      <c r="AD534" s="14"/>
    </row>
    <row r="535" ht="15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7"/>
      <c r="AC535" s="14"/>
      <c r="AD535" s="14"/>
    </row>
    <row r="536" ht="15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7"/>
      <c r="AC536" s="14"/>
      <c r="AD536" s="14"/>
    </row>
    <row r="537" ht="15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7"/>
      <c r="AC537" s="14"/>
      <c r="AD537" s="14"/>
    </row>
    <row r="538" ht="15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7"/>
      <c r="AC538" s="14"/>
      <c r="AD538" s="14"/>
    </row>
    <row r="539" ht="15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7"/>
      <c r="AC539" s="14"/>
      <c r="AD539" s="14"/>
    </row>
    <row r="540" ht="15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7"/>
      <c r="AC540" s="14"/>
      <c r="AD540" s="14"/>
    </row>
    <row r="541" ht="15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7"/>
      <c r="AC541" s="14"/>
      <c r="AD541" s="14"/>
    </row>
    <row r="542" ht="15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7"/>
      <c r="AC542" s="14"/>
      <c r="AD542" s="14"/>
    </row>
    <row r="543" ht="15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7"/>
      <c r="AC543" s="14"/>
      <c r="AD543" s="14"/>
    </row>
    <row r="544" ht="15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7"/>
      <c r="AC544" s="14"/>
      <c r="AD544" s="14"/>
    </row>
    <row r="545" ht="15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7"/>
      <c r="AC545" s="14"/>
      <c r="AD545" s="14"/>
    </row>
    <row r="546" ht="15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7"/>
      <c r="AC546" s="14"/>
      <c r="AD546" s="14"/>
    </row>
    <row r="547" ht="15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7"/>
      <c r="AC547" s="14"/>
      <c r="AD547" s="14"/>
    </row>
    <row r="548" ht="15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7"/>
      <c r="AC548" s="14"/>
      <c r="AD548" s="14"/>
    </row>
    <row r="549" ht="15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7"/>
      <c r="AC549" s="14"/>
      <c r="AD549" s="14"/>
    </row>
    <row r="550" ht="15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7"/>
      <c r="AC550" s="14"/>
      <c r="AD550" s="14"/>
    </row>
    <row r="551" ht="15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7"/>
      <c r="AC551" s="14"/>
      <c r="AD551" s="14"/>
    </row>
    <row r="552" ht="15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7"/>
      <c r="AC552" s="14"/>
      <c r="AD552" s="14"/>
    </row>
    <row r="553" ht="15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7"/>
      <c r="AC553" s="14"/>
      <c r="AD553" s="14"/>
    </row>
    <row r="554" ht="15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7"/>
      <c r="AC554" s="14"/>
      <c r="AD554" s="14"/>
    </row>
    <row r="555" ht="15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7"/>
      <c r="AC555" s="14"/>
      <c r="AD555" s="14"/>
    </row>
    <row r="556" ht="15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7"/>
      <c r="AC556" s="14"/>
      <c r="AD556" s="14"/>
    </row>
    <row r="557" ht="15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7"/>
      <c r="AC557" s="14"/>
      <c r="AD557" s="14"/>
    </row>
    <row r="558" ht="15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7"/>
      <c r="AC558" s="14"/>
      <c r="AD558" s="14"/>
    </row>
    <row r="559" ht="15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7"/>
      <c r="AC559" s="14"/>
      <c r="AD559" s="14"/>
    </row>
    <row r="560" ht="15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7"/>
      <c r="AC560" s="14"/>
      <c r="AD560" s="14"/>
    </row>
    <row r="561" ht="15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7"/>
      <c r="AC561" s="14"/>
      <c r="AD561" s="14"/>
    </row>
    <row r="562" ht="15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7"/>
      <c r="AC562" s="14"/>
      <c r="AD562" s="14"/>
    </row>
    <row r="563" ht="15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7"/>
      <c r="AC563" s="14"/>
      <c r="AD563" s="14"/>
    </row>
    <row r="564" ht="15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7"/>
      <c r="AC564" s="14"/>
      <c r="AD564" s="14"/>
    </row>
    <row r="565" ht="15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7"/>
      <c r="AC565" s="14"/>
      <c r="AD565" s="14"/>
    </row>
    <row r="566" ht="15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7"/>
      <c r="AC566" s="14"/>
      <c r="AD566" s="14"/>
    </row>
    <row r="567" ht="15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7"/>
      <c r="AC567" s="14"/>
      <c r="AD567" s="14"/>
    </row>
    <row r="568" ht="15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7"/>
      <c r="AC568" s="14"/>
      <c r="AD568" s="14"/>
    </row>
    <row r="569" ht="15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7"/>
      <c r="AC569" s="14"/>
      <c r="AD569" s="14"/>
    </row>
    <row r="570" ht="15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7"/>
      <c r="AC570" s="14"/>
      <c r="AD570" s="14"/>
    </row>
    <row r="571" ht="15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7"/>
      <c r="AC571" s="14"/>
      <c r="AD571" s="14"/>
    </row>
    <row r="572" ht="15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7"/>
      <c r="AC572" s="14"/>
      <c r="AD572" s="14"/>
    </row>
    <row r="573" ht="15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7"/>
      <c r="AC573" s="14"/>
      <c r="AD573" s="14"/>
    </row>
    <row r="574" ht="15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7"/>
      <c r="AC574" s="14"/>
      <c r="AD574" s="14"/>
    </row>
    <row r="575" ht="15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7"/>
      <c r="AC575" s="14"/>
      <c r="AD575" s="14"/>
    </row>
    <row r="576" ht="15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7"/>
      <c r="AC576" s="14"/>
      <c r="AD576" s="14"/>
    </row>
    <row r="577" ht="15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7"/>
      <c r="AC577" s="14"/>
      <c r="AD577" s="14"/>
    </row>
    <row r="578" ht="15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7"/>
      <c r="AC578" s="14"/>
      <c r="AD578" s="14"/>
    </row>
    <row r="579" ht="15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7"/>
      <c r="AC579" s="14"/>
      <c r="AD579" s="14"/>
    </row>
    <row r="580" ht="15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7"/>
      <c r="AC580" s="14"/>
      <c r="AD580" s="14"/>
    </row>
    <row r="581" ht="15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7"/>
      <c r="AC581" s="14"/>
      <c r="AD581" s="14"/>
    </row>
    <row r="582" ht="15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7"/>
      <c r="AC582" s="14"/>
      <c r="AD582" s="14"/>
    </row>
    <row r="583" ht="15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7"/>
      <c r="AC583" s="14"/>
      <c r="AD583" s="14"/>
    </row>
    <row r="584" ht="15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7"/>
      <c r="AC584" s="14"/>
      <c r="AD584" s="14"/>
    </row>
    <row r="585" ht="15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7"/>
      <c r="AC585" s="14"/>
      <c r="AD585" s="14"/>
    </row>
    <row r="586" ht="15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7"/>
      <c r="AC586" s="14"/>
      <c r="AD586" s="14"/>
    </row>
    <row r="587" ht="15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7"/>
      <c r="AC587" s="14"/>
      <c r="AD587" s="14"/>
    </row>
    <row r="588" ht="15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7"/>
      <c r="AC588" s="14"/>
      <c r="AD588" s="14"/>
    </row>
    <row r="589" ht="15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7"/>
      <c r="AC589" s="14"/>
      <c r="AD589" s="14"/>
    </row>
    <row r="590" ht="15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7"/>
      <c r="AC590" s="14"/>
      <c r="AD590" s="14"/>
    </row>
    <row r="591" ht="15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7"/>
      <c r="AC591" s="14"/>
      <c r="AD591" s="14"/>
    </row>
    <row r="592" ht="15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7"/>
      <c r="AC592" s="14"/>
      <c r="AD592" s="14"/>
    </row>
    <row r="593" ht="15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7"/>
      <c r="AC593" s="14"/>
      <c r="AD593" s="14"/>
    </row>
    <row r="594" ht="15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7"/>
      <c r="AC594" s="14"/>
      <c r="AD594" s="14"/>
    </row>
    <row r="595" ht="15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7"/>
      <c r="AC595" s="14"/>
      <c r="AD595" s="14"/>
    </row>
    <row r="596" ht="15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7"/>
      <c r="AC596" s="14"/>
      <c r="AD596" s="14"/>
    </row>
    <row r="597" ht="15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7"/>
      <c r="AC597" s="14"/>
      <c r="AD597" s="14"/>
    </row>
    <row r="598" ht="15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7"/>
      <c r="AC598" s="14"/>
      <c r="AD598" s="14"/>
    </row>
    <row r="599" ht="15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7"/>
      <c r="AC599" s="14"/>
      <c r="AD599" s="14"/>
    </row>
    <row r="600" ht="15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7"/>
      <c r="AC600" s="14"/>
      <c r="AD600" s="14"/>
    </row>
    <row r="601" ht="15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7"/>
      <c r="AC601" s="14"/>
      <c r="AD601" s="14"/>
    </row>
    <row r="602" ht="15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7"/>
      <c r="AC602" s="14"/>
      <c r="AD602" s="14"/>
    </row>
    <row r="603" ht="15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7"/>
      <c r="AC603" s="14"/>
      <c r="AD603" s="14"/>
    </row>
    <row r="604" ht="15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7"/>
      <c r="AC604" s="14"/>
      <c r="AD604" s="14"/>
    </row>
    <row r="605" ht="15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7"/>
      <c r="AC605" s="14"/>
      <c r="AD605" s="14"/>
    </row>
    <row r="606" ht="15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7"/>
      <c r="AC606" s="14"/>
      <c r="AD606" s="14"/>
    </row>
    <row r="607" ht="15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7"/>
      <c r="AC607" s="14"/>
      <c r="AD607" s="14"/>
    </row>
    <row r="608" ht="15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7"/>
      <c r="AC608" s="14"/>
      <c r="AD608" s="14"/>
    </row>
    <row r="609" ht="15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7"/>
      <c r="AC609" s="14"/>
      <c r="AD609" s="14"/>
    </row>
    <row r="610" ht="15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7"/>
      <c r="AC610" s="14"/>
      <c r="AD610" s="14"/>
    </row>
    <row r="611" ht="15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7"/>
      <c r="AC611" s="14"/>
      <c r="AD611" s="14"/>
    </row>
    <row r="612" ht="15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7"/>
      <c r="AC612" s="14"/>
      <c r="AD612" s="14"/>
    </row>
    <row r="613" ht="15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7"/>
      <c r="AC613" s="14"/>
      <c r="AD613" s="14"/>
    </row>
    <row r="614" ht="15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7"/>
      <c r="AC614" s="14"/>
      <c r="AD614" s="14"/>
    </row>
    <row r="615" ht="15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7"/>
      <c r="AC615" s="14"/>
      <c r="AD615" s="14"/>
    </row>
    <row r="616" ht="15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7"/>
      <c r="AC616" s="14"/>
      <c r="AD616" s="14"/>
    </row>
    <row r="617" ht="15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7"/>
      <c r="AC617" s="14"/>
      <c r="AD617" s="14"/>
    </row>
    <row r="618" ht="15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7"/>
      <c r="AC618" s="14"/>
      <c r="AD618" s="14"/>
    </row>
    <row r="619" ht="15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7"/>
      <c r="AC619" s="14"/>
      <c r="AD619" s="14"/>
    </row>
    <row r="620" ht="15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7"/>
      <c r="AC620" s="14"/>
      <c r="AD620" s="14"/>
    </row>
    <row r="621" ht="15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7"/>
      <c r="AC621" s="14"/>
      <c r="AD621" s="14"/>
    </row>
    <row r="622" ht="15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7"/>
      <c r="AC622" s="14"/>
      <c r="AD622" s="14"/>
    </row>
    <row r="623" ht="15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7"/>
      <c r="AC623" s="14"/>
      <c r="AD623" s="14"/>
    </row>
    <row r="624" ht="15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7"/>
      <c r="AC624" s="14"/>
      <c r="AD624" s="14"/>
    </row>
    <row r="625" ht="15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7"/>
      <c r="AC625" s="14"/>
      <c r="AD625" s="14"/>
    </row>
    <row r="626" ht="15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7"/>
      <c r="AC626" s="14"/>
      <c r="AD626" s="14"/>
    </row>
    <row r="627" ht="15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7"/>
      <c r="AC627" s="14"/>
      <c r="AD627" s="14"/>
    </row>
    <row r="628" ht="15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7"/>
      <c r="AC628" s="14"/>
      <c r="AD628" s="14"/>
    </row>
    <row r="629" ht="15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7"/>
      <c r="AC629" s="14"/>
      <c r="AD629" s="14"/>
    </row>
    <row r="630" ht="15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7"/>
      <c r="AC630" s="14"/>
      <c r="AD630" s="14"/>
    </row>
    <row r="631" ht="15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7"/>
      <c r="AC631" s="14"/>
      <c r="AD631" s="14"/>
    </row>
    <row r="632" ht="15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7"/>
      <c r="AC632" s="14"/>
      <c r="AD632" s="14"/>
    </row>
    <row r="633" ht="15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7"/>
      <c r="AC633" s="14"/>
      <c r="AD633" s="14"/>
    </row>
    <row r="634" ht="15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7"/>
      <c r="AC634" s="14"/>
      <c r="AD634" s="14"/>
    </row>
    <row r="635" ht="15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7"/>
      <c r="AC635" s="14"/>
      <c r="AD635" s="14"/>
    </row>
    <row r="636" ht="15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7"/>
      <c r="AC636" s="14"/>
      <c r="AD636" s="14"/>
    </row>
    <row r="637" ht="15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7"/>
      <c r="AC637" s="14"/>
      <c r="AD637" s="14"/>
    </row>
    <row r="638" ht="15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7"/>
      <c r="AC638" s="14"/>
      <c r="AD638" s="14"/>
    </row>
    <row r="639" ht="15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7"/>
      <c r="AC639" s="14"/>
      <c r="AD639" s="14"/>
    </row>
    <row r="640" ht="15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7"/>
      <c r="AC640" s="14"/>
      <c r="AD640" s="14"/>
    </row>
    <row r="641" ht="15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7"/>
      <c r="AC641" s="14"/>
      <c r="AD641" s="14"/>
    </row>
    <row r="642" ht="15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7"/>
      <c r="AC642" s="14"/>
      <c r="AD642" s="14"/>
    </row>
    <row r="643" ht="15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7"/>
      <c r="AC643" s="14"/>
      <c r="AD643" s="14"/>
    </row>
    <row r="644" ht="15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7"/>
      <c r="AC644" s="14"/>
      <c r="AD644" s="14"/>
    </row>
    <row r="645" ht="15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7"/>
      <c r="AC645" s="14"/>
      <c r="AD645" s="14"/>
    </row>
    <row r="646" ht="15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7"/>
      <c r="AC646" s="14"/>
      <c r="AD646" s="14"/>
    </row>
    <row r="647" ht="15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7"/>
      <c r="AC647" s="14"/>
      <c r="AD647" s="14"/>
    </row>
    <row r="648" ht="15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7"/>
      <c r="AC648" s="14"/>
      <c r="AD648" s="14"/>
    </row>
    <row r="649" ht="15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7"/>
      <c r="AC649" s="14"/>
      <c r="AD649" s="14"/>
    </row>
    <row r="650" ht="15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7"/>
      <c r="AC650" s="14"/>
      <c r="AD650" s="14"/>
    </row>
    <row r="651" ht="15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7"/>
      <c r="AC651" s="14"/>
      <c r="AD651" s="14"/>
    </row>
    <row r="652" ht="15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7"/>
      <c r="AC652" s="14"/>
      <c r="AD652" s="14"/>
    </row>
    <row r="653" ht="15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7"/>
      <c r="AC653" s="14"/>
      <c r="AD653" s="14"/>
    </row>
    <row r="654" ht="15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7"/>
      <c r="AC654" s="14"/>
      <c r="AD654" s="14"/>
    </row>
    <row r="655" ht="15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7"/>
      <c r="AC655" s="14"/>
      <c r="AD655" s="14"/>
    </row>
    <row r="656" ht="15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7"/>
      <c r="AC656" s="14"/>
      <c r="AD656" s="14"/>
    </row>
    <row r="657" ht="15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7"/>
      <c r="AC657" s="14"/>
      <c r="AD657" s="14"/>
    </row>
    <row r="658" ht="15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7"/>
      <c r="AC658" s="14"/>
      <c r="AD658" s="14"/>
    </row>
    <row r="659" ht="15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7"/>
      <c r="AC659" s="14"/>
      <c r="AD659" s="14"/>
    </row>
    <row r="660" ht="15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7"/>
      <c r="AC660" s="14"/>
      <c r="AD660" s="14"/>
    </row>
    <row r="661" ht="15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7"/>
      <c r="AC661" s="14"/>
      <c r="AD661" s="14"/>
    </row>
    <row r="662" ht="15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7"/>
      <c r="AC662" s="14"/>
      <c r="AD662" s="14"/>
    </row>
    <row r="663" ht="15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7"/>
      <c r="AC663" s="14"/>
      <c r="AD663" s="14"/>
    </row>
    <row r="664" ht="15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7"/>
      <c r="AC664" s="14"/>
      <c r="AD664" s="14"/>
    </row>
    <row r="665" ht="15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7"/>
      <c r="AC665" s="14"/>
      <c r="AD665" s="14"/>
    </row>
    <row r="666" ht="15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7"/>
      <c r="AC666" s="14"/>
      <c r="AD666" s="14"/>
    </row>
    <row r="667" ht="15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7"/>
      <c r="AC667" s="14"/>
      <c r="AD667" s="14"/>
    </row>
    <row r="668" ht="15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7"/>
      <c r="AC668" s="14"/>
      <c r="AD668" s="14"/>
    </row>
    <row r="669" ht="15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7"/>
      <c r="AC669" s="14"/>
      <c r="AD669" s="14"/>
    </row>
    <row r="670" ht="15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7"/>
      <c r="AC670" s="14"/>
      <c r="AD670" s="14"/>
    </row>
    <row r="671" ht="15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7"/>
      <c r="AC671" s="14"/>
      <c r="AD671" s="14"/>
    </row>
    <row r="672" ht="15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7"/>
      <c r="AC672" s="14"/>
      <c r="AD672" s="14"/>
    </row>
    <row r="673" ht="15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7"/>
      <c r="AC673" s="14"/>
      <c r="AD673" s="14"/>
    </row>
    <row r="674" ht="15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7"/>
      <c r="AC674" s="14"/>
      <c r="AD674" s="14"/>
    </row>
    <row r="675" ht="15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7"/>
      <c r="AC675" s="14"/>
      <c r="AD675" s="14"/>
    </row>
    <row r="676" ht="15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7"/>
      <c r="AC676" s="14"/>
      <c r="AD676" s="14"/>
    </row>
    <row r="677" ht="15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7"/>
      <c r="AC677" s="14"/>
      <c r="AD677" s="14"/>
    </row>
    <row r="678" ht="15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7"/>
      <c r="AC678" s="14"/>
      <c r="AD678" s="14"/>
    </row>
    <row r="679" ht="15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7"/>
      <c r="AC679" s="14"/>
      <c r="AD679" s="14"/>
    </row>
    <row r="680" ht="15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7"/>
      <c r="AC680" s="14"/>
      <c r="AD680" s="14"/>
    </row>
    <row r="681" ht="15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7"/>
      <c r="AC681" s="14"/>
      <c r="AD681" s="14"/>
    </row>
    <row r="682" ht="15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7"/>
      <c r="AC682" s="14"/>
      <c r="AD682" s="14"/>
    </row>
    <row r="683" ht="15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7"/>
      <c r="AC683" s="14"/>
      <c r="AD683" s="14"/>
    </row>
    <row r="684" ht="15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7"/>
      <c r="AC684" s="14"/>
      <c r="AD684" s="14"/>
    </row>
    <row r="685" ht="15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7"/>
      <c r="AC685" s="14"/>
      <c r="AD685" s="14"/>
    </row>
    <row r="686" ht="15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7"/>
      <c r="AC686" s="14"/>
      <c r="AD686" s="14"/>
    </row>
    <row r="687" ht="15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7"/>
      <c r="AC687" s="14"/>
      <c r="AD687" s="14"/>
    </row>
    <row r="688" ht="15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7"/>
      <c r="AC688" s="14"/>
      <c r="AD688" s="14"/>
    </row>
    <row r="689" ht="15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7"/>
      <c r="AC689" s="14"/>
      <c r="AD689" s="14"/>
    </row>
    <row r="690" ht="15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7"/>
      <c r="AC690" s="14"/>
      <c r="AD690" s="14"/>
    </row>
    <row r="691" ht="15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7"/>
      <c r="AC691" s="14"/>
      <c r="AD691" s="14"/>
    </row>
    <row r="692" ht="15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7"/>
      <c r="AC692" s="14"/>
      <c r="AD692" s="14"/>
    </row>
    <row r="693" ht="15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7"/>
      <c r="AC693" s="14"/>
      <c r="AD693" s="14"/>
    </row>
    <row r="694" ht="15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7"/>
      <c r="AC694" s="14"/>
      <c r="AD694" s="14"/>
    </row>
    <row r="695" ht="15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7"/>
      <c r="AC695" s="14"/>
      <c r="AD695" s="14"/>
    </row>
    <row r="696" ht="15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7"/>
      <c r="AC696" s="14"/>
      <c r="AD696" s="14"/>
    </row>
    <row r="697" ht="15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7"/>
      <c r="AC697" s="14"/>
      <c r="AD697" s="14"/>
    </row>
    <row r="698" ht="15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7"/>
      <c r="AC698" s="14"/>
      <c r="AD698" s="14"/>
    </row>
    <row r="699" ht="15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7"/>
      <c r="AC699" s="14"/>
      <c r="AD699" s="14"/>
    </row>
    <row r="700" ht="15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7"/>
      <c r="AC700" s="14"/>
      <c r="AD700" s="14"/>
    </row>
    <row r="701" ht="15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7"/>
      <c r="AC701" s="14"/>
      <c r="AD701" s="14"/>
    </row>
    <row r="702" ht="15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7"/>
      <c r="AC702" s="14"/>
      <c r="AD702" s="14"/>
    </row>
    <row r="703" ht="15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7"/>
      <c r="AC703" s="14"/>
      <c r="AD703" s="14"/>
    </row>
    <row r="704" ht="15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7"/>
      <c r="AC704" s="14"/>
      <c r="AD704" s="14"/>
    </row>
    <row r="705" ht="15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7"/>
      <c r="AC705" s="14"/>
      <c r="AD705" s="14"/>
    </row>
    <row r="706" ht="15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7"/>
      <c r="AC706" s="14"/>
      <c r="AD706" s="14"/>
    </row>
    <row r="707" ht="15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7"/>
      <c r="AC707" s="14"/>
      <c r="AD707" s="14"/>
    </row>
    <row r="708" ht="15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7"/>
      <c r="AC708" s="14"/>
      <c r="AD708" s="14"/>
    </row>
    <row r="709" ht="15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7"/>
      <c r="AC709" s="14"/>
      <c r="AD709" s="14"/>
    </row>
    <row r="710" ht="15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7"/>
      <c r="AC710" s="14"/>
      <c r="AD710" s="14"/>
    </row>
    <row r="711" ht="15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7"/>
      <c r="AC711" s="14"/>
      <c r="AD711" s="14"/>
    </row>
    <row r="712" ht="15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7"/>
      <c r="AC712" s="14"/>
      <c r="AD712" s="14"/>
    </row>
    <row r="713" ht="15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7"/>
      <c r="AC713" s="14"/>
      <c r="AD713" s="14"/>
    </row>
    <row r="714" ht="15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7"/>
      <c r="AC714" s="14"/>
      <c r="AD714" s="14"/>
    </row>
    <row r="715" ht="15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7"/>
      <c r="AC715" s="14"/>
      <c r="AD715" s="14"/>
    </row>
    <row r="716" ht="15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7"/>
      <c r="AC716" s="14"/>
      <c r="AD716" s="14"/>
    </row>
    <row r="717" ht="15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7"/>
      <c r="AC717" s="14"/>
      <c r="AD717" s="14"/>
    </row>
    <row r="718" ht="15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7"/>
      <c r="AC718" s="14"/>
      <c r="AD718" s="14"/>
    </row>
    <row r="719" ht="15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7"/>
      <c r="AC719" s="14"/>
      <c r="AD719" s="14"/>
    </row>
    <row r="720" ht="15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7"/>
      <c r="AC720" s="14"/>
      <c r="AD720" s="14"/>
    </row>
    <row r="721" ht="15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7"/>
      <c r="AC721" s="14"/>
      <c r="AD721" s="14"/>
    </row>
    <row r="722" ht="15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7"/>
      <c r="AC722" s="14"/>
      <c r="AD722" s="14"/>
    </row>
    <row r="723" ht="15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7"/>
      <c r="AC723" s="14"/>
      <c r="AD723" s="14"/>
    </row>
    <row r="724" ht="15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7"/>
      <c r="AC724" s="14"/>
      <c r="AD724" s="14"/>
    </row>
    <row r="725" ht="15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7"/>
      <c r="AC725" s="14"/>
      <c r="AD725" s="14"/>
    </row>
    <row r="726" ht="15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7"/>
      <c r="AC726" s="14"/>
      <c r="AD726" s="14"/>
    </row>
    <row r="727" ht="15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7"/>
      <c r="AC727" s="14"/>
      <c r="AD727" s="14"/>
    </row>
    <row r="728" ht="15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7"/>
      <c r="AC728" s="14"/>
      <c r="AD728" s="14"/>
    </row>
    <row r="729" ht="15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7"/>
      <c r="AC729" s="14"/>
      <c r="AD729" s="14"/>
    </row>
    <row r="730" ht="15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7"/>
      <c r="AC730" s="14"/>
      <c r="AD730" s="14"/>
    </row>
    <row r="731" ht="15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7"/>
      <c r="AC731" s="14"/>
      <c r="AD731" s="14"/>
    </row>
    <row r="732" ht="15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7"/>
      <c r="AC732" s="14"/>
      <c r="AD732" s="14"/>
    </row>
    <row r="733" ht="15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7"/>
      <c r="AC733" s="14"/>
      <c r="AD733" s="14"/>
    </row>
    <row r="734" ht="15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7"/>
      <c r="AC734" s="14"/>
      <c r="AD734" s="14"/>
    </row>
    <row r="735" ht="15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7"/>
      <c r="AC735" s="14"/>
      <c r="AD735" s="14"/>
    </row>
    <row r="736" ht="15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7"/>
      <c r="AC736" s="14"/>
      <c r="AD736" s="14"/>
    </row>
    <row r="737" ht="15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7"/>
      <c r="AC737" s="14"/>
      <c r="AD737" s="14"/>
    </row>
    <row r="738" ht="15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7"/>
      <c r="AC738" s="14"/>
      <c r="AD738" s="14"/>
    </row>
    <row r="739" ht="15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7"/>
      <c r="AC739" s="14"/>
      <c r="AD739" s="14"/>
    </row>
    <row r="740" ht="15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7"/>
      <c r="AC740" s="14"/>
      <c r="AD740" s="14"/>
    </row>
    <row r="741" ht="15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7"/>
      <c r="AC741" s="14"/>
      <c r="AD741" s="14"/>
    </row>
    <row r="742" ht="15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7"/>
      <c r="AC742" s="14"/>
      <c r="AD742" s="14"/>
    </row>
    <row r="743" ht="15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7"/>
      <c r="AC743" s="14"/>
      <c r="AD743" s="14"/>
    </row>
    <row r="744" ht="15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7"/>
      <c r="AC744" s="14"/>
      <c r="AD744" s="14"/>
    </row>
    <row r="745" ht="15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7"/>
      <c r="AC745" s="14"/>
      <c r="AD745" s="14"/>
    </row>
    <row r="746" ht="15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7"/>
      <c r="AC746" s="14"/>
      <c r="AD746" s="14"/>
    </row>
    <row r="747" ht="15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7"/>
      <c r="AC747" s="14"/>
      <c r="AD747" s="14"/>
    </row>
    <row r="748" ht="15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7"/>
      <c r="AC748" s="14"/>
      <c r="AD748" s="14"/>
    </row>
    <row r="749" ht="15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7"/>
      <c r="AC749" s="14"/>
      <c r="AD749" s="14"/>
    </row>
    <row r="750" ht="15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7"/>
      <c r="AC750" s="14"/>
      <c r="AD750" s="14"/>
    </row>
    <row r="751" ht="15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7"/>
      <c r="AC751" s="14"/>
      <c r="AD751" s="14"/>
    </row>
    <row r="752" ht="15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7"/>
      <c r="AC752" s="14"/>
      <c r="AD752" s="14"/>
    </row>
    <row r="753" ht="15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7"/>
      <c r="AC753" s="14"/>
      <c r="AD753" s="14"/>
    </row>
    <row r="754" ht="15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7"/>
      <c r="AC754" s="14"/>
      <c r="AD754" s="14"/>
    </row>
    <row r="755" ht="15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7"/>
      <c r="AC755" s="14"/>
      <c r="AD755" s="14"/>
    </row>
    <row r="756" ht="15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7"/>
      <c r="AC756" s="14"/>
      <c r="AD756" s="14"/>
    </row>
    <row r="757" ht="15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7"/>
      <c r="AC757" s="14"/>
      <c r="AD757" s="14"/>
    </row>
    <row r="758" ht="15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7"/>
      <c r="AC758" s="14"/>
      <c r="AD758" s="14"/>
    </row>
    <row r="759" ht="15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7"/>
      <c r="AC759" s="14"/>
      <c r="AD759" s="14"/>
    </row>
    <row r="760" ht="15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7"/>
      <c r="AC760" s="14"/>
      <c r="AD760" s="14"/>
    </row>
    <row r="761" ht="15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7"/>
      <c r="AC761" s="14"/>
      <c r="AD761" s="14"/>
    </row>
    <row r="762" ht="15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7"/>
      <c r="AC762" s="14"/>
      <c r="AD762" s="14"/>
    </row>
    <row r="763" ht="15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7"/>
      <c r="AC763" s="14"/>
      <c r="AD763" s="14"/>
    </row>
    <row r="764" ht="15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7"/>
      <c r="AC764" s="14"/>
      <c r="AD764" s="14"/>
    </row>
    <row r="765" ht="15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7"/>
      <c r="AC765" s="14"/>
      <c r="AD765" s="14"/>
    </row>
    <row r="766" ht="15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7"/>
      <c r="AC766" s="14"/>
      <c r="AD766" s="14"/>
    </row>
    <row r="767" ht="15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7"/>
      <c r="AC767" s="14"/>
      <c r="AD767" s="14"/>
    </row>
    <row r="768" ht="15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7"/>
      <c r="AC768" s="14"/>
      <c r="AD768" s="14"/>
    </row>
    <row r="769" ht="15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7"/>
      <c r="AC769" s="14"/>
      <c r="AD769" s="14"/>
    </row>
    <row r="770" ht="15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7"/>
      <c r="AC770" s="14"/>
      <c r="AD770" s="14"/>
    </row>
    <row r="771" ht="15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7"/>
      <c r="AC771" s="14"/>
      <c r="AD771" s="14"/>
    </row>
    <row r="772" ht="15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7"/>
      <c r="AC772" s="14"/>
      <c r="AD772" s="14"/>
    </row>
    <row r="773" ht="15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7"/>
      <c r="AC773" s="14"/>
      <c r="AD773" s="14"/>
    </row>
    <row r="774" ht="15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7"/>
      <c r="AC774" s="14"/>
      <c r="AD774" s="14"/>
    </row>
    <row r="775" ht="15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7"/>
      <c r="AC775" s="14"/>
      <c r="AD775" s="14"/>
    </row>
    <row r="776" ht="15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7"/>
      <c r="AC776" s="14"/>
      <c r="AD776" s="14"/>
    </row>
    <row r="777" ht="15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7"/>
      <c r="AC777" s="14"/>
      <c r="AD777" s="14"/>
    </row>
    <row r="778" ht="15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7"/>
      <c r="AC778" s="14"/>
      <c r="AD778" s="14"/>
    </row>
    <row r="779" ht="15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7"/>
      <c r="AC779" s="14"/>
      <c r="AD779" s="14"/>
    </row>
    <row r="780" ht="15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7"/>
      <c r="AC780" s="14"/>
      <c r="AD780" s="14"/>
    </row>
    <row r="781" ht="15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7"/>
      <c r="AC781" s="14"/>
      <c r="AD781" s="14"/>
    </row>
    <row r="782" ht="15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7"/>
      <c r="AC782" s="14"/>
      <c r="AD782" s="14"/>
    </row>
    <row r="783" ht="15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7"/>
      <c r="AC783" s="14"/>
      <c r="AD783" s="14"/>
    </row>
    <row r="784" ht="15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7"/>
      <c r="AC784" s="14"/>
      <c r="AD784" s="14"/>
    </row>
    <row r="785" ht="15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7"/>
      <c r="AC785" s="14"/>
      <c r="AD785" s="14"/>
    </row>
    <row r="786" ht="15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7"/>
      <c r="AC786" s="14"/>
      <c r="AD786" s="14"/>
    </row>
    <row r="787" ht="15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7"/>
      <c r="AC787" s="14"/>
      <c r="AD787" s="14"/>
    </row>
    <row r="788" ht="15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7"/>
      <c r="AC788" s="14"/>
      <c r="AD788" s="14"/>
    </row>
    <row r="789" ht="15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7"/>
      <c r="AC789" s="14"/>
      <c r="AD789" s="14"/>
    </row>
    <row r="790" ht="15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7"/>
      <c r="AC790" s="14"/>
      <c r="AD790" s="14"/>
    </row>
    <row r="791" ht="15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7"/>
      <c r="AC791" s="14"/>
      <c r="AD791" s="14"/>
    </row>
    <row r="792" ht="15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7"/>
      <c r="AC792" s="14"/>
      <c r="AD792" s="14"/>
    </row>
    <row r="793" ht="15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7"/>
      <c r="AC793" s="14"/>
      <c r="AD793" s="14"/>
    </row>
    <row r="794" ht="15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7"/>
      <c r="AC794" s="14"/>
      <c r="AD794" s="14"/>
    </row>
    <row r="795" ht="15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7"/>
      <c r="AC795" s="14"/>
      <c r="AD795" s="14"/>
    </row>
    <row r="796" ht="15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7"/>
      <c r="AC796" s="14"/>
      <c r="AD796" s="14"/>
    </row>
    <row r="797" ht="15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7"/>
      <c r="AC797" s="14"/>
      <c r="AD797" s="14"/>
    </row>
    <row r="798" ht="15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7"/>
      <c r="AC798" s="14"/>
      <c r="AD798" s="14"/>
    </row>
    <row r="799" ht="15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7"/>
      <c r="AC799" s="14"/>
      <c r="AD799" s="14"/>
    </row>
    <row r="800" ht="15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7"/>
      <c r="AC800" s="14"/>
      <c r="AD800" s="14"/>
    </row>
    <row r="801" ht="15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7"/>
      <c r="AC801" s="14"/>
      <c r="AD801" s="14"/>
    </row>
    <row r="802" ht="15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7"/>
      <c r="AC802" s="14"/>
      <c r="AD802" s="14"/>
    </row>
    <row r="803" ht="15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7"/>
      <c r="AC803" s="14"/>
      <c r="AD803" s="14"/>
    </row>
    <row r="804" ht="15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7"/>
      <c r="AC804" s="14"/>
      <c r="AD804" s="14"/>
    </row>
    <row r="805" ht="15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7"/>
      <c r="AC805" s="14"/>
      <c r="AD805" s="14"/>
    </row>
    <row r="806" ht="15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7"/>
      <c r="AC806" s="14"/>
      <c r="AD806" s="14"/>
    </row>
    <row r="807" ht="15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7"/>
      <c r="AC807" s="14"/>
      <c r="AD807" s="14"/>
    </row>
    <row r="808" ht="15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7"/>
      <c r="AC808" s="14"/>
      <c r="AD808" s="14"/>
    </row>
    <row r="809" ht="15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7"/>
      <c r="AC809" s="14"/>
      <c r="AD809" s="14"/>
    </row>
    <row r="810" ht="15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7"/>
      <c r="AC810" s="14"/>
      <c r="AD810" s="14"/>
    </row>
    <row r="811" ht="15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7"/>
      <c r="AC811" s="14"/>
      <c r="AD811" s="14"/>
    </row>
    <row r="812" ht="15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7"/>
      <c r="AC812" s="14"/>
      <c r="AD812" s="14"/>
    </row>
    <row r="813" ht="15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7"/>
      <c r="AC813" s="14"/>
      <c r="AD813" s="14"/>
    </row>
    <row r="814" ht="15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7"/>
      <c r="AC814" s="14"/>
      <c r="AD814" s="14"/>
    </row>
    <row r="815" ht="15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7"/>
      <c r="AC815" s="14"/>
      <c r="AD815" s="14"/>
    </row>
    <row r="816" ht="15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7"/>
      <c r="AC816" s="14"/>
      <c r="AD816" s="14"/>
    </row>
    <row r="817" ht="15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7"/>
      <c r="AC817" s="14"/>
      <c r="AD817" s="14"/>
    </row>
    <row r="818" ht="15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7"/>
      <c r="AC818" s="14"/>
      <c r="AD818" s="14"/>
    </row>
    <row r="819" ht="15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7"/>
      <c r="AC819" s="14"/>
      <c r="AD819" s="14"/>
    </row>
    <row r="820" ht="15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7"/>
      <c r="AC820" s="14"/>
      <c r="AD820" s="14"/>
    </row>
    <row r="821" ht="15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7"/>
      <c r="AC821" s="14"/>
      <c r="AD821" s="14"/>
    </row>
    <row r="822" ht="15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7"/>
      <c r="AC822" s="14"/>
      <c r="AD822" s="14"/>
    </row>
    <row r="823" ht="15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7"/>
      <c r="AC823" s="14"/>
      <c r="AD823" s="14"/>
    </row>
    <row r="824" ht="15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7"/>
      <c r="AC824" s="14"/>
      <c r="AD824" s="14"/>
    </row>
    <row r="825" ht="15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7"/>
      <c r="AC825" s="14"/>
      <c r="AD825" s="14"/>
    </row>
    <row r="826" ht="15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7"/>
      <c r="AC826" s="14"/>
      <c r="AD826" s="14"/>
    </row>
    <row r="827" ht="15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7"/>
      <c r="AC827" s="14"/>
      <c r="AD827" s="14"/>
    </row>
    <row r="828" ht="15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7"/>
      <c r="AC828" s="14"/>
      <c r="AD828" s="14"/>
    </row>
    <row r="829" ht="15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7"/>
      <c r="AC829" s="14"/>
      <c r="AD829" s="14"/>
    </row>
    <row r="830" ht="15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7"/>
      <c r="AC830" s="14"/>
      <c r="AD830" s="14"/>
    </row>
    <row r="831" ht="15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7"/>
      <c r="AC831" s="14"/>
      <c r="AD831" s="14"/>
    </row>
    <row r="832" ht="15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7"/>
      <c r="AC832" s="14"/>
      <c r="AD832" s="14"/>
    </row>
    <row r="833" ht="15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7"/>
      <c r="AC833" s="14"/>
      <c r="AD833" s="14"/>
    </row>
    <row r="834" ht="15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7"/>
      <c r="AC834" s="14"/>
      <c r="AD834" s="14"/>
    </row>
    <row r="835" ht="15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7"/>
      <c r="AC835" s="14"/>
      <c r="AD835" s="14"/>
    </row>
    <row r="836" ht="15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7"/>
      <c r="AC836" s="14"/>
      <c r="AD836" s="14"/>
    </row>
    <row r="837" ht="15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7"/>
      <c r="AC837" s="14"/>
      <c r="AD837" s="14"/>
    </row>
    <row r="838" ht="15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7"/>
      <c r="AC838" s="14"/>
      <c r="AD838" s="14"/>
    </row>
    <row r="839" ht="15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7"/>
      <c r="AC839" s="14"/>
      <c r="AD839" s="14"/>
    </row>
    <row r="840" ht="15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7"/>
      <c r="AC840" s="14"/>
      <c r="AD840" s="14"/>
    </row>
    <row r="841" ht="15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7"/>
      <c r="AC841" s="14"/>
      <c r="AD841" s="14"/>
    </row>
    <row r="842" ht="15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7"/>
      <c r="AC842" s="14"/>
      <c r="AD842" s="14"/>
    </row>
    <row r="843" ht="15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7"/>
      <c r="AC843" s="14"/>
      <c r="AD843" s="14"/>
    </row>
    <row r="844" ht="15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7"/>
      <c r="AC844" s="14"/>
      <c r="AD844" s="14"/>
    </row>
    <row r="845" ht="15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7"/>
      <c r="AC845" s="14"/>
      <c r="AD845" s="14"/>
    </row>
    <row r="846" ht="15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7"/>
      <c r="AC846" s="14"/>
      <c r="AD846" s="14"/>
    </row>
    <row r="847" ht="15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7"/>
      <c r="AC847" s="14"/>
      <c r="AD847" s="14"/>
    </row>
    <row r="848" ht="15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7"/>
      <c r="AC848" s="14"/>
      <c r="AD848" s="14"/>
    </row>
    <row r="849" ht="15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7"/>
      <c r="AC849" s="14"/>
      <c r="AD849" s="14"/>
    </row>
    <row r="850" ht="15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7"/>
      <c r="AC850" s="14"/>
      <c r="AD850" s="14"/>
    </row>
    <row r="851" ht="15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7"/>
      <c r="AC851" s="14"/>
      <c r="AD851" s="14"/>
    </row>
    <row r="852" ht="15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7"/>
      <c r="AC852" s="14"/>
      <c r="AD852" s="14"/>
    </row>
    <row r="853" ht="15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7"/>
      <c r="AC853" s="14"/>
      <c r="AD853" s="14"/>
    </row>
    <row r="854" ht="15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7"/>
      <c r="AC854" s="14"/>
      <c r="AD854" s="14"/>
    </row>
    <row r="855" ht="15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7"/>
      <c r="AC855" s="14"/>
      <c r="AD855" s="14"/>
    </row>
    <row r="856" ht="15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7"/>
      <c r="AC856" s="14"/>
      <c r="AD856" s="14"/>
    </row>
    <row r="857" ht="15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7"/>
      <c r="AC857" s="14"/>
      <c r="AD857" s="14"/>
    </row>
    <row r="858" ht="15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7"/>
      <c r="AC858" s="14"/>
      <c r="AD858" s="14"/>
    </row>
    <row r="859" ht="15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7"/>
      <c r="AC859" s="14"/>
      <c r="AD859" s="14"/>
    </row>
    <row r="860" ht="15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7"/>
      <c r="AC860" s="14"/>
      <c r="AD860" s="14"/>
    </row>
    <row r="861" ht="15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7"/>
      <c r="AC861" s="14"/>
      <c r="AD861" s="14"/>
    </row>
    <row r="862" ht="15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7"/>
      <c r="AC862" s="14"/>
      <c r="AD862" s="14"/>
    </row>
    <row r="863" ht="15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7"/>
      <c r="AC863" s="14"/>
      <c r="AD863" s="14"/>
    </row>
    <row r="864" ht="15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7"/>
      <c r="AC864" s="14"/>
      <c r="AD864" s="14"/>
    </row>
    <row r="865" ht="15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7"/>
      <c r="AC865" s="14"/>
      <c r="AD865" s="14"/>
    </row>
    <row r="866" ht="15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7"/>
      <c r="AC866" s="14"/>
      <c r="AD866" s="14"/>
    </row>
    <row r="867" ht="15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7"/>
      <c r="AC867" s="14"/>
      <c r="AD867" s="14"/>
    </row>
    <row r="868" ht="15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7"/>
      <c r="AC868" s="14"/>
      <c r="AD868" s="14"/>
    </row>
    <row r="869" ht="15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7"/>
      <c r="AC869" s="14"/>
      <c r="AD869" s="14"/>
    </row>
    <row r="870" ht="15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7"/>
      <c r="AC870" s="14"/>
      <c r="AD870" s="14"/>
    </row>
    <row r="871" ht="15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7"/>
      <c r="AC871" s="14"/>
      <c r="AD871" s="14"/>
    </row>
    <row r="872" ht="15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7"/>
      <c r="AC872" s="14"/>
      <c r="AD872" s="14"/>
    </row>
    <row r="873" ht="15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7"/>
      <c r="AC873" s="14"/>
      <c r="AD873" s="14"/>
    </row>
    <row r="874" ht="15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7"/>
      <c r="AC874" s="14"/>
      <c r="AD874" s="14"/>
    </row>
    <row r="875" ht="15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7"/>
      <c r="AC875" s="14"/>
      <c r="AD875" s="14"/>
    </row>
    <row r="876" ht="15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7"/>
      <c r="AC876" s="14"/>
      <c r="AD876" s="14"/>
    </row>
    <row r="877" ht="15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7"/>
      <c r="AC877" s="14"/>
      <c r="AD877" s="14"/>
    </row>
    <row r="878" ht="15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7"/>
      <c r="AC878" s="14"/>
      <c r="AD878" s="14"/>
    </row>
    <row r="879" ht="15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7"/>
      <c r="AC879" s="14"/>
      <c r="AD879" s="14"/>
    </row>
    <row r="880" ht="15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7"/>
      <c r="AC880" s="14"/>
      <c r="AD880" s="14"/>
    </row>
    <row r="881" ht="15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7"/>
      <c r="AC881" s="14"/>
      <c r="AD881" s="14"/>
    </row>
    <row r="882" ht="15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7"/>
      <c r="AC882" s="14"/>
      <c r="AD882" s="14"/>
    </row>
    <row r="883" ht="15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7"/>
      <c r="AC883" s="14"/>
      <c r="AD883" s="14"/>
    </row>
    <row r="884" ht="15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7"/>
      <c r="AC884" s="14"/>
      <c r="AD884" s="14"/>
    </row>
    <row r="885" ht="15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7"/>
      <c r="AC885" s="14"/>
      <c r="AD885" s="14"/>
    </row>
    <row r="886" ht="15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7"/>
      <c r="AC886" s="14"/>
      <c r="AD886" s="14"/>
    </row>
    <row r="887" ht="15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7"/>
      <c r="AC887" s="14"/>
      <c r="AD887" s="14"/>
    </row>
    <row r="888" ht="15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7"/>
      <c r="AC888" s="14"/>
      <c r="AD888" s="14"/>
    </row>
    <row r="889" ht="15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7"/>
      <c r="AC889" s="14"/>
      <c r="AD889" s="14"/>
    </row>
    <row r="890" ht="15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7"/>
      <c r="AC890" s="14"/>
      <c r="AD890" s="14"/>
    </row>
    <row r="891" ht="15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7"/>
      <c r="AC891" s="14"/>
      <c r="AD891" s="14"/>
    </row>
    <row r="892" ht="15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7"/>
      <c r="AC892" s="14"/>
      <c r="AD892" s="14"/>
    </row>
    <row r="893" ht="15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7"/>
      <c r="AC893" s="14"/>
      <c r="AD893" s="14"/>
    </row>
    <row r="894" ht="15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7"/>
      <c r="AC894" s="14"/>
      <c r="AD894" s="14"/>
    </row>
    <row r="895" ht="15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7"/>
      <c r="AC895" s="14"/>
      <c r="AD895" s="14"/>
    </row>
    <row r="896" ht="15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7"/>
      <c r="AC896" s="14"/>
      <c r="AD896" s="14"/>
    </row>
    <row r="897" ht="15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7"/>
      <c r="AC897" s="14"/>
      <c r="AD897" s="14"/>
    </row>
    <row r="898" ht="15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7"/>
      <c r="AC898" s="14"/>
      <c r="AD898" s="14"/>
    </row>
    <row r="899" ht="15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7"/>
      <c r="AC899" s="14"/>
      <c r="AD899" s="14"/>
    </row>
    <row r="900" ht="15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7"/>
      <c r="AC900" s="14"/>
      <c r="AD900" s="14"/>
    </row>
    <row r="901" ht="15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7"/>
      <c r="AC901" s="14"/>
      <c r="AD901" s="14"/>
    </row>
    <row r="902" ht="15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7"/>
      <c r="AC902" s="14"/>
      <c r="AD902" s="14"/>
    </row>
    <row r="903" ht="15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7"/>
      <c r="AC903" s="14"/>
      <c r="AD903" s="14"/>
    </row>
    <row r="904" ht="15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7"/>
      <c r="AC904" s="14"/>
      <c r="AD904" s="14"/>
    </row>
    <row r="905" ht="15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7"/>
      <c r="AC905" s="14"/>
      <c r="AD905" s="14"/>
    </row>
    <row r="906" ht="15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7"/>
      <c r="AC906" s="14"/>
      <c r="AD906" s="14"/>
    </row>
    <row r="907" ht="15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7"/>
      <c r="AC907" s="14"/>
      <c r="AD907" s="14"/>
    </row>
    <row r="908" ht="15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7"/>
      <c r="AC908" s="14"/>
      <c r="AD908" s="14"/>
    </row>
    <row r="909" ht="15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7"/>
      <c r="AC909" s="14"/>
      <c r="AD909" s="14"/>
    </row>
    <row r="910" ht="15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7"/>
      <c r="AC910" s="14"/>
      <c r="AD910" s="14"/>
    </row>
    <row r="911" ht="15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7"/>
      <c r="AC911" s="14"/>
      <c r="AD911" s="14"/>
    </row>
    <row r="912" ht="15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7"/>
      <c r="AC912" s="14"/>
      <c r="AD912" s="14"/>
    </row>
    <row r="913" ht="15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7"/>
      <c r="AC913" s="14"/>
      <c r="AD913" s="14"/>
    </row>
    <row r="914" ht="15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7"/>
      <c r="AC914" s="14"/>
      <c r="AD914" s="14"/>
    </row>
    <row r="915" ht="15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7"/>
      <c r="AC915" s="14"/>
      <c r="AD915" s="14"/>
    </row>
    <row r="916" ht="15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7"/>
      <c r="AC916" s="14"/>
      <c r="AD916" s="14"/>
    </row>
    <row r="917" ht="15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7"/>
      <c r="AC917" s="14"/>
      <c r="AD917" s="14"/>
    </row>
    <row r="918" ht="15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7"/>
      <c r="AC918" s="14"/>
      <c r="AD918" s="14"/>
    </row>
    <row r="919" ht="15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7"/>
      <c r="AC919" s="14"/>
      <c r="AD919" s="14"/>
    </row>
    <row r="920" ht="15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7"/>
      <c r="AC920" s="14"/>
      <c r="AD920" s="14"/>
    </row>
    <row r="921" ht="15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7"/>
      <c r="AC921" s="14"/>
      <c r="AD921" s="14"/>
    </row>
    <row r="922" ht="15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7"/>
      <c r="AC922" s="14"/>
      <c r="AD922" s="14"/>
    </row>
    <row r="923" ht="15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7"/>
      <c r="AC923" s="14"/>
      <c r="AD923" s="14"/>
    </row>
    <row r="924" ht="15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7"/>
      <c r="AC924" s="14"/>
      <c r="AD924" s="14"/>
    </row>
    <row r="925" ht="15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7"/>
      <c r="AC925" s="14"/>
      <c r="AD925" s="14"/>
    </row>
    <row r="926" ht="15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7"/>
      <c r="AC926" s="14"/>
      <c r="AD926" s="14"/>
    </row>
    <row r="927" ht="15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7"/>
      <c r="AC927" s="14"/>
      <c r="AD927" s="14"/>
    </row>
    <row r="928" ht="15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7"/>
      <c r="AC928" s="14"/>
      <c r="AD928" s="14"/>
    </row>
    <row r="929" ht="15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7"/>
      <c r="AC929" s="14"/>
      <c r="AD929" s="14"/>
    </row>
    <row r="930" ht="15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7"/>
      <c r="AC930" s="14"/>
      <c r="AD930" s="14"/>
    </row>
    <row r="931" ht="15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7"/>
      <c r="AC931" s="14"/>
      <c r="AD931" s="14"/>
    </row>
    <row r="932" ht="15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7"/>
      <c r="AC932" s="14"/>
      <c r="AD932" s="14"/>
    </row>
    <row r="933" ht="15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7"/>
      <c r="AC933" s="14"/>
      <c r="AD933" s="14"/>
    </row>
    <row r="934" ht="15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7"/>
      <c r="AC934" s="14"/>
      <c r="AD934" s="14"/>
    </row>
    <row r="935" ht="15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7"/>
      <c r="AC935" s="14"/>
      <c r="AD935" s="14"/>
    </row>
    <row r="936" ht="15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7"/>
      <c r="AC936" s="14"/>
      <c r="AD936" s="14"/>
    </row>
    <row r="937" ht="15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7"/>
      <c r="AC937" s="14"/>
      <c r="AD937" s="14"/>
    </row>
    <row r="938" ht="15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7"/>
      <c r="AC938" s="14"/>
      <c r="AD938" s="14"/>
    </row>
    <row r="939" ht="15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7"/>
      <c r="AC939" s="14"/>
      <c r="AD939" s="14"/>
    </row>
    <row r="940" ht="15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7"/>
      <c r="AC940" s="14"/>
      <c r="AD940" s="14"/>
    </row>
    <row r="941" ht="15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7"/>
      <c r="AC941" s="14"/>
      <c r="AD941" s="14"/>
    </row>
    <row r="942" ht="15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7"/>
      <c r="AC942" s="14"/>
      <c r="AD942" s="14"/>
    </row>
    <row r="943" ht="15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7"/>
      <c r="AC943" s="14"/>
      <c r="AD943" s="14"/>
    </row>
    <row r="944" ht="15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7"/>
      <c r="AC944" s="14"/>
      <c r="AD944" s="14"/>
    </row>
    <row r="945" ht="15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7"/>
      <c r="AC945" s="14"/>
      <c r="AD945" s="14"/>
    </row>
    <row r="946" ht="15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7"/>
      <c r="AC946" s="14"/>
      <c r="AD946" s="14"/>
    </row>
    <row r="947" ht="15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7"/>
      <c r="AC947" s="14"/>
      <c r="AD947" s="14"/>
    </row>
    <row r="948" ht="15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7"/>
      <c r="AC948" s="14"/>
      <c r="AD948" s="14"/>
    </row>
    <row r="949" ht="15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7"/>
      <c r="AC949" s="14"/>
      <c r="AD949" s="14"/>
    </row>
    <row r="950" ht="15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7"/>
      <c r="AC950" s="14"/>
      <c r="AD950" s="14"/>
    </row>
    <row r="951" ht="15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7"/>
      <c r="AC951" s="14"/>
      <c r="AD951" s="14"/>
    </row>
    <row r="952" ht="15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7"/>
      <c r="AC952" s="14"/>
      <c r="AD952" s="14"/>
    </row>
    <row r="953" ht="15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7"/>
      <c r="AC953" s="14"/>
      <c r="AD953" s="14"/>
    </row>
    <row r="954" ht="15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7"/>
      <c r="AC954" s="14"/>
      <c r="AD954" s="14"/>
    </row>
    <row r="955" ht="15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7"/>
      <c r="AC955" s="14"/>
      <c r="AD955" s="14"/>
    </row>
    <row r="956" ht="15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7"/>
      <c r="AC956" s="14"/>
      <c r="AD956" s="14"/>
    </row>
    <row r="957" ht="15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7"/>
      <c r="AC957" s="14"/>
      <c r="AD957" s="14"/>
    </row>
    <row r="958" ht="15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7"/>
      <c r="AC958" s="14"/>
      <c r="AD958" s="14"/>
    </row>
    <row r="959" ht="15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7"/>
      <c r="AC959" s="14"/>
      <c r="AD959" s="14"/>
    </row>
    <row r="960" ht="15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7"/>
      <c r="AC960" s="14"/>
      <c r="AD960" s="14"/>
    </row>
    <row r="961" ht="15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7"/>
      <c r="AC961" s="14"/>
      <c r="AD961" s="14"/>
    </row>
    <row r="962" ht="15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7"/>
      <c r="AC962" s="14"/>
      <c r="AD962" s="14"/>
    </row>
    <row r="963" ht="15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7"/>
      <c r="AC963" s="14"/>
      <c r="AD963" s="14"/>
    </row>
    <row r="964" ht="15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7"/>
      <c r="AC964" s="14"/>
      <c r="AD964" s="14"/>
    </row>
    <row r="965" ht="15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7"/>
      <c r="AC965" s="14"/>
      <c r="AD965" s="14"/>
    </row>
    <row r="966" ht="15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7"/>
      <c r="AC966" s="14"/>
      <c r="AD966" s="14"/>
    </row>
    <row r="967" ht="15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7"/>
      <c r="AC967" s="14"/>
      <c r="AD967" s="14"/>
    </row>
    <row r="968" ht="15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7"/>
      <c r="AC968" s="14"/>
      <c r="AD968" s="14"/>
    </row>
    <row r="969" ht="15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7"/>
      <c r="AC969" s="14"/>
      <c r="AD969" s="14"/>
    </row>
    <row r="970" ht="15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7"/>
      <c r="AC970" s="14"/>
      <c r="AD970" s="14"/>
    </row>
    <row r="971" ht="15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7"/>
      <c r="AC971" s="14"/>
      <c r="AD971" s="14"/>
    </row>
    <row r="972" ht="15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7"/>
      <c r="AC972" s="14"/>
      <c r="AD972" s="14"/>
    </row>
    <row r="973" ht="15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7"/>
      <c r="AC973" s="14"/>
      <c r="AD973" s="14"/>
    </row>
    <row r="974" ht="15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7"/>
      <c r="AC974" s="14"/>
      <c r="AD974" s="14"/>
    </row>
    <row r="975" ht="15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7"/>
      <c r="AC975" s="14"/>
      <c r="AD975" s="14"/>
    </row>
    <row r="976" ht="15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7"/>
      <c r="AC976" s="14"/>
      <c r="AD976" s="14"/>
    </row>
    <row r="977" ht="15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7"/>
      <c r="AC977" s="14"/>
      <c r="AD977" s="14"/>
    </row>
    <row r="978" ht="15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7"/>
      <c r="AC978" s="14"/>
      <c r="AD978" s="14"/>
    </row>
    <row r="979" ht="15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7"/>
      <c r="AC979" s="14"/>
      <c r="AD979" s="14"/>
    </row>
    <row r="980" ht="15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7"/>
      <c r="AC980" s="14"/>
      <c r="AD980" s="14"/>
    </row>
    <row r="981" ht="15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7"/>
      <c r="AC981" s="14"/>
      <c r="AD981" s="14"/>
    </row>
    <row r="982" ht="15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7"/>
      <c r="AC982" s="14"/>
      <c r="AD982" s="14"/>
    </row>
    <row r="983" ht="15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7"/>
      <c r="AC983" s="14"/>
      <c r="AD983" s="14"/>
    </row>
    <row r="984" ht="15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7"/>
      <c r="AC984" s="14"/>
      <c r="AD984" s="14"/>
    </row>
    <row r="985" ht="15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7"/>
      <c r="AC985" s="14"/>
      <c r="AD985" s="14"/>
    </row>
    <row r="986" ht="15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7"/>
      <c r="AC986" s="14"/>
      <c r="AD986" s="14"/>
    </row>
    <row r="987" ht="15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7"/>
      <c r="AC987" s="14"/>
      <c r="AD987" s="14"/>
    </row>
    <row r="988" ht="15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7"/>
      <c r="AC988" s="14"/>
      <c r="AD988" s="14"/>
    </row>
    <row r="989" ht="15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7"/>
      <c r="AC989" s="14"/>
      <c r="AD989" s="14"/>
    </row>
    <row r="990" ht="15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7"/>
      <c r="AC990" s="14"/>
      <c r="AD990" s="14"/>
    </row>
    <row r="991" ht="15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7"/>
      <c r="AC991" s="14"/>
      <c r="AD991" s="14"/>
    </row>
    <row r="992" ht="15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7"/>
      <c r="AC992" s="14"/>
      <c r="AD992" s="14"/>
    </row>
    <row r="993" ht="15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7"/>
      <c r="AC993" s="14"/>
      <c r="AD993" s="14"/>
    </row>
    <row r="994" ht="15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7"/>
      <c r="AC994" s="14"/>
      <c r="AD994" s="14"/>
    </row>
    <row r="995" ht="15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7"/>
      <c r="AC995" s="14"/>
      <c r="AD995" s="14"/>
    </row>
    <row r="996" ht="15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7"/>
      <c r="AC996" s="14"/>
      <c r="AD996" s="14"/>
    </row>
    <row r="997" ht="15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7"/>
      <c r="AC997" s="14"/>
      <c r="AD997" s="14"/>
    </row>
    <row r="998" ht="15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7"/>
      <c r="AC998" s="14"/>
      <c r="AD998" s="14"/>
    </row>
    <row r="999" ht="15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7"/>
      <c r="AC999" s="14"/>
      <c r="AD999" s="14"/>
    </row>
  </sheetData>
  <printOptions/>
  <pageMargins bottom="0.787401575" footer="0.0" header="0.0" left="0.511811024" right="0.511811024" top="0.7874015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8.88"/>
    <col customWidth="1" min="2" max="4" width="7.88"/>
    <col customWidth="1" min="5" max="5" width="8.88"/>
    <col customWidth="1" min="6" max="6" width="6.63"/>
    <col customWidth="1" min="7" max="7" width="4.88"/>
    <col customWidth="1" min="8" max="8" width="23.13"/>
    <col customWidth="1" min="9" max="9" width="24.0"/>
    <col customWidth="1" min="10" max="10" width="22.0"/>
    <col customWidth="1" min="11" max="11" width="23.0"/>
    <col customWidth="1" min="12" max="12" width="17.63"/>
    <col customWidth="1" min="13" max="13" width="18.5"/>
    <col customWidth="1" min="14" max="14" width="14.5"/>
    <col customWidth="1" min="15" max="15" width="15.5"/>
    <col customWidth="1" min="16" max="16" width="14.25"/>
    <col customWidth="1" min="17" max="17" width="15.25"/>
    <col customWidth="1" min="18" max="18" width="15.75"/>
    <col customWidth="1" min="19" max="19" width="16.63"/>
    <col customWidth="1" min="20" max="20" width="13.25"/>
    <col customWidth="1" min="21" max="21" width="14.13"/>
    <col customWidth="1" min="22" max="22" width="16.5"/>
    <col customWidth="1" min="23" max="23" width="17.38"/>
    <col customWidth="1" min="24" max="24" width="15.25"/>
    <col customWidth="1" min="25" max="25" width="16.13"/>
    <col customWidth="1" min="27" max="27" width="12.5"/>
    <col customWidth="1" min="28" max="28" width="14.75"/>
    <col customWidth="1" min="29" max="30" width="15.88"/>
  </cols>
  <sheetData>
    <row r="1">
      <c r="A1" s="3" t="s">
        <v>24</v>
      </c>
      <c r="B1" s="3" t="s">
        <v>25</v>
      </c>
      <c r="C1" s="22" t="s">
        <v>26</v>
      </c>
      <c r="D1" s="3" t="s">
        <v>27</v>
      </c>
      <c r="E1" s="3" t="s">
        <v>28</v>
      </c>
      <c r="F1" s="3" t="s">
        <v>29</v>
      </c>
      <c r="G1" s="3" t="s">
        <v>30</v>
      </c>
      <c r="H1" s="3" t="s">
        <v>31</v>
      </c>
      <c r="I1" s="3" t="s">
        <v>32</v>
      </c>
      <c r="J1" s="3" t="s">
        <v>33</v>
      </c>
      <c r="K1" s="3" t="s">
        <v>34</v>
      </c>
      <c r="L1" s="3" t="s">
        <v>35</v>
      </c>
      <c r="M1" s="3" t="s">
        <v>36</v>
      </c>
      <c r="N1" s="3" t="s">
        <v>37</v>
      </c>
      <c r="O1" s="3" t="s">
        <v>38</v>
      </c>
      <c r="P1" s="3" t="s">
        <v>39</v>
      </c>
      <c r="Q1" s="3" t="s">
        <v>40</v>
      </c>
      <c r="R1" s="3" t="s">
        <v>41</v>
      </c>
      <c r="S1" s="3" t="s">
        <v>42</v>
      </c>
      <c r="T1" s="3" t="s">
        <v>43</v>
      </c>
      <c r="U1" s="3" t="s">
        <v>44</v>
      </c>
      <c r="V1" s="3" t="s">
        <v>45</v>
      </c>
      <c r="W1" s="3" t="s">
        <v>46</v>
      </c>
      <c r="X1" s="3" t="s">
        <v>47</v>
      </c>
      <c r="Y1" s="3" t="s">
        <v>48</v>
      </c>
      <c r="Z1" s="3" t="s">
        <v>49</v>
      </c>
      <c r="AA1" s="3" t="s">
        <v>50</v>
      </c>
      <c r="AB1" s="12" t="s">
        <v>51</v>
      </c>
      <c r="AC1" s="8" t="s">
        <v>52</v>
      </c>
      <c r="AD1" s="8" t="s">
        <v>53</v>
      </c>
    </row>
    <row r="2">
      <c r="A2" s="13">
        <v>42461.0</v>
      </c>
      <c r="B2" s="27">
        <v>2016.0</v>
      </c>
      <c r="C2" s="27">
        <v>4.0</v>
      </c>
      <c r="D2" s="27">
        <f t="shared" ref="D2:D52" si="1">A3-A2</f>
        <v>30</v>
      </c>
      <c r="E2" s="28"/>
      <c r="F2" s="28"/>
      <c r="G2" s="14">
        <v>0.25</v>
      </c>
      <c r="H2" s="28"/>
      <c r="I2" s="28">
        <v>154.0</v>
      </c>
      <c r="J2" s="28">
        <v>144.62</v>
      </c>
      <c r="K2" s="28">
        <v>250.08</v>
      </c>
      <c r="L2" s="28"/>
      <c r="M2" s="28"/>
      <c r="N2" s="17">
        <v>18.16</v>
      </c>
      <c r="O2" s="17">
        <v>18.16</v>
      </c>
      <c r="P2" s="29">
        <v>3496.21</v>
      </c>
      <c r="Q2" s="29">
        <v>23030.11</v>
      </c>
      <c r="R2" s="14">
        <v>1.74346</v>
      </c>
      <c r="S2" s="14">
        <v>0.06404</v>
      </c>
      <c r="T2" s="14">
        <v>0.32282</v>
      </c>
      <c r="U2" s="14">
        <v>0.20385</v>
      </c>
      <c r="V2" s="28">
        <v>0.0</v>
      </c>
      <c r="W2" s="28">
        <v>154.51</v>
      </c>
      <c r="X2" s="14">
        <v>0.21376</v>
      </c>
      <c r="Y2" s="14">
        <v>0.21376</v>
      </c>
      <c r="Z2" s="24">
        <f t="shared" ref="Z2:Z52" si="2">(P2*R2)+(Q2*S2)+(P2*T2)+(Q2*U2)+AB2+AC2+AD2+(V2*X2)+(W2+Y2)+(H2*N2)</f>
        <v>13548.40873</v>
      </c>
      <c r="AA2" s="29">
        <f t="shared" ref="AA2:AA52" si="3">P2+Q2</f>
        <v>26526.32</v>
      </c>
      <c r="AB2" s="30"/>
      <c r="AC2" s="28"/>
      <c r="AD2" s="19"/>
    </row>
    <row r="3">
      <c r="A3" s="13">
        <f>A2+30</f>
        <v>42491</v>
      </c>
      <c r="B3" s="27">
        <v>2016.0</v>
      </c>
      <c r="C3" s="27">
        <v>5.0</v>
      </c>
      <c r="D3" s="27">
        <f t="shared" si="1"/>
        <v>31</v>
      </c>
      <c r="E3" s="28"/>
      <c r="F3" s="28"/>
      <c r="G3" s="14">
        <v>0.25</v>
      </c>
      <c r="H3" s="28"/>
      <c r="I3" s="28">
        <v>154.0</v>
      </c>
      <c r="J3" s="28">
        <v>57.07</v>
      </c>
      <c r="K3" s="28">
        <v>84.77</v>
      </c>
      <c r="L3" s="28"/>
      <c r="M3" s="28"/>
      <c r="N3" s="17">
        <v>18.16</v>
      </c>
      <c r="O3" s="17">
        <v>18.16</v>
      </c>
      <c r="P3" s="29">
        <v>2177.65</v>
      </c>
      <c r="Q3" s="29">
        <v>18355.95</v>
      </c>
      <c r="R3" s="14">
        <v>1.74346</v>
      </c>
      <c r="S3" s="14">
        <v>0.06404</v>
      </c>
      <c r="T3" s="14">
        <v>0.32282</v>
      </c>
      <c r="U3" s="14">
        <v>0.20385</v>
      </c>
      <c r="V3" s="28">
        <v>8.59</v>
      </c>
      <c r="W3" s="28">
        <v>137.23</v>
      </c>
      <c r="X3" s="14">
        <v>0.21376</v>
      </c>
      <c r="Y3" s="14">
        <v>0.21376</v>
      </c>
      <c r="Z3" s="24">
        <f t="shared" si="2"/>
        <v>9556.290046</v>
      </c>
      <c r="AA3" s="29">
        <f t="shared" si="3"/>
        <v>20533.6</v>
      </c>
      <c r="AB3" s="30"/>
      <c r="AC3" s="28"/>
      <c r="AD3" s="19"/>
    </row>
    <row r="4">
      <c r="A4" s="13">
        <f>A3+31</f>
        <v>42522</v>
      </c>
      <c r="B4" s="27">
        <v>2016.0</v>
      </c>
      <c r="C4" s="27">
        <v>6.0</v>
      </c>
      <c r="D4" s="27">
        <f t="shared" si="1"/>
        <v>30</v>
      </c>
      <c r="E4" s="28"/>
      <c r="F4" s="28"/>
      <c r="G4" s="14">
        <v>0.25</v>
      </c>
      <c r="H4" s="28"/>
      <c r="I4" s="28">
        <v>154.0</v>
      </c>
      <c r="J4" s="28">
        <v>59.38</v>
      </c>
      <c r="K4" s="28">
        <v>84.77</v>
      </c>
      <c r="L4" s="28"/>
      <c r="M4" s="28"/>
      <c r="N4" s="17">
        <v>18.16</v>
      </c>
      <c r="O4" s="17">
        <v>18.16</v>
      </c>
      <c r="P4" s="29">
        <v>1961.68</v>
      </c>
      <c r="Q4" s="29">
        <v>17504.76</v>
      </c>
      <c r="R4" s="14">
        <v>1.74346</v>
      </c>
      <c r="S4" s="14">
        <v>0.06404</v>
      </c>
      <c r="T4" s="14">
        <v>0.32282</v>
      </c>
      <c r="U4" s="14">
        <v>0.20385</v>
      </c>
      <c r="V4" s="28">
        <v>24.99</v>
      </c>
      <c r="W4" s="28">
        <v>125.0</v>
      </c>
      <c r="X4" s="14">
        <v>0.21376</v>
      </c>
      <c r="Y4" s="14">
        <v>0.21376</v>
      </c>
      <c r="Z4" s="24">
        <f t="shared" si="2"/>
        <v>8873.285929</v>
      </c>
      <c r="AA4" s="29">
        <f t="shared" si="3"/>
        <v>19466.44</v>
      </c>
      <c r="AB4" s="30"/>
      <c r="AC4" s="28"/>
      <c r="AD4" s="19"/>
    </row>
    <row r="5">
      <c r="A5" s="13">
        <f>A4+30</f>
        <v>42552</v>
      </c>
      <c r="B5" s="27">
        <v>2016.0</v>
      </c>
      <c r="C5" s="27">
        <v>7.0</v>
      </c>
      <c r="D5" s="27">
        <f t="shared" si="1"/>
        <v>31</v>
      </c>
      <c r="E5" s="28"/>
      <c r="F5" s="28"/>
      <c r="G5" s="14">
        <v>0.25</v>
      </c>
      <c r="H5" s="28"/>
      <c r="I5" s="28">
        <v>154.0</v>
      </c>
      <c r="J5" s="28">
        <v>58.7</v>
      </c>
      <c r="K5" s="28">
        <v>78.0</v>
      </c>
      <c r="L5" s="28"/>
      <c r="M5" s="28"/>
      <c r="N5" s="17">
        <v>18.16</v>
      </c>
      <c r="O5" s="17">
        <v>18.16</v>
      </c>
      <c r="P5" s="29">
        <v>1692.11</v>
      </c>
      <c r="Q5" s="29">
        <v>16231.63</v>
      </c>
      <c r="R5" s="14">
        <v>1.74346</v>
      </c>
      <c r="S5" s="14">
        <v>0.06404</v>
      </c>
      <c r="T5" s="14">
        <v>0.32282</v>
      </c>
      <c r="U5" s="14">
        <v>0.20385</v>
      </c>
      <c r="V5" s="28">
        <v>48.19</v>
      </c>
      <c r="W5" s="28">
        <v>207.35</v>
      </c>
      <c r="X5" s="14">
        <v>0.21376</v>
      </c>
      <c r="Y5" s="14">
        <v>0.21376</v>
      </c>
      <c r="Z5" s="24">
        <f t="shared" si="2"/>
        <v>8062.529266</v>
      </c>
      <c r="AA5" s="29">
        <f t="shared" si="3"/>
        <v>17923.74</v>
      </c>
      <c r="AB5" s="30"/>
      <c r="AC5" s="28"/>
      <c r="AD5" s="19"/>
    </row>
    <row r="6">
      <c r="A6" s="13">
        <f t="shared" ref="A6:A7" si="4">A5+31</f>
        <v>42583</v>
      </c>
      <c r="B6" s="27">
        <v>2016.0</v>
      </c>
      <c r="C6" s="27">
        <v>8.0</v>
      </c>
      <c r="D6" s="27">
        <f t="shared" si="1"/>
        <v>31</v>
      </c>
      <c r="E6" s="28"/>
      <c r="F6" s="28"/>
      <c r="G6" s="14">
        <v>0.25</v>
      </c>
      <c r="H6" s="28"/>
      <c r="I6" s="28">
        <v>154.0</v>
      </c>
      <c r="J6" s="28">
        <v>57.79</v>
      </c>
      <c r="K6" s="28">
        <v>87.07</v>
      </c>
      <c r="L6" s="28"/>
      <c r="M6" s="28"/>
      <c r="N6" s="17">
        <v>19.43</v>
      </c>
      <c r="O6" s="17">
        <v>19.43</v>
      </c>
      <c r="P6" s="29">
        <v>1605.69</v>
      </c>
      <c r="Q6" s="29">
        <v>14367.68</v>
      </c>
      <c r="R6" s="14">
        <v>1.90803</v>
      </c>
      <c r="S6" s="14">
        <v>0.06301</v>
      </c>
      <c r="T6" s="14">
        <v>0.34823</v>
      </c>
      <c r="U6" s="14">
        <v>0.22658</v>
      </c>
      <c r="V6" s="28">
        <v>48.07</v>
      </c>
      <c r="W6" s="28">
        <v>197.7</v>
      </c>
      <c r="X6" s="14">
        <v>0.23672</v>
      </c>
      <c r="Y6" s="14">
        <v>0.23672</v>
      </c>
      <c r="Z6" s="24">
        <f t="shared" si="2"/>
        <v>7992.906421</v>
      </c>
      <c r="AA6" s="29">
        <f t="shared" si="3"/>
        <v>15973.37</v>
      </c>
      <c r="AB6" s="30"/>
      <c r="AC6" s="28"/>
      <c r="AD6" s="19"/>
    </row>
    <row r="7">
      <c r="A7" s="13">
        <f t="shared" si="4"/>
        <v>42614</v>
      </c>
      <c r="B7" s="27">
        <v>2016.0</v>
      </c>
      <c r="C7" s="27">
        <v>9.0</v>
      </c>
      <c r="D7" s="27">
        <f t="shared" si="1"/>
        <v>30</v>
      </c>
      <c r="E7" s="28"/>
      <c r="F7" s="28"/>
      <c r="G7" s="14">
        <v>0.25</v>
      </c>
      <c r="H7" s="28"/>
      <c r="I7" s="28">
        <v>154.0</v>
      </c>
      <c r="J7" s="28">
        <v>79.01</v>
      </c>
      <c r="K7" s="28">
        <v>110.88</v>
      </c>
      <c r="L7" s="28"/>
      <c r="M7" s="28"/>
      <c r="N7" s="17">
        <v>19.43</v>
      </c>
      <c r="O7" s="17">
        <v>19.43</v>
      </c>
      <c r="P7" s="29">
        <v>2630.81</v>
      </c>
      <c r="Q7" s="29">
        <v>20883.24</v>
      </c>
      <c r="R7" s="14">
        <v>1.90803</v>
      </c>
      <c r="S7" s="14">
        <v>0.06301</v>
      </c>
      <c r="T7" s="14">
        <v>0.34823</v>
      </c>
      <c r="U7" s="14">
        <v>0.22658</v>
      </c>
      <c r="V7" s="28">
        <v>65.2</v>
      </c>
      <c r="W7" s="28">
        <v>293.74</v>
      </c>
      <c r="X7" s="14">
        <v>0.23672</v>
      </c>
      <c r="Y7" s="14">
        <v>0.23672</v>
      </c>
      <c r="Z7" s="24">
        <f t="shared" si="2"/>
        <v>12292.77971</v>
      </c>
      <c r="AA7" s="29">
        <f t="shared" si="3"/>
        <v>23514.05</v>
      </c>
      <c r="AB7" s="30"/>
      <c r="AC7" s="28"/>
      <c r="AD7" s="19"/>
    </row>
    <row r="8">
      <c r="A8" s="13">
        <f>A7+30</f>
        <v>42644</v>
      </c>
      <c r="B8" s="27">
        <v>2016.0</v>
      </c>
      <c r="C8" s="27">
        <v>10.0</v>
      </c>
      <c r="D8" s="27">
        <f t="shared" si="1"/>
        <v>31</v>
      </c>
      <c r="E8" s="28"/>
      <c r="F8" s="28"/>
      <c r="G8" s="14">
        <v>0.25</v>
      </c>
      <c r="H8" s="28"/>
      <c r="I8" s="28">
        <v>154.0</v>
      </c>
      <c r="J8" s="28">
        <v>71.57</v>
      </c>
      <c r="K8" s="28">
        <v>103.44</v>
      </c>
      <c r="L8" s="28"/>
      <c r="M8" s="28"/>
      <c r="N8" s="17">
        <v>19.43</v>
      </c>
      <c r="O8" s="17">
        <v>19.43</v>
      </c>
      <c r="P8" s="29">
        <v>2371.12</v>
      </c>
      <c r="Q8" s="29">
        <v>19183.83</v>
      </c>
      <c r="R8" s="14">
        <v>1.90803</v>
      </c>
      <c r="S8" s="14">
        <v>0.06301</v>
      </c>
      <c r="T8" s="14">
        <v>0.34823</v>
      </c>
      <c r="U8" s="14">
        <v>0.22658</v>
      </c>
      <c r="V8" s="28">
        <v>64.17</v>
      </c>
      <c r="W8" s="28">
        <v>237.33</v>
      </c>
      <c r="X8" s="14">
        <v>0.23672</v>
      </c>
      <c r="Y8" s="14">
        <v>0.23672</v>
      </c>
      <c r="Z8" s="24">
        <f t="shared" si="2"/>
        <v>11158.06558</v>
      </c>
      <c r="AA8" s="29">
        <f t="shared" si="3"/>
        <v>21554.95</v>
      </c>
      <c r="AB8" s="30"/>
      <c r="AC8" s="28"/>
      <c r="AD8" s="19"/>
    </row>
    <row r="9">
      <c r="A9" s="13">
        <f>A8+31</f>
        <v>42675</v>
      </c>
      <c r="B9" s="27">
        <v>2016.0</v>
      </c>
      <c r="C9" s="27">
        <v>11.0</v>
      </c>
      <c r="D9" s="27">
        <f t="shared" si="1"/>
        <v>30</v>
      </c>
      <c r="E9" s="28"/>
      <c r="F9" s="28"/>
      <c r="G9" s="14">
        <v>0.25</v>
      </c>
      <c r="H9" s="28"/>
      <c r="I9" s="28">
        <v>154.0</v>
      </c>
      <c r="J9" s="28">
        <v>74.11</v>
      </c>
      <c r="K9" s="28">
        <v>88.56</v>
      </c>
      <c r="L9" s="28"/>
      <c r="M9" s="28"/>
      <c r="N9" s="17">
        <v>19.43</v>
      </c>
      <c r="O9" s="17">
        <v>19.43</v>
      </c>
      <c r="P9" s="29">
        <v>1950.42</v>
      </c>
      <c r="Q9" s="29">
        <v>17946.17</v>
      </c>
      <c r="R9" s="14">
        <v>1.90803</v>
      </c>
      <c r="S9" s="14">
        <v>0.06301</v>
      </c>
      <c r="T9" s="14">
        <v>0.34823</v>
      </c>
      <c r="U9" s="14">
        <v>0.22658</v>
      </c>
      <c r="V9" s="28">
        <v>70.65</v>
      </c>
      <c r="W9" s="28">
        <v>359.59</v>
      </c>
      <c r="X9" s="14">
        <v>0.23672</v>
      </c>
      <c r="Y9" s="14">
        <v>0.23672</v>
      </c>
      <c r="Z9" s="24">
        <f t="shared" si="2"/>
        <v>10420.75626</v>
      </c>
      <c r="AA9" s="29">
        <f t="shared" si="3"/>
        <v>19896.59</v>
      </c>
      <c r="AB9" s="30">
        <f>(VLOOKUP(A9,aux!K:L,2,0))*AA9</f>
        <v>446.5192728</v>
      </c>
      <c r="AC9" s="28"/>
      <c r="AD9" s="19"/>
    </row>
    <row r="10">
      <c r="A10" s="13">
        <f>A9+30</f>
        <v>42705</v>
      </c>
      <c r="B10" s="27">
        <v>2016.0</v>
      </c>
      <c r="C10" s="27">
        <v>12.0</v>
      </c>
      <c r="D10" s="27">
        <f t="shared" si="1"/>
        <v>31</v>
      </c>
      <c r="E10" s="28"/>
      <c r="F10" s="28"/>
      <c r="G10" s="14">
        <v>0.25</v>
      </c>
      <c r="H10" s="28"/>
      <c r="I10" s="28">
        <v>154.0</v>
      </c>
      <c r="J10" s="28">
        <v>39.84</v>
      </c>
      <c r="K10" s="28">
        <v>55.01</v>
      </c>
      <c r="L10" s="28"/>
      <c r="M10" s="28"/>
      <c r="N10" s="17">
        <v>19.43</v>
      </c>
      <c r="O10" s="17">
        <v>19.43</v>
      </c>
      <c r="P10" s="29">
        <v>1102.84</v>
      </c>
      <c r="Q10" s="29">
        <v>10628.33</v>
      </c>
      <c r="R10" s="14">
        <v>1.90803</v>
      </c>
      <c r="S10" s="14">
        <v>0.06301</v>
      </c>
      <c r="T10" s="14">
        <v>0.34823</v>
      </c>
      <c r="U10" s="14">
        <v>0.22658</v>
      </c>
      <c r="V10" s="28">
        <v>65.09</v>
      </c>
      <c r="W10" s="28">
        <v>291.1</v>
      </c>
      <c r="X10" s="14">
        <v>0.23672</v>
      </c>
      <c r="Y10" s="14">
        <v>0.23672</v>
      </c>
      <c r="Z10" s="24">
        <f t="shared" si="2"/>
        <v>5872.896688</v>
      </c>
      <c r="AA10" s="29">
        <f t="shared" si="3"/>
        <v>11731.17</v>
      </c>
      <c r="AB10" s="30"/>
      <c r="AC10" s="28"/>
      <c r="AD10" s="19"/>
    </row>
    <row r="11">
      <c r="A11" s="13">
        <f t="shared" ref="A11:A12" si="5">A10+31</f>
        <v>42736</v>
      </c>
      <c r="B11" s="27">
        <v>2017.0</v>
      </c>
      <c r="C11" s="27">
        <v>1.0</v>
      </c>
      <c r="D11" s="27">
        <f t="shared" si="1"/>
        <v>31</v>
      </c>
      <c r="E11" s="28"/>
      <c r="F11" s="28"/>
      <c r="G11" s="14">
        <v>0.25</v>
      </c>
      <c r="H11" s="28"/>
      <c r="I11" s="28">
        <v>154.0</v>
      </c>
      <c r="J11" s="28">
        <v>59.14</v>
      </c>
      <c r="K11" s="28">
        <v>98.3</v>
      </c>
      <c r="L11" s="28"/>
      <c r="M11" s="28"/>
      <c r="N11" s="17">
        <v>19.43</v>
      </c>
      <c r="O11" s="17">
        <v>19.43</v>
      </c>
      <c r="P11" s="28">
        <v>851.29</v>
      </c>
      <c r="Q11" s="29">
        <v>8630.89</v>
      </c>
      <c r="R11" s="14">
        <v>1.90803</v>
      </c>
      <c r="S11" s="14">
        <v>0.06301</v>
      </c>
      <c r="T11" s="14">
        <v>0.34823</v>
      </c>
      <c r="U11" s="14">
        <v>0.22658</v>
      </c>
      <c r="V11" s="28">
        <v>45.89</v>
      </c>
      <c r="W11" s="28">
        <v>303.3</v>
      </c>
      <c r="X11" s="14">
        <v>0.23672</v>
      </c>
      <c r="Y11" s="14">
        <v>0.23672</v>
      </c>
      <c r="Z11" s="24">
        <f t="shared" si="2"/>
        <v>4734.550811</v>
      </c>
      <c r="AA11" s="29">
        <f t="shared" si="3"/>
        <v>9482.18</v>
      </c>
      <c r="AB11" s="30"/>
      <c r="AC11" s="28"/>
      <c r="AD11" s="19"/>
    </row>
    <row r="12">
      <c r="A12" s="13">
        <f t="shared" si="5"/>
        <v>42767</v>
      </c>
      <c r="B12" s="27">
        <v>2017.0</v>
      </c>
      <c r="C12" s="27">
        <v>2.0</v>
      </c>
      <c r="D12" s="27">
        <f t="shared" si="1"/>
        <v>28</v>
      </c>
      <c r="E12" s="28"/>
      <c r="F12" s="28"/>
      <c r="G12" s="14">
        <v>0.25</v>
      </c>
      <c r="H12" s="28"/>
      <c r="I12" s="28">
        <v>154.0</v>
      </c>
      <c r="J12" s="28">
        <v>58.27</v>
      </c>
      <c r="K12" s="28">
        <v>79.68</v>
      </c>
      <c r="L12" s="28"/>
      <c r="M12" s="28"/>
      <c r="N12" s="17">
        <v>19.43</v>
      </c>
      <c r="O12" s="17">
        <v>19.43</v>
      </c>
      <c r="P12" s="29">
        <v>2086.58</v>
      </c>
      <c r="Q12" s="29">
        <v>16491.17</v>
      </c>
      <c r="R12" s="14">
        <v>1.90803</v>
      </c>
      <c r="S12" s="14">
        <v>0.06301</v>
      </c>
      <c r="T12" s="14">
        <v>0.34823</v>
      </c>
      <c r="U12" s="14">
        <v>0.22658</v>
      </c>
      <c r="V12" s="28">
        <v>13.13</v>
      </c>
      <c r="W12" s="28">
        <v>77.81</v>
      </c>
      <c r="X12" s="14">
        <v>0.23672</v>
      </c>
      <c r="Y12" s="14">
        <v>0.23672</v>
      </c>
      <c r="Z12" s="24">
        <f t="shared" si="2"/>
        <v>9564.699765</v>
      </c>
      <c r="AA12" s="29">
        <f t="shared" si="3"/>
        <v>18577.75</v>
      </c>
      <c r="AB12" s="30"/>
      <c r="AC12" s="28"/>
      <c r="AD12" s="19"/>
    </row>
    <row r="13">
      <c r="A13" s="13">
        <f>A12+28</f>
        <v>42795</v>
      </c>
      <c r="B13" s="27">
        <v>2017.0</v>
      </c>
      <c r="C13" s="27">
        <v>3.0</v>
      </c>
      <c r="D13" s="27">
        <f t="shared" si="1"/>
        <v>31</v>
      </c>
      <c r="E13" s="28"/>
      <c r="F13" s="28"/>
      <c r="G13" s="14">
        <v>0.25</v>
      </c>
      <c r="H13" s="28"/>
      <c r="I13" s="28">
        <v>154.0</v>
      </c>
      <c r="J13" s="28">
        <v>52.32</v>
      </c>
      <c r="K13" s="28">
        <v>95.81</v>
      </c>
      <c r="L13" s="28"/>
      <c r="M13" s="28"/>
      <c r="N13" s="17">
        <v>19.43</v>
      </c>
      <c r="O13" s="17">
        <v>19.43</v>
      </c>
      <c r="P13" s="29">
        <v>1661.95</v>
      </c>
      <c r="Q13" s="29">
        <v>13313.67</v>
      </c>
      <c r="R13" s="14">
        <v>1.90803</v>
      </c>
      <c r="S13" s="14">
        <v>0.06301</v>
      </c>
      <c r="T13" s="14">
        <v>0.34823</v>
      </c>
      <c r="U13" s="14">
        <v>0.22658</v>
      </c>
      <c r="V13" s="28">
        <v>12.25</v>
      </c>
      <c r="W13" s="28">
        <v>126.71</v>
      </c>
      <c r="X13" s="14">
        <v>0.23672</v>
      </c>
      <c r="Y13" s="14">
        <v>0.23672</v>
      </c>
      <c r="Z13" s="24">
        <f t="shared" si="2"/>
        <v>8153.023243</v>
      </c>
      <c r="AA13" s="29">
        <f t="shared" si="3"/>
        <v>14975.62</v>
      </c>
      <c r="AB13" s="30">
        <f>(VLOOKUP(A13,aux!K:L,2,0))*AA13</f>
        <v>417.8797005</v>
      </c>
      <c r="AC13" s="28"/>
      <c r="AD13" s="19"/>
    </row>
    <row r="14">
      <c r="A14" s="13">
        <f>A13+31</f>
        <v>42826</v>
      </c>
      <c r="B14" s="27">
        <v>2017.0</v>
      </c>
      <c r="C14" s="27">
        <v>4.0</v>
      </c>
      <c r="D14" s="27">
        <f t="shared" si="1"/>
        <v>30</v>
      </c>
      <c r="E14" s="28"/>
      <c r="F14" s="28"/>
      <c r="G14" s="14">
        <v>0.25</v>
      </c>
      <c r="H14" s="28"/>
      <c r="I14" s="28">
        <v>154.0</v>
      </c>
      <c r="J14" s="28">
        <v>53.57</v>
      </c>
      <c r="K14" s="28">
        <v>78.82</v>
      </c>
      <c r="L14" s="28"/>
      <c r="M14" s="28"/>
      <c r="N14" s="17">
        <v>19.43</v>
      </c>
      <c r="O14" s="17">
        <v>19.43</v>
      </c>
      <c r="P14" s="29">
        <v>2142.66</v>
      </c>
      <c r="Q14" s="29">
        <v>14900.56</v>
      </c>
      <c r="R14" s="14">
        <v>1.90803</v>
      </c>
      <c r="S14" s="14">
        <v>0.06301</v>
      </c>
      <c r="T14" s="14">
        <v>0.3432</v>
      </c>
      <c r="U14" s="14">
        <v>0.22155</v>
      </c>
      <c r="V14" s="28">
        <v>2.63</v>
      </c>
      <c r="W14" s="28">
        <v>71.51</v>
      </c>
      <c r="X14" s="14">
        <v>0.23169</v>
      </c>
      <c r="Y14" s="14">
        <v>0.23169</v>
      </c>
      <c r="Z14" s="24">
        <f t="shared" si="2"/>
        <v>9863.803311</v>
      </c>
      <c r="AA14" s="29">
        <f t="shared" si="3"/>
        <v>17043.22</v>
      </c>
      <c r="AB14" s="28"/>
      <c r="AC14" s="30">
        <f>(VLOOKUP(A14,aux!K:L,2,0))*AA14</f>
        <v>727.7284508</v>
      </c>
      <c r="AD14" s="19"/>
    </row>
    <row r="15">
      <c r="A15" s="13">
        <f>A14+30</f>
        <v>42856</v>
      </c>
      <c r="B15" s="27">
        <v>2017.0</v>
      </c>
      <c r="C15" s="27">
        <v>5.0</v>
      </c>
      <c r="D15" s="27">
        <f t="shared" si="1"/>
        <v>31</v>
      </c>
      <c r="E15" s="28"/>
      <c r="F15" s="28"/>
      <c r="G15" s="14">
        <v>0.25</v>
      </c>
      <c r="H15" s="28"/>
      <c r="I15" s="28">
        <v>154.0</v>
      </c>
      <c r="J15" s="28">
        <v>61.54</v>
      </c>
      <c r="K15" s="28">
        <v>85.25</v>
      </c>
      <c r="L15" s="28"/>
      <c r="M15" s="28"/>
      <c r="N15" s="17">
        <v>19.43</v>
      </c>
      <c r="O15" s="17">
        <v>19.43</v>
      </c>
      <c r="P15" s="29">
        <v>1731.3</v>
      </c>
      <c r="Q15" s="29">
        <v>15945.03</v>
      </c>
      <c r="R15" s="14">
        <v>1.90803</v>
      </c>
      <c r="S15" s="14">
        <v>0.06301</v>
      </c>
      <c r="T15" s="14">
        <v>0.3432</v>
      </c>
      <c r="U15" s="14">
        <v>0.22155</v>
      </c>
      <c r="V15" s="28">
        <v>4.08</v>
      </c>
      <c r="W15" s="28">
        <v>156.04</v>
      </c>
      <c r="X15" s="14">
        <v>0.23169</v>
      </c>
      <c r="Y15" s="14">
        <v>0.23169</v>
      </c>
      <c r="Z15" s="24">
        <f t="shared" si="2"/>
        <v>9383.299428</v>
      </c>
      <c r="AA15" s="29">
        <f t="shared" si="3"/>
        <v>17676.33</v>
      </c>
      <c r="AB15" s="28"/>
      <c r="AC15" s="30">
        <f>(VLOOKUP(A15,aux!K:L,2,0))*AA15</f>
        <v>791.2102071</v>
      </c>
      <c r="AD15" s="19"/>
    </row>
    <row r="16">
      <c r="A16" s="13">
        <f>A15+31</f>
        <v>42887</v>
      </c>
      <c r="B16" s="27">
        <v>2017.0</v>
      </c>
      <c r="C16" s="27">
        <v>6.0</v>
      </c>
      <c r="D16" s="27">
        <f t="shared" si="1"/>
        <v>30</v>
      </c>
      <c r="E16" s="28"/>
      <c r="F16" s="28"/>
      <c r="G16" s="14">
        <v>0.25</v>
      </c>
      <c r="H16" s="28"/>
      <c r="I16" s="28">
        <v>154.0</v>
      </c>
      <c r="J16" s="28">
        <v>39.74</v>
      </c>
      <c r="K16" s="28">
        <v>73.44</v>
      </c>
      <c r="L16" s="28"/>
      <c r="M16" s="28"/>
      <c r="N16" s="17">
        <v>19.43</v>
      </c>
      <c r="O16" s="17">
        <v>19.43</v>
      </c>
      <c r="P16" s="29">
        <v>1501.68</v>
      </c>
      <c r="Q16" s="29">
        <v>13262.94</v>
      </c>
      <c r="R16" s="14">
        <v>1.90803</v>
      </c>
      <c r="S16" s="14">
        <v>0.06301</v>
      </c>
      <c r="T16" s="14">
        <v>0.3432</v>
      </c>
      <c r="U16" s="14">
        <v>0.22155</v>
      </c>
      <c r="V16" s="28">
        <v>2.39</v>
      </c>
      <c r="W16" s="28">
        <v>59.88</v>
      </c>
      <c r="X16" s="14">
        <v>0.23169</v>
      </c>
      <c r="Y16" s="14">
        <v>0.23169</v>
      </c>
      <c r="Z16" s="24">
        <f t="shared" si="2"/>
        <v>7215.394702</v>
      </c>
      <c r="AA16" s="29">
        <f t="shared" si="3"/>
        <v>14764.62</v>
      </c>
      <c r="AB16" s="30"/>
      <c r="AC16" s="28"/>
      <c r="AD16" s="19"/>
    </row>
    <row r="17">
      <c r="A17" s="13">
        <f>A16+30</f>
        <v>42917</v>
      </c>
      <c r="B17" s="27">
        <v>2017.0</v>
      </c>
      <c r="C17" s="27">
        <v>7.0</v>
      </c>
      <c r="D17" s="27">
        <f t="shared" si="1"/>
        <v>31</v>
      </c>
      <c r="E17" s="28"/>
      <c r="F17" s="28"/>
      <c r="G17" s="14">
        <v>0.25</v>
      </c>
      <c r="H17" s="28"/>
      <c r="I17" s="28">
        <v>154.0</v>
      </c>
      <c r="J17" s="28">
        <v>44.93</v>
      </c>
      <c r="K17" s="28">
        <v>45.6</v>
      </c>
      <c r="L17" s="28"/>
      <c r="M17" s="28"/>
      <c r="N17" s="17">
        <v>19.43</v>
      </c>
      <c r="O17" s="17">
        <v>19.43</v>
      </c>
      <c r="P17" s="29">
        <v>1770.44</v>
      </c>
      <c r="Q17" s="29">
        <v>10872.63</v>
      </c>
      <c r="R17" s="14">
        <v>1.90803</v>
      </c>
      <c r="S17" s="14">
        <v>0.06301</v>
      </c>
      <c r="T17" s="14">
        <v>0.3432</v>
      </c>
      <c r="U17" s="14">
        <v>0.22155</v>
      </c>
      <c r="V17" s="28">
        <v>0.66</v>
      </c>
      <c r="W17" s="28">
        <v>52.94</v>
      </c>
      <c r="X17" s="14">
        <v>0.23169</v>
      </c>
      <c r="Y17" s="14">
        <v>0.23169</v>
      </c>
      <c r="Z17" s="24">
        <f t="shared" si="2"/>
        <v>7433.446256</v>
      </c>
      <c r="AA17" s="29">
        <f t="shared" si="3"/>
        <v>12643.07</v>
      </c>
      <c r="AB17" s="30">
        <f>(VLOOKUP(A17,aux!K:L,2,0))*AA17</f>
        <v>300.538417</v>
      </c>
      <c r="AC17" s="28"/>
      <c r="AD17" s="19"/>
    </row>
    <row r="18">
      <c r="A18" s="13">
        <f t="shared" ref="A18:A19" si="6">A17+31</f>
        <v>42948</v>
      </c>
      <c r="B18" s="27">
        <v>2017.0</v>
      </c>
      <c r="C18" s="27">
        <v>8.0</v>
      </c>
      <c r="D18" s="27">
        <f t="shared" si="1"/>
        <v>31</v>
      </c>
      <c r="E18" s="28"/>
      <c r="F18" s="28"/>
      <c r="G18" s="14">
        <v>0.25</v>
      </c>
      <c r="H18" s="28"/>
      <c r="I18" s="28">
        <v>100.0</v>
      </c>
      <c r="J18" s="28">
        <v>50.98</v>
      </c>
      <c r="K18" s="28">
        <v>96.58</v>
      </c>
      <c r="L18" s="28"/>
      <c r="M18" s="28"/>
      <c r="N18" s="17">
        <v>23.88</v>
      </c>
      <c r="O18" s="17">
        <v>23.88</v>
      </c>
      <c r="P18" s="29">
        <v>1593.27</v>
      </c>
      <c r="Q18" s="29">
        <v>12331.54</v>
      </c>
      <c r="R18" s="14">
        <v>2.0154</v>
      </c>
      <c r="S18" s="14">
        <v>0.07101</v>
      </c>
      <c r="T18" s="14">
        <v>0.36847</v>
      </c>
      <c r="U18" s="14">
        <v>0.23454</v>
      </c>
      <c r="V18" s="28">
        <v>17.91</v>
      </c>
      <c r="W18" s="28">
        <v>158.28</v>
      </c>
      <c r="X18" s="14">
        <v>0.2457</v>
      </c>
      <c r="Y18" s="14">
        <v>0.2457</v>
      </c>
      <c r="Z18" s="24">
        <f t="shared" si="2"/>
        <v>8444.029707</v>
      </c>
      <c r="AA18" s="29">
        <f t="shared" si="3"/>
        <v>13924.81</v>
      </c>
      <c r="AB18" s="28"/>
      <c r="AC18" s="30">
        <f>(VLOOKUP(A18,aux!K:L,2,0))*AA18</f>
        <v>715.0529183</v>
      </c>
      <c r="AD18" s="19"/>
    </row>
    <row r="19">
      <c r="A19" s="13">
        <f t="shared" si="6"/>
        <v>42979</v>
      </c>
      <c r="B19" s="27">
        <v>2017.0</v>
      </c>
      <c r="C19" s="27">
        <v>9.0</v>
      </c>
      <c r="D19" s="27">
        <f t="shared" si="1"/>
        <v>30</v>
      </c>
      <c r="E19" s="28"/>
      <c r="F19" s="28"/>
      <c r="G19" s="14">
        <v>0.25</v>
      </c>
      <c r="H19" s="28"/>
      <c r="I19" s="28">
        <v>100.0</v>
      </c>
      <c r="J19" s="28">
        <v>69.6</v>
      </c>
      <c r="K19" s="28">
        <v>118.56</v>
      </c>
      <c r="L19" s="28"/>
      <c r="M19" s="28"/>
      <c r="N19" s="17">
        <v>23.88</v>
      </c>
      <c r="O19" s="17">
        <v>23.88</v>
      </c>
      <c r="P19" s="29">
        <v>2686.94</v>
      </c>
      <c r="Q19" s="29">
        <v>21081.68</v>
      </c>
      <c r="R19" s="14">
        <v>2.0154</v>
      </c>
      <c r="S19" s="14">
        <v>0.07101</v>
      </c>
      <c r="T19" s="14">
        <v>0.36847</v>
      </c>
      <c r="U19" s="14">
        <v>0.23454</v>
      </c>
      <c r="V19" s="28">
        <v>32.99</v>
      </c>
      <c r="W19" s="28">
        <v>212.52</v>
      </c>
      <c r="X19" s="14">
        <v>0.2457</v>
      </c>
      <c r="Y19" s="14">
        <v>0.2457</v>
      </c>
      <c r="Z19" s="24">
        <f t="shared" si="2"/>
        <v>14046.77132</v>
      </c>
      <c r="AA19" s="29">
        <f t="shared" si="3"/>
        <v>23768.62</v>
      </c>
      <c r="AB19" s="30">
        <f>(VLOOKUP(A19,aux!K:L,2,0))*AA19</f>
        <v>979.076995</v>
      </c>
      <c r="AC19" s="28"/>
      <c r="AD19" s="19"/>
    </row>
    <row r="20">
      <c r="A20" s="13">
        <f>A19+30</f>
        <v>43009</v>
      </c>
      <c r="B20" s="27">
        <v>2017.0</v>
      </c>
      <c r="C20" s="27">
        <v>10.0</v>
      </c>
      <c r="D20" s="27">
        <f t="shared" si="1"/>
        <v>31</v>
      </c>
      <c r="E20" s="28"/>
      <c r="F20" s="28"/>
      <c r="G20" s="14">
        <v>0.25</v>
      </c>
      <c r="H20" s="28"/>
      <c r="I20" s="28">
        <v>100.0</v>
      </c>
      <c r="J20" s="28">
        <v>79.1</v>
      </c>
      <c r="K20" s="28">
        <v>113.09</v>
      </c>
      <c r="L20" s="28"/>
      <c r="M20" s="28"/>
      <c r="N20" s="17">
        <v>23.88</v>
      </c>
      <c r="O20" s="17">
        <v>23.88</v>
      </c>
      <c r="P20" s="29">
        <v>2572.67</v>
      </c>
      <c r="Q20" s="29">
        <v>21724.43</v>
      </c>
      <c r="R20" s="14">
        <v>2.0154</v>
      </c>
      <c r="S20" s="14">
        <v>0.07101</v>
      </c>
      <c r="T20" s="14">
        <v>0.36847</v>
      </c>
      <c r="U20" s="14">
        <v>0.23454</v>
      </c>
      <c r="V20" s="28">
        <v>1.23</v>
      </c>
      <c r="W20" s="28">
        <v>52.87</v>
      </c>
      <c r="X20" s="14">
        <v>0.2457</v>
      </c>
      <c r="Y20" s="14">
        <v>0.2457</v>
      </c>
      <c r="Z20" s="24">
        <f t="shared" si="2"/>
        <v>14520.50607</v>
      </c>
      <c r="AA20" s="29">
        <f t="shared" si="3"/>
        <v>24297.1</v>
      </c>
      <c r="AB20" s="28"/>
      <c r="AC20" s="28"/>
      <c r="AD20" s="31">
        <f>(VLOOKUP(A20,aux!K:L,2,0))*AA20</f>
        <v>1696.277739</v>
      </c>
    </row>
    <row r="21" ht="15.75" customHeight="1">
      <c r="A21" s="13">
        <f>A20+31</f>
        <v>43040</v>
      </c>
      <c r="B21" s="27">
        <v>2017.0</v>
      </c>
      <c r="C21" s="27">
        <v>11.0</v>
      </c>
      <c r="D21" s="27">
        <f t="shared" si="1"/>
        <v>30</v>
      </c>
      <c r="E21" s="28"/>
      <c r="F21" s="28"/>
      <c r="G21" s="14">
        <v>0.25</v>
      </c>
      <c r="H21" s="28"/>
      <c r="I21" s="28">
        <v>100.0</v>
      </c>
      <c r="J21" s="28">
        <v>69.98</v>
      </c>
      <c r="K21" s="28">
        <v>119.14</v>
      </c>
      <c r="L21" s="28"/>
      <c r="M21" s="28"/>
      <c r="N21" s="17">
        <v>23.88</v>
      </c>
      <c r="O21" s="17">
        <v>23.88</v>
      </c>
      <c r="P21" s="29">
        <v>1906.65</v>
      </c>
      <c r="Q21" s="29">
        <v>21570.53</v>
      </c>
      <c r="R21" s="14">
        <v>2.0154</v>
      </c>
      <c r="S21" s="14">
        <v>0.07101</v>
      </c>
      <c r="T21" s="14">
        <v>0.36847</v>
      </c>
      <c r="U21" s="14">
        <v>0.23454</v>
      </c>
      <c r="V21" s="28">
        <v>7.45</v>
      </c>
      <c r="W21" s="28">
        <v>109.59</v>
      </c>
      <c r="X21" s="14">
        <v>0.2457</v>
      </c>
      <c r="Y21" s="14">
        <v>0.2457</v>
      </c>
      <c r="Z21" s="24">
        <f t="shared" si="2"/>
        <v>12421.60634</v>
      </c>
      <c r="AA21" s="29">
        <f t="shared" si="3"/>
        <v>23477.18</v>
      </c>
      <c r="AB21" s="28"/>
      <c r="AC21" s="28"/>
      <c r="AD21" s="31">
        <f>(VLOOKUP(A21,aux!K:L,2,0))*AA21</f>
        <v>1173.859</v>
      </c>
    </row>
    <row r="22" ht="15.75" customHeight="1">
      <c r="A22" s="13">
        <f>A21+30</f>
        <v>43070</v>
      </c>
      <c r="B22" s="27">
        <v>2017.0</v>
      </c>
      <c r="C22" s="27">
        <v>12.0</v>
      </c>
      <c r="D22" s="27">
        <f t="shared" si="1"/>
        <v>31</v>
      </c>
      <c r="E22" s="28"/>
      <c r="F22" s="28"/>
      <c r="G22" s="14">
        <v>0.25</v>
      </c>
      <c r="H22" s="28"/>
      <c r="I22" s="28">
        <v>100.0</v>
      </c>
      <c r="J22" s="28">
        <v>73.25</v>
      </c>
      <c r="K22" s="28">
        <v>114.72</v>
      </c>
      <c r="L22" s="28"/>
      <c r="M22" s="28"/>
      <c r="N22" s="17">
        <v>23.88</v>
      </c>
      <c r="O22" s="17">
        <v>23.88</v>
      </c>
      <c r="P22" s="29">
        <v>2706.42</v>
      </c>
      <c r="Q22" s="29">
        <v>23823.23</v>
      </c>
      <c r="R22" s="14">
        <v>2.0154</v>
      </c>
      <c r="S22" s="14">
        <v>0.07101</v>
      </c>
      <c r="T22" s="14">
        <v>0.36847</v>
      </c>
      <c r="U22" s="14">
        <v>0.23454</v>
      </c>
      <c r="V22" s="28">
        <v>24.99</v>
      </c>
      <c r="W22" s="28">
        <v>132.1</v>
      </c>
      <c r="X22" s="14">
        <v>0.2457</v>
      </c>
      <c r="Y22" s="14">
        <v>0.2457</v>
      </c>
      <c r="Z22" s="24">
        <f t="shared" si="2"/>
        <v>14665.31661</v>
      </c>
      <c r="AA22" s="29">
        <f t="shared" si="3"/>
        <v>26529.65</v>
      </c>
      <c r="AB22" s="28"/>
      <c r="AC22" s="30">
        <f>(VLOOKUP(A22,aux!K:L,2,0))*AA22</f>
        <v>795.8895</v>
      </c>
      <c r="AD22" s="19"/>
    </row>
    <row r="23" ht="15.75" customHeight="1">
      <c r="A23" s="13">
        <f t="shared" ref="A23:A24" si="7">A22+31</f>
        <v>43101</v>
      </c>
      <c r="B23" s="27">
        <v>2018.0</v>
      </c>
      <c r="C23" s="27">
        <v>1.0</v>
      </c>
      <c r="D23" s="27">
        <f t="shared" si="1"/>
        <v>31</v>
      </c>
      <c r="E23" s="28"/>
      <c r="F23" s="28"/>
      <c r="G23" s="14">
        <v>0.25</v>
      </c>
      <c r="H23" s="28"/>
      <c r="I23" s="28">
        <v>100.0</v>
      </c>
      <c r="J23" s="28">
        <v>59.62</v>
      </c>
      <c r="K23" s="28">
        <v>92.16</v>
      </c>
      <c r="L23" s="28"/>
      <c r="M23" s="28"/>
      <c r="N23" s="17">
        <v>23.88</v>
      </c>
      <c r="O23" s="17">
        <v>23.88</v>
      </c>
      <c r="P23" s="29">
        <v>1473.42</v>
      </c>
      <c r="Q23" s="29">
        <v>10176.38</v>
      </c>
      <c r="R23" s="14">
        <v>2.0154</v>
      </c>
      <c r="S23" s="14">
        <v>0.07101</v>
      </c>
      <c r="T23" s="14">
        <v>0.36847</v>
      </c>
      <c r="U23" s="14">
        <v>0.23454</v>
      </c>
      <c r="V23" s="28">
        <v>23.32</v>
      </c>
      <c r="W23" s="28">
        <v>110.6</v>
      </c>
      <c r="X23" s="14">
        <v>0.2457</v>
      </c>
      <c r="Y23" s="14">
        <v>0.2457</v>
      </c>
      <c r="Z23" s="24">
        <f t="shared" si="2"/>
        <v>6738.410068</v>
      </c>
      <c r="AA23" s="29">
        <f t="shared" si="3"/>
        <v>11649.8</v>
      </c>
      <c r="AB23" s="30"/>
      <c r="AC23" s="28"/>
      <c r="AD23" s="19"/>
    </row>
    <row r="24" ht="15.75" customHeight="1">
      <c r="A24" s="13">
        <f t="shared" si="7"/>
        <v>43132</v>
      </c>
      <c r="B24" s="27">
        <v>2018.0</v>
      </c>
      <c r="C24" s="27">
        <v>2.0</v>
      </c>
      <c r="D24" s="27">
        <f t="shared" si="1"/>
        <v>28</v>
      </c>
      <c r="E24" s="28"/>
      <c r="F24" s="28"/>
      <c r="G24" s="14">
        <v>0.25</v>
      </c>
      <c r="H24" s="28"/>
      <c r="I24" s="28">
        <v>100.0</v>
      </c>
      <c r="J24" s="28">
        <v>67.39</v>
      </c>
      <c r="K24" s="28">
        <v>109.06</v>
      </c>
      <c r="L24" s="28"/>
      <c r="M24" s="28"/>
      <c r="N24" s="17">
        <v>23.88</v>
      </c>
      <c r="O24" s="17">
        <v>23.88</v>
      </c>
      <c r="P24" s="29">
        <v>2136.71</v>
      </c>
      <c r="Q24" s="29">
        <v>17298.06</v>
      </c>
      <c r="R24" s="14">
        <v>2.0154</v>
      </c>
      <c r="S24" s="14">
        <v>0.07101</v>
      </c>
      <c r="T24" s="14">
        <v>0.36847</v>
      </c>
      <c r="U24" s="14">
        <v>0.23454</v>
      </c>
      <c r="V24" s="28">
        <v>27.53</v>
      </c>
      <c r="W24" s="28">
        <v>189.81</v>
      </c>
      <c r="X24" s="14">
        <v>0.2457</v>
      </c>
      <c r="Y24" s="14">
        <v>0.2457</v>
      </c>
      <c r="Z24" s="24">
        <f t="shared" si="2"/>
        <v>10575.88092</v>
      </c>
      <c r="AA24" s="29">
        <f t="shared" si="3"/>
        <v>19434.77</v>
      </c>
      <c r="AB24" s="30"/>
      <c r="AC24" s="28"/>
      <c r="AD24" s="19"/>
    </row>
    <row r="25" ht="15.75" customHeight="1">
      <c r="A25" s="13">
        <f>A24+28</f>
        <v>43160</v>
      </c>
      <c r="B25" s="27">
        <v>2018.0</v>
      </c>
      <c r="C25" s="27">
        <v>3.0</v>
      </c>
      <c r="D25" s="27">
        <f t="shared" si="1"/>
        <v>31</v>
      </c>
      <c r="E25" s="28"/>
      <c r="F25" s="28"/>
      <c r="G25" s="14">
        <v>0.25</v>
      </c>
      <c r="H25" s="28"/>
      <c r="I25" s="28">
        <v>100.0</v>
      </c>
      <c r="J25" s="28">
        <v>63.84</v>
      </c>
      <c r="K25" s="28">
        <v>101.86</v>
      </c>
      <c r="L25" s="28"/>
      <c r="M25" s="28"/>
      <c r="N25" s="17">
        <v>23.88</v>
      </c>
      <c r="O25" s="17">
        <v>23.88</v>
      </c>
      <c r="P25" s="29">
        <v>2165.0</v>
      </c>
      <c r="Q25" s="29">
        <v>17699.72</v>
      </c>
      <c r="R25" s="14">
        <v>2.0154</v>
      </c>
      <c r="S25" s="14">
        <v>0.07101</v>
      </c>
      <c r="T25" s="14">
        <v>0.36847</v>
      </c>
      <c r="U25" s="14">
        <v>0.23454</v>
      </c>
      <c r="V25" s="28">
        <v>26.99</v>
      </c>
      <c r="W25" s="28">
        <v>196.38</v>
      </c>
      <c r="X25" s="14">
        <v>0.2457</v>
      </c>
      <c r="Y25" s="14">
        <v>0.2457</v>
      </c>
      <c r="Z25" s="24">
        <f t="shared" si="2"/>
        <v>10772.48514</v>
      </c>
      <c r="AA25" s="29">
        <f t="shared" si="3"/>
        <v>19864.72</v>
      </c>
      <c r="AB25" s="30"/>
      <c r="AC25" s="28"/>
      <c r="AD25" s="19"/>
    </row>
    <row r="26" ht="15.75" customHeight="1">
      <c r="A26" s="13">
        <f>A25+31</f>
        <v>43191</v>
      </c>
      <c r="B26" s="27">
        <v>2018.0</v>
      </c>
      <c r="C26" s="27">
        <v>4.0</v>
      </c>
      <c r="D26" s="27">
        <f t="shared" si="1"/>
        <v>30</v>
      </c>
      <c r="E26" s="28"/>
      <c r="F26" s="28"/>
      <c r="G26" s="14">
        <v>0.25</v>
      </c>
      <c r="H26" s="28"/>
      <c r="I26" s="28">
        <v>100.0</v>
      </c>
      <c r="J26" s="28">
        <v>67.1</v>
      </c>
      <c r="K26" s="28">
        <v>95.33</v>
      </c>
      <c r="L26" s="28"/>
      <c r="M26" s="28"/>
      <c r="N26" s="17">
        <v>23.88</v>
      </c>
      <c r="O26" s="17">
        <v>23.88</v>
      </c>
      <c r="P26" s="29">
        <v>2001.53</v>
      </c>
      <c r="Q26" s="29">
        <v>18147.25</v>
      </c>
      <c r="R26" s="14">
        <v>2.0154</v>
      </c>
      <c r="S26" s="14">
        <v>0.07101</v>
      </c>
      <c r="T26" s="14">
        <v>0.36847</v>
      </c>
      <c r="U26" s="14">
        <v>0.23454</v>
      </c>
      <c r="V26" s="28">
        <v>15.94</v>
      </c>
      <c r="W26" s="28">
        <v>96.46</v>
      </c>
      <c r="X26" s="14">
        <v>0.2457</v>
      </c>
      <c r="Y26" s="14">
        <v>0.2457</v>
      </c>
      <c r="Z26" s="24">
        <f t="shared" si="2"/>
        <v>10416.90172</v>
      </c>
      <c r="AA26" s="29">
        <f t="shared" si="3"/>
        <v>20148.78</v>
      </c>
      <c r="AB26" s="30"/>
      <c r="AC26" s="28"/>
      <c r="AD26" s="19"/>
    </row>
    <row r="27" ht="15.75" customHeight="1">
      <c r="A27" s="13">
        <f>A26+30</f>
        <v>43221</v>
      </c>
      <c r="B27" s="27">
        <v>2018.0</v>
      </c>
      <c r="C27" s="27">
        <v>5.0</v>
      </c>
      <c r="D27" s="27">
        <f t="shared" si="1"/>
        <v>31</v>
      </c>
      <c r="E27" s="28"/>
      <c r="F27" s="28"/>
      <c r="G27" s="14">
        <v>0.25</v>
      </c>
      <c r="H27" s="28"/>
      <c r="I27" s="28">
        <v>100.0</v>
      </c>
      <c r="J27" s="28">
        <v>54.82</v>
      </c>
      <c r="K27" s="28">
        <v>103.97</v>
      </c>
      <c r="L27" s="28"/>
      <c r="M27" s="28"/>
      <c r="N27" s="17">
        <v>23.88</v>
      </c>
      <c r="O27" s="17">
        <v>23.88</v>
      </c>
      <c r="P27" s="29">
        <v>1451.55</v>
      </c>
      <c r="Q27" s="29">
        <v>19081.75</v>
      </c>
      <c r="R27" s="14">
        <v>2.0154</v>
      </c>
      <c r="S27" s="14">
        <v>0.07101</v>
      </c>
      <c r="T27" s="14">
        <v>0.36847</v>
      </c>
      <c r="U27" s="14">
        <v>0.23454</v>
      </c>
      <c r="V27" s="28">
        <v>0.98</v>
      </c>
      <c r="W27" s="28">
        <v>42.21</v>
      </c>
      <c r="X27" s="14">
        <v>0.2457</v>
      </c>
      <c r="Y27" s="14">
        <v>0.2457</v>
      </c>
      <c r="Z27" s="24">
        <f t="shared" si="2"/>
        <v>9538.764697</v>
      </c>
      <c r="AA27" s="29">
        <f t="shared" si="3"/>
        <v>20533.3</v>
      </c>
      <c r="AB27" s="30">
        <f>(VLOOKUP(A27,aux!K:L,2,0))*AA27</f>
        <v>205.333</v>
      </c>
      <c r="AC27" s="28"/>
      <c r="AD27" s="19"/>
    </row>
    <row r="28" ht="15.75" customHeight="1">
      <c r="A28" s="13">
        <f>A27+31</f>
        <v>43252</v>
      </c>
      <c r="B28" s="27">
        <v>2018.0</v>
      </c>
      <c r="C28" s="27">
        <v>6.0</v>
      </c>
      <c r="D28" s="27">
        <f t="shared" si="1"/>
        <v>30</v>
      </c>
      <c r="E28" s="28"/>
      <c r="F28" s="28"/>
      <c r="G28" s="14">
        <v>0.25</v>
      </c>
      <c r="H28" s="28"/>
      <c r="I28" s="28">
        <v>100.0</v>
      </c>
      <c r="J28" s="28">
        <v>62.59</v>
      </c>
      <c r="K28" s="28">
        <v>96.67</v>
      </c>
      <c r="L28" s="28"/>
      <c r="M28" s="28"/>
      <c r="N28" s="17">
        <v>23.88</v>
      </c>
      <c r="O28" s="17">
        <v>23.88</v>
      </c>
      <c r="P28" s="29">
        <v>2251.15</v>
      </c>
      <c r="Q28" s="29">
        <v>16983.5</v>
      </c>
      <c r="R28" s="14">
        <v>2.0154</v>
      </c>
      <c r="S28" s="14">
        <v>0.07101</v>
      </c>
      <c r="T28" s="14">
        <v>0.36847</v>
      </c>
      <c r="U28" s="14">
        <v>0.23454</v>
      </c>
      <c r="V28" s="28">
        <v>10.85</v>
      </c>
      <c r="W28" s="28">
        <v>28.63</v>
      </c>
      <c r="X28" s="14">
        <v>0.2457</v>
      </c>
      <c r="Y28" s="14">
        <v>0.2457</v>
      </c>
      <c r="Z28" s="24">
        <f t="shared" si="2"/>
        <v>11549.03142</v>
      </c>
      <c r="AA28" s="29">
        <f t="shared" si="3"/>
        <v>19234.65</v>
      </c>
      <c r="AB28" s="28"/>
      <c r="AC28" s="28"/>
      <c r="AD28" s="31">
        <f>(VLOOKUP(A28,aux!K:L,2,0))*AA28</f>
        <v>961.7325</v>
      </c>
    </row>
    <row r="29" ht="15.75" customHeight="1">
      <c r="A29" s="13">
        <f>A28+30</f>
        <v>43282</v>
      </c>
      <c r="B29" s="27">
        <v>2018.0</v>
      </c>
      <c r="C29" s="27">
        <v>7.0</v>
      </c>
      <c r="D29" s="27">
        <f t="shared" si="1"/>
        <v>31</v>
      </c>
      <c r="E29" s="28"/>
      <c r="F29" s="28"/>
      <c r="G29" s="14">
        <v>0.25</v>
      </c>
      <c r="H29" s="28"/>
      <c r="I29" s="28">
        <v>100.0</v>
      </c>
      <c r="J29" s="28">
        <v>71.9</v>
      </c>
      <c r="K29" s="28">
        <v>102.34</v>
      </c>
      <c r="L29" s="28"/>
      <c r="M29" s="28"/>
      <c r="N29" s="17">
        <v>23.88</v>
      </c>
      <c r="O29" s="17">
        <v>23.88</v>
      </c>
      <c r="P29" s="29">
        <v>2341.18</v>
      </c>
      <c r="Q29" s="29">
        <v>20856.67</v>
      </c>
      <c r="R29" s="14">
        <v>2.0154</v>
      </c>
      <c r="S29" s="14">
        <v>0.07101</v>
      </c>
      <c r="T29" s="14">
        <v>0.36847</v>
      </c>
      <c r="U29" s="14">
        <v>0.23454</v>
      </c>
      <c r="V29" s="28">
        <v>12.69</v>
      </c>
      <c r="W29" s="28">
        <v>108.71</v>
      </c>
      <c r="X29" s="14">
        <v>0.2457</v>
      </c>
      <c r="Y29" s="14">
        <v>0.2457</v>
      </c>
      <c r="Z29" s="24">
        <f t="shared" si="2"/>
        <v>13225.79042</v>
      </c>
      <c r="AA29" s="29">
        <f t="shared" si="3"/>
        <v>23197.85</v>
      </c>
      <c r="AB29" s="28"/>
      <c r="AC29" s="28"/>
      <c r="AD29" s="31">
        <f>(VLOOKUP(A29,aux!K:L,2,0))*AA29</f>
        <v>1159.8925</v>
      </c>
    </row>
    <row r="30" ht="15.75" customHeight="1">
      <c r="A30" s="13">
        <f t="shared" ref="A30:A31" si="8">A29+31</f>
        <v>43313</v>
      </c>
      <c r="B30" s="27">
        <v>2018.0</v>
      </c>
      <c r="C30" s="27">
        <v>8.0</v>
      </c>
      <c r="D30" s="27">
        <f t="shared" si="1"/>
        <v>31</v>
      </c>
      <c r="E30" s="28"/>
      <c r="F30" s="28"/>
      <c r="G30" s="28">
        <v>0.25</v>
      </c>
      <c r="H30" s="28"/>
      <c r="I30" s="28">
        <v>100.0</v>
      </c>
      <c r="J30" s="28">
        <v>66.14</v>
      </c>
      <c r="K30" s="28">
        <v>102.43</v>
      </c>
      <c r="L30" s="28"/>
      <c r="M30" s="28"/>
      <c r="N30" s="17">
        <v>25.29</v>
      </c>
      <c r="O30" s="17">
        <v>25.29</v>
      </c>
      <c r="P30" s="29">
        <v>1797.94</v>
      </c>
      <c r="Q30" s="29">
        <v>21751.12</v>
      </c>
      <c r="R30" s="14">
        <v>2.12393</v>
      </c>
      <c r="S30" s="14">
        <v>0.08615</v>
      </c>
      <c r="T30" s="14">
        <v>0.42509</v>
      </c>
      <c r="U30" s="14">
        <v>0.26375</v>
      </c>
      <c r="V30" s="28">
        <v>11.49</v>
      </c>
      <c r="W30" s="28">
        <v>86.57</v>
      </c>
      <c r="X30" s="14">
        <v>0.39379</v>
      </c>
      <c r="Y30" s="14">
        <v>0.39379</v>
      </c>
      <c r="Z30" s="24">
        <f t="shared" si="2"/>
        <v>13462.64334</v>
      </c>
      <c r="AA30" s="29">
        <f t="shared" si="3"/>
        <v>23549.06</v>
      </c>
      <c r="AB30" s="28"/>
      <c r="AC30" s="28"/>
      <c r="AD30" s="31">
        <f>(VLOOKUP(A30,aux!K:L,2,0))*AA30</f>
        <v>1177.453</v>
      </c>
    </row>
    <row r="31" ht="15.75" customHeight="1">
      <c r="A31" s="13">
        <f t="shared" si="8"/>
        <v>43344</v>
      </c>
      <c r="B31" s="27">
        <v>2018.0</v>
      </c>
      <c r="C31" s="27">
        <v>9.0</v>
      </c>
      <c r="D31" s="27">
        <f t="shared" si="1"/>
        <v>30</v>
      </c>
      <c r="E31" s="28"/>
      <c r="F31" s="28"/>
      <c r="G31" s="28">
        <v>0.25</v>
      </c>
      <c r="H31" s="28"/>
      <c r="I31" s="28">
        <v>100.0</v>
      </c>
      <c r="J31" s="28">
        <v>64.22</v>
      </c>
      <c r="K31" s="28">
        <v>114.82</v>
      </c>
      <c r="L31" s="28"/>
      <c r="M31" s="28"/>
      <c r="N31" s="17">
        <v>25.29</v>
      </c>
      <c r="O31" s="17">
        <v>25.29</v>
      </c>
      <c r="P31" s="29">
        <v>2426.52</v>
      </c>
      <c r="Q31" s="29">
        <v>22177.71</v>
      </c>
      <c r="R31" s="14">
        <v>2.12393</v>
      </c>
      <c r="S31" s="14">
        <v>0.08615</v>
      </c>
      <c r="T31" s="14">
        <v>0.42509</v>
      </c>
      <c r="U31" s="14">
        <v>0.26375</v>
      </c>
      <c r="V31" s="28">
        <v>23.71</v>
      </c>
      <c r="W31" s="28">
        <v>142.46</v>
      </c>
      <c r="X31" s="14">
        <v>0.39379</v>
      </c>
      <c r="Y31" s="14">
        <v>0.39379</v>
      </c>
      <c r="Z31" s="24">
        <f t="shared" si="2"/>
        <v>15327.63079</v>
      </c>
      <c r="AA31" s="29">
        <f t="shared" si="3"/>
        <v>24604.23</v>
      </c>
      <c r="AB31" s="28"/>
      <c r="AC31" s="28"/>
      <c r="AD31" s="31">
        <f>(VLOOKUP(A31,aux!K:L,2,0))*AA31</f>
        <v>1230.2115</v>
      </c>
    </row>
    <row r="32" ht="15.75" customHeight="1">
      <c r="A32" s="13">
        <f>A31+30</f>
        <v>43374</v>
      </c>
      <c r="B32" s="27">
        <v>2018.0</v>
      </c>
      <c r="C32" s="27">
        <v>10.0</v>
      </c>
      <c r="D32" s="27">
        <f t="shared" si="1"/>
        <v>31</v>
      </c>
      <c r="E32" s="28"/>
      <c r="F32" s="28"/>
      <c r="G32" s="28">
        <v>0.25</v>
      </c>
      <c r="H32" s="28"/>
      <c r="I32" s="28">
        <v>100.0</v>
      </c>
      <c r="J32" s="28">
        <v>63.26</v>
      </c>
      <c r="K32" s="28">
        <v>117.89</v>
      </c>
      <c r="L32" s="28"/>
      <c r="M32" s="28"/>
      <c r="N32" s="17">
        <v>25.29</v>
      </c>
      <c r="O32" s="17">
        <v>25.29</v>
      </c>
      <c r="P32" s="29">
        <v>1766.08</v>
      </c>
      <c r="Q32" s="29">
        <v>18755.73</v>
      </c>
      <c r="R32" s="14">
        <v>2.12393</v>
      </c>
      <c r="S32" s="14">
        <v>0.08615</v>
      </c>
      <c r="T32" s="14">
        <v>0.42509</v>
      </c>
      <c r="U32" s="14">
        <v>0.26375</v>
      </c>
      <c r="V32" s="28">
        <v>10.68</v>
      </c>
      <c r="W32" s="28">
        <v>81.45</v>
      </c>
      <c r="X32" s="14">
        <v>0.39379</v>
      </c>
      <c r="Y32" s="14">
        <v>0.39379</v>
      </c>
      <c r="Z32" s="24">
        <f t="shared" si="2"/>
        <v>12176.54314</v>
      </c>
      <c r="AA32" s="29">
        <f t="shared" si="3"/>
        <v>20521.81</v>
      </c>
      <c r="AB32" s="28"/>
      <c r="AC32" s="28"/>
      <c r="AD32" s="31">
        <f>(VLOOKUP(A32,aux!K:L,2,0))*AA32</f>
        <v>1026.0905</v>
      </c>
    </row>
    <row r="33" ht="15.75" customHeight="1">
      <c r="A33" s="13">
        <f>A32+31</f>
        <v>43405</v>
      </c>
      <c r="B33" s="27">
        <v>2018.0</v>
      </c>
      <c r="C33" s="27">
        <v>11.0</v>
      </c>
      <c r="D33" s="27">
        <f t="shared" si="1"/>
        <v>30</v>
      </c>
      <c r="E33" s="28"/>
      <c r="F33" s="28"/>
      <c r="G33" s="28">
        <v>0.25</v>
      </c>
      <c r="H33" s="28"/>
      <c r="I33" s="28">
        <v>100.0</v>
      </c>
      <c r="J33" s="28">
        <v>95.42</v>
      </c>
      <c r="K33" s="28">
        <v>142.66</v>
      </c>
      <c r="L33" s="28"/>
      <c r="M33" s="28"/>
      <c r="N33" s="17">
        <v>25.29</v>
      </c>
      <c r="O33" s="17">
        <v>25.29</v>
      </c>
      <c r="P33" s="29">
        <v>2683.42</v>
      </c>
      <c r="Q33" s="29">
        <v>22872.81</v>
      </c>
      <c r="R33" s="14">
        <v>2.12393</v>
      </c>
      <c r="S33" s="14">
        <v>0.08615</v>
      </c>
      <c r="T33" s="14">
        <v>0.42509</v>
      </c>
      <c r="U33" s="14">
        <v>0.26375</v>
      </c>
      <c r="V33" s="28">
        <v>15.6</v>
      </c>
      <c r="W33" s="28">
        <v>141.75</v>
      </c>
      <c r="X33" s="14">
        <v>0.39379</v>
      </c>
      <c r="Y33" s="14">
        <v>0.39379</v>
      </c>
      <c r="Z33" s="24">
        <f t="shared" si="2"/>
        <v>15247.13668</v>
      </c>
      <c r="AA33" s="29">
        <f t="shared" si="3"/>
        <v>25556.23</v>
      </c>
      <c r="AB33" s="30">
        <f>(VLOOKUP(A33,aux!K:L,2,0))*AA33</f>
        <v>255.5623</v>
      </c>
      <c r="AC33" s="28"/>
      <c r="AD33" s="19"/>
    </row>
    <row r="34" ht="15.75" customHeight="1">
      <c r="A34" s="13">
        <f>A33+30</f>
        <v>43435</v>
      </c>
      <c r="B34" s="27">
        <v>2018.0</v>
      </c>
      <c r="C34" s="27">
        <v>12.0</v>
      </c>
      <c r="D34" s="27">
        <f t="shared" si="1"/>
        <v>31</v>
      </c>
      <c r="E34" s="28"/>
      <c r="F34" s="28"/>
      <c r="G34" s="28">
        <v>0.25</v>
      </c>
      <c r="H34" s="28"/>
      <c r="I34" s="28">
        <v>100.0</v>
      </c>
      <c r="J34" s="28">
        <v>90.43</v>
      </c>
      <c r="K34" s="28">
        <v>123.74</v>
      </c>
      <c r="L34" s="28"/>
      <c r="M34" s="28"/>
      <c r="N34" s="17">
        <v>25.29</v>
      </c>
      <c r="O34" s="17">
        <v>25.29</v>
      </c>
      <c r="P34" s="29">
        <v>3023.0</v>
      </c>
      <c r="Q34" s="29">
        <v>25064.82</v>
      </c>
      <c r="R34" s="14">
        <v>2.12393</v>
      </c>
      <c r="S34" s="14">
        <v>0.08615</v>
      </c>
      <c r="T34" s="14">
        <v>0.42509</v>
      </c>
      <c r="U34" s="14">
        <v>0.26375</v>
      </c>
      <c r="V34" s="28">
        <v>12.35</v>
      </c>
      <c r="W34" s="28">
        <v>70.77</v>
      </c>
      <c r="X34" s="14">
        <v>0.39379</v>
      </c>
      <c r="Y34" s="14">
        <v>0.39379</v>
      </c>
      <c r="Z34" s="24">
        <f t="shared" si="2"/>
        <v>16551.89507</v>
      </c>
      <c r="AA34" s="29">
        <f t="shared" si="3"/>
        <v>28087.82</v>
      </c>
      <c r="AB34" s="30"/>
      <c r="AC34" s="28"/>
      <c r="AD34" s="19"/>
    </row>
    <row r="35" ht="15.75" customHeight="1">
      <c r="A35" s="13">
        <f t="shared" ref="A35:A36" si="9">A34+31</f>
        <v>43466</v>
      </c>
      <c r="B35" s="27">
        <v>2019.0</v>
      </c>
      <c r="C35" s="27">
        <v>1.0</v>
      </c>
      <c r="D35" s="27">
        <f t="shared" si="1"/>
        <v>31</v>
      </c>
      <c r="E35" s="28"/>
      <c r="F35" s="28"/>
      <c r="G35" s="28">
        <v>0.25</v>
      </c>
      <c r="H35" s="28"/>
      <c r="I35" s="28">
        <v>100.0</v>
      </c>
      <c r="J35" s="28">
        <v>58.66</v>
      </c>
      <c r="K35" s="28">
        <v>78.91</v>
      </c>
      <c r="L35" s="28"/>
      <c r="M35" s="28"/>
      <c r="N35" s="17">
        <v>25.29</v>
      </c>
      <c r="O35" s="17">
        <v>25.29</v>
      </c>
      <c r="P35" s="29">
        <v>1304.46</v>
      </c>
      <c r="Q35" s="29">
        <v>12420.22</v>
      </c>
      <c r="R35" s="14">
        <v>2.12393</v>
      </c>
      <c r="S35" s="14">
        <v>0.08615</v>
      </c>
      <c r="T35" s="14">
        <v>0.42509</v>
      </c>
      <c r="U35" s="14">
        <v>0.26375</v>
      </c>
      <c r="V35" s="28">
        <v>12.77</v>
      </c>
      <c r="W35" s="28">
        <v>38.47</v>
      </c>
      <c r="X35" s="14">
        <v>0.39379</v>
      </c>
      <c r="Y35" s="14">
        <v>0.39379</v>
      </c>
      <c r="Z35" s="24">
        <f t="shared" si="2"/>
        <v>7714.822096</v>
      </c>
      <c r="AA35" s="29">
        <f t="shared" si="3"/>
        <v>13724.68</v>
      </c>
      <c r="AB35" s="30"/>
      <c r="AC35" s="28"/>
      <c r="AD35" s="19"/>
    </row>
    <row r="36" ht="15.75" customHeight="1">
      <c r="A36" s="13">
        <f t="shared" si="9"/>
        <v>43497</v>
      </c>
      <c r="B36" s="27">
        <v>2019.0</v>
      </c>
      <c r="C36" s="27">
        <v>2.0</v>
      </c>
      <c r="D36" s="27">
        <f t="shared" si="1"/>
        <v>28</v>
      </c>
      <c r="E36" s="28"/>
      <c r="F36" s="28"/>
      <c r="G36" s="28">
        <v>0.25</v>
      </c>
      <c r="H36" s="28"/>
      <c r="I36" s="28">
        <v>100.0</v>
      </c>
      <c r="J36" s="28">
        <v>66.82</v>
      </c>
      <c r="K36" s="28">
        <v>122.02</v>
      </c>
      <c r="L36" s="28"/>
      <c r="M36" s="28"/>
      <c r="N36" s="17">
        <v>25.29</v>
      </c>
      <c r="O36" s="17">
        <v>25.29</v>
      </c>
      <c r="P36" s="29">
        <v>2654.0</v>
      </c>
      <c r="Q36" s="29">
        <v>20673.27</v>
      </c>
      <c r="R36" s="14">
        <v>2.12393</v>
      </c>
      <c r="S36" s="14">
        <v>0.08615</v>
      </c>
      <c r="T36" s="14">
        <v>0.42509</v>
      </c>
      <c r="U36" s="14">
        <v>0.26375</v>
      </c>
      <c r="V36" s="28">
        <v>6.15</v>
      </c>
      <c r="W36" s="28">
        <v>55.84</v>
      </c>
      <c r="X36" s="14">
        <v>0.39379</v>
      </c>
      <c r="Y36" s="14">
        <v>0.39379</v>
      </c>
      <c r="Z36" s="24">
        <f t="shared" si="2"/>
        <v>14057.33185</v>
      </c>
      <c r="AA36" s="29">
        <f t="shared" si="3"/>
        <v>23327.27</v>
      </c>
      <c r="AB36" s="30"/>
      <c r="AC36" s="28"/>
      <c r="AD36" s="19"/>
    </row>
    <row r="37" ht="15.75" customHeight="1">
      <c r="A37" s="13">
        <f>A36+28</f>
        <v>43525</v>
      </c>
      <c r="B37" s="27">
        <v>2019.0</v>
      </c>
      <c r="C37" s="27">
        <v>3.0</v>
      </c>
      <c r="D37" s="27">
        <f t="shared" si="1"/>
        <v>31</v>
      </c>
      <c r="E37" s="28"/>
      <c r="F37" s="28"/>
      <c r="G37" s="28">
        <v>0.25</v>
      </c>
      <c r="H37" s="28"/>
      <c r="I37" s="28">
        <v>100.0</v>
      </c>
      <c r="J37" s="28">
        <v>59.62</v>
      </c>
      <c r="K37" s="28">
        <v>100.8</v>
      </c>
      <c r="L37" s="28"/>
      <c r="M37" s="28"/>
      <c r="N37" s="17">
        <v>25.29</v>
      </c>
      <c r="O37" s="17">
        <v>25.29</v>
      </c>
      <c r="P37" s="29">
        <v>2005.22</v>
      </c>
      <c r="Q37" s="29">
        <v>17724.99</v>
      </c>
      <c r="R37" s="14">
        <v>2.12393</v>
      </c>
      <c r="S37" s="14">
        <v>0.08615</v>
      </c>
      <c r="T37" s="14">
        <v>0.42509</v>
      </c>
      <c r="U37" s="14">
        <v>0.26375</v>
      </c>
      <c r="V37" s="28">
        <v>12.69</v>
      </c>
      <c r="W37" s="28">
        <v>41.97</v>
      </c>
      <c r="X37" s="14">
        <v>0.39379</v>
      </c>
      <c r="Y37" s="14">
        <v>0.39379</v>
      </c>
      <c r="Z37" s="24">
        <f t="shared" si="2"/>
        <v>11360.68087</v>
      </c>
      <c r="AA37" s="29">
        <f t="shared" si="3"/>
        <v>19730.21</v>
      </c>
      <c r="AB37" s="30"/>
      <c r="AC37" s="28"/>
      <c r="AD37" s="19"/>
    </row>
    <row r="38" ht="15.75" customHeight="1">
      <c r="A38" s="13">
        <f>A37+31</f>
        <v>43556</v>
      </c>
      <c r="B38" s="27">
        <v>2019.0</v>
      </c>
      <c r="C38" s="27">
        <v>4.0</v>
      </c>
      <c r="D38" s="27">
        <f t="shared" si="1"/>
        <v>30</v>
      </c>
      <c r="E38" s="28"/>
      <c r="F38" s="28"/>
      <c r="G38" s="28">
        <v>0.25</v>
      </c>
      <c r="H38" s="28"/>
      <c r="I38" s="28">
        <v>100.0</v>
      </c>
      <c r="J38" s="28">
        <v>61.25</v>
      </c>
      <c r="K38" s="28">
        <v>89.28</v>
      </c>
      <c r="L38" s="28"/>
      <c r="M38" s="28"/>
      <c r="N38" s="17">
        <v>25.29</v>
      </c>
      <c r="O38" s="17">
        <v>25.29</v>
      </c>
      <c r="P38" s="29">
        <v>1168.72</v>
      </c>
      <c r="Q38" s="29">
        <v>13708.55</v>
      </c>
      <c r="R38" s="14">
        <v>2.12393</v>
      </c>
      <c r="S38" s="14">
        <v>0.08615</v>
      </c>
      <c r="T38" s="14">
        <v>0.42509</v>
      </c>
      <c r="U38" s="14">
        <v>0.26375</v>
      </c>
      <c r="V38" s="28">
        <v>3.69</v>
      </c>
      <c r="W38" s="28">
        <v>18.18</v>
      </c>
      <c r="X38" s="14">
        <v>0.39379</v>
      </c>
      <c r="Y38" s="14">
        <v>0.39379</v>
      </c>
      <c r="Z38" s="24">
        <f t="shared" si="2"/>
        <v>7795.739175</v>
      </c>
      <c r="AA38" s="29">
        <f t="shared" si="3"/>
        <v>14877.27</v>
      </c>
      <c r="AB38" s="30"/>
      <c r="AC38" s="28"/>
      <c r="AD38" s="19"/>
    </row>
    <row r="39" ht="15.75" customHeight="1">
      <c r="A39" s="13">
        <f>A38+30</f>
        <v>43586</v>
      </c>
      <c r="B39" s="27">
        <v>2019.0</v>
      </c>
      <c r="C39" s="27">
        <v>5.0</v>
      </c>
      <c r="D39" s="27">
        <f t="shared" si="1"/>
        <v>31</v>
      </c>
      <c r="E39" s="28"/>
      <c r="F39" s="28"/>
      <c r="G39" s="28">
        <v>0.25</v>
      </c>
      <c r="H39" s="28"/>
      <c r="I39" s="28">
        <v>100.0</v>
      </c>
      <c r="J39" s="28">
        <v>63.65</v>
      </c>
      <c r="K39" s="28">
        <v>106.27</v>
      </c>
      <c r="L39" s="28"/>
      <c r="M39" s="28"/>
      <c r="N39" s="17">
        <v>25.29</v>
      </c>
      <c r="O39" s="17">
        <v>25.29</v>
      </c>
      <c r="P39" s="29">
        <v>2155.23</v>
      </c>
      <c r="Q39" s="29">
        <v>19875.37</v>
      </c>
      <c r="R39" s="14">
        <v>2.12393</v>
      </c>
      <c r="S39" s="14">
        <v>0.08615</v>
      </c>
      <c r="T39" s="14">
        <v>0.42509</v>
      </c>
      <c r="U39" s="14">
        <v>0.26375</v>
      </c>
      <c r="V39" s="28">
        <v>2.07</v>
      </c>
      <c r="W39" s="28">
        <v>20.34</v>
      </c>
      <c r="X39" s="14">
        <v>0.39379</v>
      </c>
      <c r="Y39" s="14">
        <v>0.39379</v>
      </c>
      <c r="Z39" s="24">
        <f t="shared" si="2"/>
        <v>12689.97127</v>
      </c>
      <c r="AA39" s="29">
        <f t="shared" si="3"/>
        <v>22030.6</v>
      </c>
      <c r="AB39" s="30">
        <f>(VLOOKUP(A39,aux!K:L,2,0))*AA39</f>
        <v>220.306</v>
      </c>
      <c r="AC39" s="28"/>
      <c r="AD39" s="19"/>
    </row>
    <row r="40" ht="15.75" customHeight="1">
      <c r="A40" s="13">
        <f>A39+31</f>
        <v>43617</v>
      </c>
      <c r="B40" s="27">
        <v>2019.0</v>
      </c>
      <c r="C40" s="27">
        <v>6.0</v>
      </c>
      <c r="D40" s="27">
        <f t="shared" si="1"/>
        <v>30</v>
      </c>
      <c r="E40" s="28"/>
      <c r="F40" s="28"/>
      <c r="G40" s="28">
        <v>0.25</v>
      </c>
      <c r="H40" s="28"/>
      <c r="I40" s="28">
        <v>100.0</v>
      </c>
      <c r="J40" s="28">
        <v>67.97</v>
      </c>
      <c r="K40" s="28">
        <v>110.4</v>
      </c>
      <c r="L40" s="28"/>
      <c r="M40" s="28"/>
      <c r="N40" s="17">
        <v>25.29</v>
      </c>
      <c r="O40" s="17">
        <v>25.29</v>
      </c>
      <c r="P40" s="29">
        <v>2655.59</v>
      </c>
      <c r="Q40" s="29">
        <v>20780.51</v>
      </c>
      <c r="R40" s="14">
        <v>2.12393</v>
      </c>
      <c r="S40" s="14">
        <v>0.08615</v>
      </c>
      <c r="T40" s="14">
        <v>0.42509</v>
      </c>
      <c r="U40" s="14">
        <v>0.26375</v>
      </c>
      <c r="V40" s="28">
        <v>6.35</v>
      </c>
      <c r="W40" s="28">
        <v>5.83</v>
      </c>
      <c r="X40" s="14">
        <v>0.39379</v>
      </c>
      <c r="Y40" s="14">
        <v>0.39379</v>
      </c>
      <c r="Z40" s="24">
        <f t="shared" si="2"/>
        <v>14048.97683</v>
      </c>
      <c r="AA40" s="29">
        <f t="shared" si="3"/>
        <v>23436.1</v>
      </c>
      <c r="AB40" s="30"/>
      <c r="AC40" s="28"/>
      <c r="AD40" s="19"/>
    </row>
    <row r="41" ht="15.75" customHeight="1">
      <c r="A41" s="13">
        <f>A40+30</f>
        <v>43647</v>
      </c>
      <c r="B41" s="27">
        <v>2019.0</v>
      </c>
      <c r="C41" s="27">
        <v>7.0</v>
      </c>
      <c r="D41" s="27">
        <f t="shared" si="1"/>
        <v>31</v>
      </c>
      <c r="E41" s="28"/>
      <c r="F41" s="28"/>
      <c r="G41" s="28">
        <v>0.25</v>
      </c>
      <c r="H41" s="28"/>
      <c r="I41" s="28">
        <v>100.0</v>
      </c>
      <c r="J41" s="28">
        <v>67.87</v>
      </c>
      <c r="K41" s="28">
        <v>129.22</v>
      </c>
      <c r="L41" s="28"/>
      <c r="M41" s="28"/>
      <c r="N41" s="17">
        <v>25.29</v>
      </c>
      <c r="O41" s="17">
        <v>25.29</v>
      </c>
      <c r="P41" s="29">
        <v>2283.89</v>
      </c>
      <c r="Q41" s="29">
        <v>22458.23</v>
      </c>
      <c r="R41" s="14">
        <v>2.12393</v>
      </c>
      <c r="S41" s="14">
        <v>0.08615</v>
      </c>
      <c r="T41" s="14">
        <v>0.42509</v>
      </c>
      <c r="U41" s="14">
        <v>0.26375</v>
      </c>
      <c r="V41" s="28">
        <v>0.0</v>
      </c>
      <c r="W41" s="28">
        <v>0.34</v>
      </c>
      <c r="X41" s="14">
        <v>0.39379</v>
      </c>
      <c r="Y41" s="14">
        <v>0.39379</v>
      </c>
      <c r="Z41" s="24">
        <f t="shared" si="2"/>
        <v>14012.83643</v>
      </c>
      <c r="AA41" s="29">
        <f t="shared" si="3"/>
        <v>24742.12</v>
      </c>
      <c r="AB41" s="30">
        <f>(VLOOKUP(A41,aux!K:L,2,0))*AA41</f>
        <v>332.2866716</v>
      </c>
      <c r="AC41" s="28"/>
      <c r="AD41" s="19"/>
    </row>
    <row r="42" ht="15.75" customHeight="1">
      <c r="A42" s="13">
        <f t="shared" ref="A42:A43" si="10">A41+31</f>
        <v>43678</v>
      </c>
      <c r="B42" s="27">
        <v>2019.0</v>
      </c>
      <c r="C42" s="27">
        <v>8.0</v>
      </c>
      <c r="D42" s="27">
        <f t="shared" si="1"/>
        <v>31</v>
      </c>
      <c r="E42" s="28"/>
      <c r="F42" s="28"/>
      <c r="G42" s="28">
        <v>0.25</v>
      </c>
      <c r="H42" s="28"/>
      <c r="I42" s="28">
        <v>100.0</v>
      </c>
      <c r="J42" s="28">
        <v>64.32</v>
      </c>
      <c r="K42" s="28">
        <v>122.98</v>
      </c>
      <c r="L42" s="28"/>
      <c r="M42" s="28"/>
      <c r="N42" s="17">
        <v>26.36</v>
      </c>
      <c r="O42" s="17">
        <v>26.36</v>
      </c>
      <c r="P42" s="29">
        <v>2144.87</v>
      </c>
      <c r="Q42" s="29">
        <v>23156.05</v>
      </c>
      <c r="R42" s="14">
        <v>2.24658</v>
      </c>
      <c r="S42" s="14">
        <v>0.08874</v>
      </c>
      <c r="T42" s="14">
        <v>0.38148</v>
      </c>
      <c r="U42" s="14">
        <v>0.2179</v>
      </c>
      <c r="V42" s="28">
        <v>0.0</v>
      </c>
      <c r="W42" s="28">
        <v>0.02</v>
      </c>
      <c r="X42" s="28">
        <v>0.23153</v>
      </c>
      <c r="Y42" s="28">
        <v>0.23153</v>
      </c>
      <c r="Z42" s="24">
        <f t="shared" si="2"/>
        <v>13792.46511</v>
      </c>
      <c r="AA42" s="29">
        <f t="shared" si="3"/>
        <v>25300.92</v>
      </c>
      <c r="AB42" s="28"/>
      <c r="AC42" s="30">
        <f>(VLOOKUP(A42,aux!K:L,2,0))*AA42</f>
        <v>1054.795355</v>
      </c>
      <c r="AD42" s="19"/>
    </row>
    <row r="43" ht="15.75" customHeight="1">
      <c r="A43" s="13">
        <f t="shared" si="10"/>
        <v>43709</v>
      </c>
      <c r="B43" s="27">
        <v>2019.0</v>
      </c>
      <c r="C43" s="27">
        <v>9.0</v>
      </c>
      <c r="D43" s="27">
        <f t="shared" si="1"/>
        <v>30</v>
      </c>
      <c r="E43" s="28"/>
      <c r="F43" s="28"/>
      <c r="G43" s="28">
        <v>0.25</v>
      </c>
      <c r="H43" s="28"/>
      <c r="I43" s="28">
        <v>100.0</v>
      </c>
      <c r="J43" s="28">
        <v>80.16</v>
      </c>
      <c r="K43" s="28">
        <v>113.09</v>
      </c>
      <c r="L43" s="28"/>
      <c r="M43" s="28"/>
      <c r="N43" s="17">
        <v>26.36</v>
      </c>
      <c r="O43" s="17">
        <v>26.36</v>
      </c>
      <c r="P43" s="29">
        <v>2330.63</v>
      </c>
      <c r="Q43" s="29">
        <v>21827.43</v>
      </c>
      <c r="R43" s="14">
        <v>2.24658</v>
      </c>
      <c r="S43" s="14">
        <v>0.08874</v>
      </c>
      <c r="T43" s="14">
        <v>0.38148</v>
      </c>
      <c r="U43" s="14">
        <v>0.2179</v>
      </c>
      <c r="V43" s="28">
        <v>1.82</v>
      </c>
      <c r="W43" s="28">
        <v>3.27</v>
      </c>
      <c r="X43" s="28">
        <v>0.23153</v>
      </c>
      <c r="Y43" s="28">
        <v>0.23153</v>
      </c>
      <c r="Z43" s="24">
        <f t="shared" si="2"/>
        <v>13829.27105</v>
      </c>
      <c r="AA43" s="29">
        <f t="shared" si="3"/>
        <v>24158.06</v>
      </c>
      <c r="AB43" s="28"/>
      <c r="AC43" s="30">
        <f>(VLOOKUP(A43,aux!K:L,2,0))*AA43</f>
        <v>1007.149521</v>
      </c>
      <c r="AD43" s="19"/>
    </row>
    <row r="44" ht="15.75" customHeight="1">
      <c r="A44" s="13">
        <f>A43+30</f>
        <v>43739</v>
      </c>
      <c r="B44" s="27">
        <v>2019.0</v>
      </c>
      <c r="C44" s="27">
        <v>10.0</v>
      </c>
      <c r="D44" s="27">
        <f t="shared" si="1"/>
        <v>31</v>
      </c>
      <c r="E44" s="28"/>
      <c r="F44" s="28"/>
      <c r="G44" s="28">
        <v>0.25</v>
      </c>
      <c r="H44" s="28"/>
      <c r="I44" s="28">
        <v>100.0</v>
      </c>
      <c r="J44" s="28">
        <v>89.18</v>
      </c>
      <c r="K44" s="28">
        <v>124.42</v>
      </c>
      <c r="L44" s="28"/>
      <c r="M44" s="28"/>
      <c r="N44" s="17">
        <v>26.36</v>
      </c>
      <c r="O44" s="17">
        <v>26.36</v>
      </c>
      <c r="P44" s="29">
        <v>2928.31</v>
      </c>
      <c r="Q44" s="29">
        <v>24892.0</v>
      </c>
      <c r="R44" s="14">
        <v>2.24658</v>
      </c>
      <c r="S44" s="14">
        <v>0.08874</v>
      </c>
      <c r="T44" s="14">
        <v>0.38148</v>
      </c>
      <c r="U44" s="14">
        <v>0.2179</v>
      </c>
      <c r="V44" s="28">
        <v>8.07</v>
      </c>
      <c r="W44" s="28">
        <v>20.05</v>
      </c>
      <c r="X44" s="28">
        <v>0.23153</v>
      </c>
      <c r="Y44" s="28">
        <v>0.23153</v>
      </c>
      <c r="Z44" s="24">
        <f t="shared" si="2"/>
        <v>15724.434</v>
      </c>
      <c r="AA44" s="29">
        <f t="shared" si="3"/>
        <v>27820.31</v>
      </c>
      <c r="AB44" s="30">
        <f>(VLOOKUP(A44,aux!K:L,2,0))*AA44</f>
        <v>373.6267633</v>
      </c>
      <c r="AC44" s="28"/>
      <c r="AD44" s="19"/>
    </row>
    <row r="45" ht="15.75" customHeight="1">
      <c r="A45" s="13">
        <f>A44+31</f>
        <v>43770</v>
      </c>
      <c r="B45" s="27">
        <v>2019.0</v>
      </c>
      <c r="C45" s="27">
        <v>11.0</v>
      </c>
      <c r="D45" s="27">
        <f t="shared" si="1"/>
        <v>30</v>
      </c>
      <c r="E45" s="28"/>
      <c r="F45" s="28"/>
      <c r="G45" s="28">
        <v>0.25</v>
      </c>
      <c r="H45" s="28"/>
      <c r="I45" s="28">
        <v>100.0</v>
      </c>
      <c r="J45" s="28">
        <v>73.54</v>
      </c>
      <c r="K45" s="28">
        <v>123.36</v>
      </c>
      <c r="L45" s="28"/>
      <c r="M45" s="28"/>
      <c r="N45" s="17">
        <v>26.36</v>
      </c>
      <c r="O45" s="17">
        <v>26.36</v>
      </c>
      <c r="P45" s="29">
        <v>2492.37</v>
      </c>
      <c r="Q45" s="29">
        <v>24732.86</v>
      </c>
      <c r="R45" s="14">
        <v>2.24658</v>
      </c>
      <c r="S45" s="14">
        <v>0.08874</v>
      </c>
      <c r="T45" s="14">
        <v>0.38148</v>
      </c>
      <c r="U45" s="14">
        <v>0.2179</v>
      </c>
      <c r="V45" s="28">
        <v>11.32</v>
      </c>
      <c r="W45" s="28">
        <v>18.33</v>
      </c>
      <c r="X45" s="28">
        <v>0.23153</v>
      </c>
      <c r="Y45" s="28">
        <v>0.23153</v>
      </c>
      <c r="Z45" s="24">
        <f t="shared" si="2"/>
        <v>15290.38438</v>
      </c>
      <c r="AA45" s="29">
        <f t="shared" si="3"/>
        <v>27225.23</v>
      </c>
      <c r="AB45" s="28"/>
      <c r="AC45" s="30">
        <f>(VLOOKUP(A45,aux!K:L,2,0))*AA45</f>
        <v>1135.019839</v>
      </c>
      <c r="AD45" s="19"/>
    </row>
    <row r="46" ht="15.75" customHeight="1">
      <c r="A46" s="13">
        <f>A45+30</f>
        <v>43800</v>
      </c>
      <c r="B46" s="27">
        <v>2019.0</v>
      </c>
      <c r="C46" s="27">
        <v>12.0</v>
      </c>
      <c r="D46" s="27">
        <f t="shared" si="1"/>
        <v>31</v>
      </c>
      <c r="E46" s="28"/>
      <c r="F46" s="28"/>
      <c r="G46" s="28">
        <v>0.25</v>
      </c>
      <c r="H46" s="28"/>
      <c r="I46" s="28">
        <v>100.0</v>
      </c>
      <c r="J46" s="28">
        <v>77.38</v>
      </c>
      <c r="K46" s="28">
        <v>125.38</v>
      </c>
      <c r="L46" s="28"/>
      <c r="M46" s="28"/>
      <c r="N46" s="17">
        <v>26.36</v>
      </c>
      <c r="O46" s="17">
        <v>26.36</v>
      </c>
      <c r="P46" s="29">
        <v>2344.77</v>
      </c>
      <c r="Q46" s="29">
        <v>25093.77</v>
      </c>
      <c r="R46" s="14">
        <v>2.24658</v>
      </c>
      <c r="S46" s="14">
        <v>0.08874</v>
      </c>
      <c r="T46" s="14">
        <v>0.38148</v>
      </c>
      <c r="U46" s="14">
        <v>0.2179</v>
      </c>
      <c r="V46" s="28">
        <v>4.23</v>
      </c>
      <c r="W46" s="28">
        <v>9.27</v>
      </c>
      <c r="X46" s="28">
        <v>0.23153</v>
      </c>
      <c r="Y46" s="28">
        <v>0.23153</v>
      </c>
      <c r="Z46" s="24">
        <f t="shared" si="2"/>
        <v>14235.93037</v>
      </c>
      <c r="AA46" s="29">
        <f t="shared" si="3"/>
        <v>27438.54</v>
      </c>
      <c r="AB46" s="30">
        <f>(VLOOKUP(A46,aux!K:L,2,0))*AA46</f>
        <v>368.4995922</v>
      </c>
      <c r="AC46" s="28"/>
      <c r="AD46" s="19"/>
    </row>
    <row r="47" ht="15.75" customHeight="1">
      <c r="A47" s="13">
        <f t="shared" ref="A47:A48" si="11">A46+31</f>
        <v>43831</v>
      </c>
      <c r="B47" s="27">
        <v>2020.0</v>
      </c>
      <c r="C47" s="27">
        <v>1.0</v>
      </c>
      <c r="D47" s="27">
        <f t="shared" si="1"/>
        <v>31</v>
      </c>
      <c r="E47" s="28"/>
      <c r="F47" s="28"/>
      <c r="G47" s="28">
        <v>0.25</v>
      </c>
      <c r="H47" s="28"/>
      <c r="I47" s="28">
        <v>100.0</v>
      </c>
      <c r="J47" s="28">
        <v>58.27</v>
      </c>
      <c r="K47" s="28">
        <v>109.15</v>
      </c>
      <c r="L47" s="28"/>
      <c r="M47" s="28"/>
      <c r="N47" s="17">
        <v>26.36</v>
      </c>
      <c r="O47" s="17">
        <v>26.36</v>
      </c>
      <c r="P47" s="29">
        <v>1455.71</v>
      </c>
      <c r="Q47" s="29">
        <v>17407.87</v>
      </c>
      <c r="R47" s="14">
        <v>2.24658</v>
      </c>
      <c r="S47" s="14">
        <v>0.08874</v>
      </c>
      <c r="T47" s="14">
        <v>0.38148</v>
      </c>
      <c r="U47" s="14">
        <v>0.2179</v>
      </c>
      <c r="V47" s="28">
        <v>3.86</v>
      </c>
      <c r="W47" s="28">
        <v>12.4</v>
      </c>
      <c r="X47" s="28">
        <v>0.23153</v>
      </c>
      <c r="Y47" s="28">
        <v>0.23153</v>
      </c>
      <c r="Z47" s="24">
        <f t="shared" si="2"/>
        <v>9430.505595</v>
      </c>
      <c r="AA47" s="29">
        <f t="shared" si="3"/>
        <v>18863.58</v>
      </c>
      <c r="AB47" s="30">
        <f>(VLOOKUP(A47,aux!K:L,2,0))*AA47</f>
        <v>253.3378794</v>
      </c>
      <c r="AC47" s="28"/>
      <c r="AD47" s="19"/>
    </row>
    <row r="48" ht="15.75" customHeight="1">
      <c r="A48" s="13">
        <f t="shared" si="11"/>
        <v>43862</v>
      </c>
      <c r="B48" s="27">
        <v>2020.0</v>
      </c>
      <c r="C48" s="27">
        <v>2.0</v>
      </c>
      <c r="D48" s="27">
        <f t="shared" si="1"/>
        <v>29</v>
      </c>
      <c r="E48" s="28"/>
      <c r="F48" s="28"/>
      <c r="G48" s="28">
        <v>0.25</v>
      </c>
      <c r="H48" s="28"/>
      <c r="I48" s="28">
        <v>100.0</v>
      </c>
      <c r="J48" s="28">
        <v>66.72</v>
      </c>
      <c r="K48" s="28">
        <v>213.02</v>
      </c>
      <c r="L48" s="28"/>
      <c r="M48" s="28"/>
      <c r="N48" s="17">
        <v>26.36</v>
      </c>
      <c r="O48" s="17">
        <v>26.36</v>
      </c>
      <c r="P48" s="29">
        <v>1098.69</v>
      </c>
      <c r="Q48" s="29">
        <v>14121.19</v>
      </c>
      <c r="R48" s="14">
        <v>2.24658</v>
      </c>
      <c r="S48" s="14">
        <v>0.08874</v>
      </c>
      <c r="T48" s="14">
        <v>0.38148</v>
      </c>
      <c r="U48" s="14">
        <v>0.2179</v>
      </c>
      <c r="V48" s="28">
        <v>3.71</v>
      </c>
      <c r="W48" s="28">
        <v>7.13</v>
      </c>
      <c r="X48" s="28">
        <v>0.23153</v>
      </c>
      <c r="Y48" s="28">
        <v>0.23153</v>
      </c>
      <c r="Z48" s="24">
        <f t="shared" si="2"/>
        <v>7225.765449</v>
      </c>
      <c r="AA48" s="29">
        <f t="shared" si="3"/>
        <v>15219.88</v>
      </c>
      <c r="AB48" s="30"/>
      <c r="AC48" s="28"/>
      <c r="AD48" s="19"/>
    </row>
    <row r="49" ht="15.75" customHeight="1">
      <c r="A49" s="13">
        <f>A48+29</f>
        <v>43891</v>
      </c>
      <c r="B49" s="27">
        <v>2020.0</v>
      </c>
      <c r="C49" s="27">
        <v>3.0</v>
      </c>
      <c r="D49" s="27">
        <f t="shared" si="1"/>
        <v>31</v>
      </c>
      <c r="E49" s="28"/>
      <c r="F49" s="28"/>
      <c r="G49" s="28">
        <v>0.25</v>
      </c>
      <c r="H49" s="28"/>
      <c r="I49" s="28">
        <v>100.0</v>
      </c>
      <c r="J49" s="28">
        <v>59.33</v>
      </c>
      <c r="K49" s="28">
        <v>103.58</v>
      </c>
      <c r="L49" s="28"/>
      <c r="M49" s="28"/>
      <c r="N49" s="17">
        <v>26.36</v>
      </c>
      <c r="O49" s="17">
        <v>26.36</v>
      </c>
      <c r="P49" s="29">
        <v>1238.07</v>
      </c>
      <c r="Q49" s="29">
        <v>13930.56</v>
      </c>
      <c r="R49" s="14">
        <v>2.24658</v>
      </c>
      <c r="S49" s="14">
        <v>0.08874</v>
      </c>
      <c r="T49" s="14">
        <v>0.38148</v>
      </c>
      <c r="U49" s="14">
        <v>0.2179</v>
      </c>
      <c r="V49" s="28">
        <v>8.86</v>
      </c>
      <c r="W49" s="28">
        <v>22.8</v>
      </c>
      <c r="X49" s="28">
        <v>0.23153</v>
      </c>
      <c r="Y49" s="28">
        <v>0.23153</v>
      </c>
      <c r="Z49" s="24">
        <f t="shared" si="2"/>
        <v>7550.472048</v>
      </c>
      <c r="AA49" s="29">
        <f t="shared" si="3"/>
        <v>15168.63</v>
      </c>
      <c r="AB49" s="30"/>
      <c r="AC49" s="28"/>
      <c r="AD49" s="19"/>
    </row>
    <row r="50" ht="15.75" customHeight="1">
      <c r="A50" s="13">
        <f>A49+31</f>
        <v>43922</v>
      </c>
      <c r="B50" s="27">
        <v>2020.0</v>
      </c>
      <c r="C50" s="27">
        <v>4.0</v>
      </c>
      <c r="D50" s="27">
        <f t="shared" si="1"/>
        <v>30</v>
      </c>
      <c r="E50" s="28"/>
      <c r="F50" s="28"/>
      <c r="G50" s="28">
        <v>0.25</v>
      </c>
      <c r="H50" s="28"/>
      <c r="I50" s="28">
        <v>100.0</v>
      </c>
      <c r="J50" s="28">
        <v>56.54</v>
      </c>
      <c r="K50" s="28">
        <v>100.13</v>
      </c>
      <c r="L50" s="28"/>
      <c r="M50" s="28"/>
      <c r="N50" s="17">
        <v>26.36</v>
      </c>
      <c r="O50" s="17">
        <v>26.36</v>
      </c>
      <c r="P50" s="29">
        <v>1479.3</v>
      </c>
      <c r="Q50" s="29">
        <v>12938.1</v>
      </c>
      <c r="R50" s="14">
        <v>2.24658</v>
      </c>
      <c r="S50" s="14">
        <v>0.08874</v>
      </c>
      <c r="T50" s="14">
        <v>0.38148</v>
      </c>
      <c r="U50" s="14">
        <v>0.2179</v>
      </c>
      <c r="V50" s="28">
        <v>7.87</v>
      </c>
      <c r="W50" s="28">
        <v>23.99</v>
      </c>
      <c r="X50" s="28">
        <v>0.23153</v>
      </c>
      <c r="Y50" s="28">
        <v>0.23153</v>
      </c>
      <c r="Z50" s="24">
        <f t="shared" si="2"/>
        <v>7881.071813</v>
      </c>
      <c r="AA50" s="29">
        <f t="shared" si="3"/>
        <v>14417.4</v>
      </c>
      <c r="AB50" s="30"/>
      <c r="AC50" s="28"/>
      <c r="AD50" s="19"/>
    </row>
    <row r="51" ht="15.75" customHeight="1">
      <c r="A51" s="13">
        <f>A50+30</f>
        <v>43952</v>
      </c>
      <c r="B51" s="27">
        <v>2020.0</v>
      </c>
      <c r="C51" s="27">
        <v>5.0</v>
      </c>
      <c r="D51" s="27">
        <f t="shared" si="1"/>
        <v>31</v>
      </c>
      <c r="E51" s="28"/>
      <c r="F51" s="28"/>
      <c r="G51" s="28">
        <v>0.25</v>
      </c>
      <c r="H51" s="28"/>
      <c r="I51" s="28">
        <v>100.0</v>
      </c>
      <c r="J51" s="28">
        <v>16.99</v>
      </c>
      <c r="K51" s="28">
        <v>23.71</v>
      </c>
      <c r="L51" s="28"/>
      <c r="M51" s="28"/>
      <c r="N51" s="17">
        <v>26.36</v>
      </c>
      <c r="O51" s="17">
        <v>26.36</v>
      </c>
      <c r="P51" s="28">
        <v>784.54</v>
      </c>
      <c r="Q51" s="29">
        <v>8857.25</v>
      </c>
      <c r="R51" s="14">
        <v>2.24658</v>
      </c>
      <c r="S51" s="14">
        <v>0.08874</v>
      </c>
      <c r="T51" s="14">
        <v>0.38148</v>
      </c>
      <c r="U51" s="14">
        <v>0.2179</v>
      </c>
      <c r="V51" s="28">
        <v>18.33</v>
      </c>
      <c r="W51" s="28">
        <v>51.12</v>
      </c>
      <c r="X51" s="28">
        <v>0.23153</v>
      </c>
      <c r="Y51" s="28">
        <v>0.23153</v>
      </c>
      <c r="Z51" s="24">
        <f t="shared" si="2"/>
        <v>4833.400807</v>
      </c>
      <c r="AA51" s="29">
        <f t="shared" si="3"/>
        <v>9641.79</v>
      </c>
      <c r="AB51" s="30"/>
      <c r="AC51" s="28"/>
      <c r="AD51" s="19"/>
    </row>
    <row r="52" ht="15.75" customHeight="1">
      <c r="A52" s="13">
        <f>A51+31</f>
        <v>43983</v>
      </c>
      <c r="B52" s="27">
        <v>2020.0</v>
      </c>
      <c r="C52" s="27">
        <v>6.0</v>
      </c>
      <c r="D52" s="27">
        <f t="shared" si="1"/>
        <v>30</v>
      </c>
      <c r="E52" s="28"/>
      <c r="F52" s="28"/>
      <c r="G52" s="28">
        <v>0.25</v>
      </c>
      <c r="H52" s="28"/>
      <c r="I52" s="28">
        <v>100.0</v>
      </c>
      <c r="J52" s="28">
        <v>17.66</v>
      </c>
      <c r="K52" s="28">
        <v>20.35</v>
      </c>
      <c r="L52" s="28"/>
      <c r="M52" s="28"/>
      <c r="N52" s="17">
        <v>26.36</v>
      </c>
      <c r="O52" s="17">
        <v>26.36</v>
      </c>
      <c r="P52" s="28">
        <v>809.32</v>
      </c>
      <c r="Q52" s="29">
        <v>7594.02</v>
      </c>
      <c r="R52" s="14">
        <v>2.24658</v>
      </c>
      <c r="S52" s="14">
        <v>0.08874</v>
      </c>
      <c r="T52" s="14">
        <v>0.38148</v>
      </c>
      <c r="U52" s="14">
        <v>0.2179</v>
      </c>
      <c r="V52" s="28">
        <v>26.96</v>
      </c>
      <c r="W52" s="28">
        <v>81.45</v>
      </c>
      <c r="X52" s="28">
        <v>0.23153</v>
      </c>
      <c r="Y52" s="28">
        <v>0.23153</v>
      </c>
      <c r="Z52" s="24">
        <f t="shared" si="2"/>
        <v>4543.495391</v>
      </c>
      <c r="AA52" s="29">
        <f t="shared" si="3"/>
        <v>8403.34</v>
      </c>
      <c r="AB52" s="30"/>
      <c r="AC52" s="28"/>
      <c r="AD52" s="19"/>
    </row>
    <row r="53" ht="15.75" customHeight="1">
      <c r="A53" s="32">
        <v>44013.0</v>
      </c>
      <c r="B53" s="27"/>
      <c r="C53" s="27"/>
      <c r="D53" s="27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14"/>
      <c r="AA53" s="28"/>
      <c r="AB53" s="30"/>
      <c r="AC53" s="28"/>
      <c r="AD53" s="19"/>
    </row>
    <row r="54" ht="15.75" customHeight="1">
      <c r="A54" s="28"/>
      <c r="B54" s="27"/>
      <c r="C54" s="27"/>
      <c r="D54" s="27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14"/>
      <c r="AA54" s="28"/>
      <c r="AB54" s="30"/>
      <c r="AC54" s="28"/>
      <c r="AD54" s="19"/>
    </row>
    <row r="55" ht="15.75" customHeight="1">
      <c r="A55" s="28"/>
      <c r="B55" s="27"/>
      <c r="C55" s="27"/>
      <c r="D55" s="27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14"/>
      <c r="AA55" s="28"/>
      <c r="AB55" s="30"/>
      <c r="AC55" s="28"/>
      <c r="AD55" s="19"/>
    </row>
    <row r="56" ht="15.75" customHeight="1">
      <c r="A56" s="28"/>
      <c r="B56" s="27"/>
      <c r="C56" s="27"/>
      <c r="D56" s="27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14"/>
      <c r="AA56" s="28"/>
      <c r="AB56" s="30"/>
      <c r="AC56" s="28"/>
      <c r="AD56" s="19"/>
    </row>
    <row r="57" ht="15.75" customHeight="1">
      <c r="A57" s="28"/>
      <c r="B57" s="27"/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14"/>
      <c r="AA57" s="28"/>
      <c r="AB57" s="30"/>
      <c r="AC57" s="28"/>
      <c r="AD57" s="19"/>
    </row>
    <row r="58" ht="15.75" customHeight="1">
      <c r="A58" s="28"/>
      <c r="B58" s="27"/>
      <c r="C58" s="27"/>
      <c r="D58" s="27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14"/>
      <c r="AA58" s="28"/>
      <c r="AB58" s="30"/>
      <c r="AC58" s="28"/>
      <c r="AD58" s="19"/>
    </row>
    <row r="59" ht="15.75" customHeight="1">
      <c r="A59" s="28"/>
      <c r="B59" s="27"/>
      <c r="C59" s="27"/>
      <c r="D59" s="27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14"/>
      <c r="AA59" s="28"/>
      <c r="AB59" s="30"/>
      <c r="AC59" s="28"/>
      <c r="AD59" s="19"/>
    </row>
    <row r="60" ht="15.75" customHeight="1">
      <c r="A60" s="28"/>
      <c r="B60" s="27"/>
      <c r="C60" s="27"/>
      <c r="D60" s="27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14"/>
      <c r="AA60" s="28"/>
      <c r="AB60" s="30"/>
      <c r="AC60" s="28"/>
      <c r="AD60" s="19"/>
    </row>
    <row r="61" ht="15.75" customHeight="1">
      <c r="A61" s="28"/>
      <c r="B61" s="27"/>
      <c r="C61" s="27"/>
      <c r="D61" s="27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14"/>
      <c r="AA61" s="28"/>
      <c r="AB61" s="30"/>
      <c r="AC61" s="28"/>
      <c r="AD61" s="19"/>
    </row>
    <row r="62" ht="15.75" customHeight="1">
      <c r="A62" s="28"/>
      <c r="B62" s="27"/>
      <c r="C62" s="27"/>
      <c r="D62" s="27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14"/>
      <c r="AA62" s="28"/>
      <c r="AB62" s="30"/>
      <c r="AC62" s="28"/>
      <c r="AD62" s="19"/>
    </row>
    <row r="63" ht="15.75" customHeight="1">
      <c r="A63" s="28"/>
      <c r="B63" s="27"/>
      <c r="C63" s="27"/>
      <c r="D63" s="27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14"/>
      <c r="AA63" s="28"/>
      <c r="AB63" s="30"/>
      <c r="AC63" s="28"/>
      <c r="AD63" s="19"/>
    </row>
    <row r="64" ht="15.75" customHeight="1">
      <c r="A64" s="28"/>
      <c r="B64" s="27"/>
      <c r="C64" s="27"/>
      <c r="D64" s="27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14"/>
      <c r="AA64" s="28"/>
      <c r="AB64" s="30"/>
      <c r="AC64" s="28"/>
      <c r="AD64" s="19"/>
    </row>
    <row r="65" ht="15.75" customHeight="1">
      <c r="A65" s="28"/>
      <c r="B65" s="27"/>
      <c r="C65" s="27"/>
      <c r="D65" s="27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14"/>
      <c r="AA65" s="28"/>
      <c r="AB65" s="30"/>
      <c r="AC65" s="28"/>
      <c r="AD65" s="19"/>
    </row>
    <row r="66" ht="15.75" customHeight="1">
      <c r="A66" s="28"/>
      <c r="B66" s="27"/>
      <c r="C66" s="27"/>
      <c r="D66" s="27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14"/>
      <c r="AA66" s="28"/>
      <c r="AB66" s="30"/>
      <c r="AC66" s="28"/>
      <c r="AD66" s="19"/>
    </row>
    <row r="67" ht="15.75" customHeight="1">
      <c r="A67" s="28"/>
      <c r="B67" s="27"/>
      <c r="C67" s="27"/>
      <c r="D67" s="27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14"/>
      <c r="AA67" s="28"/>
      <c r="AB67" s="30"/>
      <c r="AC67" s="28"/>
      <c r="AD67" s="19"/>
    </row>
    <row r="68" ht="15.75" customHeight="1">
      <c r="A68" s="28"/>
      <c r="B68" s="27"/>
      <c r="C68" s="27"/>
      <c r="D68" s="27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14"/>
      <c r="AA68" s="28"/>
      <c r="AB68" s="30"/>
      <c r="AC68" s="28"/>
      <c r="AD68" s="19"/>
    </row>
    <row r="69" ht="15.75" customHeight="1">
      <c r="A69" s="28"/>
      <c r="B69" s="27"/>
      <c r="C69" s="27"/>
      <c r="D69" s="27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14"/>
      <c r="AA69" s="28"/>
      <c r="AB69" s="30"/>
      <c r="AC69" s="28"/>
      <c r="AD69" s="19"/>
    </row>
    <row r="70" ht="15.75" customHeight="1">
      <c r="A70" s="28"/>
      <c r="B70" s="27"/>
      <c r="C70" s="27"/>
      <c r="D70" s="27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14"/>
      <c r="AA70" s="28"/>
      <c r="AB70" s="30"/>
      <c r="AC70" s="28"/>
      <c r="AD70" s="19"/>
    </row>
    <row r="71" ht="15.75" customHeight="1">
      <c r="A71" s="28"/>
      <c r="B71" s="27"/>
      <c r="C71" s="27"/>
      <c r="D71" s="27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14"/>
      <c r="AA71" s="28"/>
      <c r="AB71" s="30"/>
      <c r="AC71" s="28"/>
      <c r="AD71" s="19"/>
    </row>
    <row r="72" ht="15.75" customHeight="1">
      <c r="A72" s="28"/>
      <c r="B72" s="27"/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14"/>
      <c r="AA72" s="28"/>
      <c r="AB72" s="30"/>
      <c r="AC72" s="28"/>
      <c r="AD72" s="19"/>
    </row>
    <row r="73" ht="15.75" customHeight="1">
      <c r="A73" s="28"/>
      <c r="B73" s="27"/>
      <c r="C73" s="27"/>
      <c r="D73" s="27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14"/>
      <c r="AA73" s="28"/>
      <c r="AB73" s="30"/>
      <c r="AC73" s="28"/>
      <c r="AD73" s="19"/>
    </row>
    <row r="74" ht="15.75" customHeight="1">
      <c r="A74" s="28"/>
      <c r="B74" s="27"/>
      <c r="C74" s="27"/>
      <c r="D74" s="27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14"/>
      <c r="AA74" s="28"/>
      <c r="AB74" s="30"/>
      <c r="AC74" s="28"/>
      <c r="AD74" s="19"/>
    </row>
    <row r="75" ht="15.75" customHeight="1">
      <c r="A75" s="28"/>
      <c r="B75" s="27"/>
      <c r="C75" s="27"/>
      <c r="D75" s="27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14"/>
      <c r="AA75" s="28"/>
      <c r="AB75" s="30"/>
      <c r="AC75" s="28"/>
      <c r="AD75" s="19"/>
    </row>
    <row r="76" ht="15.75" customHeight="1">
      <c r="A76" s="28"/>
      <c r="B76" s="27"/>
      <c r="C76" s="27"/>
      <c r="D76" s="27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14"/>
      <c r="AA76" s="28"/>
      <c r="AB76" s="30"/>
      <c r="AC76" s="28"/>
      <c r="AD76" s="19"/>
    </row>
    <row r="77" ht="15.75" customHeight="1">
      <c r="A77" s="28"/>
      <c r="B77" s="27"/>
      <c r="C77" s="27"/>
      <c r="D77" s="27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14"/>
      <c r="AA77" s="28"/>
      <c r="AB77" s="30"/>
      <c r="AC77" s="28"/>
      <c r="AD77" s="19"/>
    </row>
    <row r="78" ht="15.75" customHeight="1">
      <c r="A78" s="28"/>
      <c r="B78" s="27"/>
      <c r="C78" s="27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14"/>
      <c r="AA78" s="28"/>
      <c r="AB78" s="30"/>
      <c r="AC78" s="28"/>
      <c r="AD78" s="19"/>
    </row>
    <row r="79" ht="15.75" customHeight="1">
      <c r="A79" s="28"/>
      <c r="B79" s="27"/>
      <c r="C79" s="27"/>
      <c r="D79" s="27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14"/>
      <c r="AA79" s="28"/>
      <c r="AB79" s="30"/>
      <c r="AC79" s="28"/>
      <c r="AD79" s="19"/>
    </row>
    <row r="80" ht="15.75" customHeight="1">
      <c r="A80" s="28"/>
      <c r="B80" s="27"/>
      <c r="C80" s="27"/>
      <c r="D80" s="27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14"/>
      <c r="AA80" s="28"/>
      <c r="AB80" s="30"/>
      <c r="AC80" s="28"/>
      <c r="AD80" s="19"/>
    </row>
    <row r="81" ht="15.75" customHeight="1">
      <c r="A81" s="28"/>
      <c r="B81" s="27"/>
      <c r="C81" s="27"/>
      <c r="D81" s="27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14"/>
      <c r="AA81" s="28"/>
      <c r="AB81" s="30"/>
      <c r="AC81" s="28"/>
      <c r="AD81" s="19"/>
    </row>
    <row r="82" ht="15.75" customHeight="1">
      <c r="A82" s="28"/>
      <c r="B82" s="27"/>
      <c r="C82" s="27"/>
      <c r="D82" s="27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14"/>
      <c r="AA82" s="28"/>
      <c r="AB82" s="30"/>
      <c r="AC82" s="28"/>
      <c r="AD82" s="19"/>
    </row>
    <row r="83" ht="15.75" customHeight="1">
      <c r="A83" s="28"/>
      <c r="B83" s="27"/>
      <c r="C83" s="27"/>
      <c r="D83" s="27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14"/>
      <c r="AA83" s="28"/>
      <c r="AB83" s="30"/>
      <c r="AC83" s="28"/>
      <c r="AD83" s="19"/>
    </row>
    <row r="84" ht="15.75" customHeight="1">
      <c r="A84" s="28"/>
      <c r="B84" s="27"/>
      <c r="C84" s="27"/>
      <c r="D84" s="27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14"/>
      <c r="AA84" s="28"/>
      <c r="AB84" s="30"/>
      <c r="AC84" s="28"/>
      <c r="AD84" s="19"/>
    </row>
    <row r="85" ht="15.75" customHeight="1">
      <c r="A85" s="28"/>
      <c r="B85" s="27"/>
      <c r="C85" s="27"/>
      <c r="D85" s="27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14"/>
      <c r="AA85" s="28"/>
      <c r="AB85" s="30"/>
      <c r="AC85" s="28"/>
      <c r="AD85" s="19"/>
    </row>
    <row r="86" ht="15.75" customHeight="1">
      <c r="A86" s="28"/>
      <c r="B86" s="27"/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14"/>
      <c r="AA86" s="28"/>
      <c r="AB86" s="30"/>
      <c r="AC86" s="28"/>
      <c r="AD86" s="19"/>
    </row>
    <row r="87" ht="15.75" customHeight="1">
      <c r="A87" s="28"/>
      <c r="B87" s="27"/>
      <c r="C87" s="27"/>
      <c r="D87" s="27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14"/>
      <c r="AA87" s="28"/>
      <c r="AB87" s="30"/>
      <c r="AC87" s="28"/>
      <c r="AD87" s="19"/>
    </row>
    <row r="88" ht="15.75" customHeight="1">
      <c r="A88" s="28"/>
      <c r="B88" s="27"/>
      <c r="C88" s="27"/>
      <c r="D88" s="27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14"/>
      <c r="AA88" s="28"/>
      <c r="AB88" s="30"/>
      <c r="AC88" s="28"/>
      <c r="AD88" s="19"/>
    </row>
    <row r="89" ht="15.75" customHeight="1">
      <c r="A89" s="28"/>
      <c r="B89" s="27"/>
      <c r="C89" s="27"/>
      <c r="D89" s="27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14"/>
      <c r="AA89" s="28"/>
      <c r="AB89" s="30"/>
      <c r="AC89" s="28"/>
      <c r="AD89" s="19"/>
    </row>
    <row r="90" ht="15.75" customHeight="1">
      <c r="A90" s="28"/>
      <c r="B90" s="27"/>
      <c r="C90" s="27"/>
      <c r="D90" s="27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14"/>
      <c r="AA90" s="28"/>
      <c r="AB90" s="30"/>
      <c r="AC90" s="28"/>
      <c r="AD90" s="19"/>
    </row>
    <row r="91" ht="15.75" customHeight="1">
      <c r="A91" s="28"/>
      <c r="B91" s="27"/>
      <c r="C91" s="27"/>
      <c r="D91" s="27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14"/>
      <c r="AA91" s="28"/>
      <c r="AB91" s="30"/>
      <c r="AC91" s="28"/>
      <c r="AD91" s="19"/>
    </row>
    <row r="92" ht="15.75" customHeight="1">
      <c r="A92" s="28"/>
      <c r="B92" s="27"/>
      <c r="C92" s="27"/>
      <c r="D92" s="27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14"/>
      <c r="AA92" s="28"/>
      <c r="AB92" s="30"/>
      <c r="AC92" s="28"/>
      <c r="AD92" s="19"/>
    </row>
    <row r="93" ht="15.75" customHeight="1">
      <c r="A93" s="28"/>
      <c r="B93" s="27"/>
      <c r="C93" s="27"/>
      <c r="D93" s="27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14"/>
      <c r="AA93" s="28"/>
      <c r="AB93" s="30"/>
      <c r="AC93" s="28"/>
      <c r="AD93" s="19"/>
    </row>
    <row r="94" ht="15.75" customHeight="1">
      <c r="A94" s="28"/>
      <c r="B94" s="27"/>
      <c r="C94" s="27"/>
      <c r="D94" s="27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14"/>
      <c r="AA94" s="28"/>
      <c r="AB94" s="30"/>
      <c r="AC94" s="28"/>
      <c r="AD94" s="19"/>
    </row>
    <row r="95" ht="15.75" customHeight="1">
      <c r="A95" s="28"/>
      <c r="B95" s="27"/>
      <c r="C95" s="27"/>
      <c r="D95" s="27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14"/>
      <c r="AA95" s="28"/>
      <c r="AB95" s="30"/>
      <c r="AC95" s="28"/>
      <c r="AD95" s="19"/>
    </row>
    <row r="96" ht="15.75" customHeight="1">
      <c r="A96" s="28"/>
      <c r="B96" s="27"/>
      <c r="C96" s="27"/>
      <c r="D96" s="27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14"/>
      <c r="AA96" s="28"/>
      <c r="AB96" s="30"/>
      <c r="AC96" s="28"/>
      <c r="AD96" s="19"/>
    </row>
    <row r="97" ht="15.75" customHeight="1">
      <c r="A97" s="28"/>
      <c r="B97" s="27"/>
      <c r="C97" s="27"/>
      <c r="D97" s="27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14"/>
      <c r="AA97" s="28"/>
      <c r="AB97" s="30"/>
      <c r="AC97" s="28"/>
      <c r="AD97" s="19"/>
    </row>
    <row r="98" ht="15.75" customHeight="1">
      <c r="A98" s="28"/>
      <c r="B98" s="27"/>
      <c r="C98" s="27"/>
      <c r="D98" s="27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14"/>
      <c r="AA98" s="28"/>
      <c r="AB98" s="30"/>
      <c r="AC98" s="28"/>
      <c r="AD98" s="19"/>
    </row>
    <row r="99" ht="15.75" customHeight="1">
      <c r="A99" s="28"/>
      <c r="B99" s="27"/>
      <c r="C99" s="27"/>
      <c r="D99" s="27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14"/>
      <c r="AA99" s="28"/>
      <c r="AB99" s="30"/>
      <c r="AC99" s="28"/>
      <c r="AD99" s="19"/>
    </row>
    <row r="100" ht="15.75" customHeight="1">
      <c r="A100" s="28"/>
      <c r="B100" s="27"/>
      <c r="C100" s="27"/>
      <c r="D100" s="27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14"/>
      <c r="AA100" s="28"/>
      <c r="AB100" s="30"/>
      <c r="AC100" s="28"/>
      <c r="AD100" s="19"/>
    </row>
    <row r="101" ht="15.75" customHeight="1">
      <c r="A101" s="28"/>
      <c r="B101" s="27"/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14"/>
      <c r="AA101" s="28"/>
      <c r="AB101" s="30"/>
      <c r="AC101" s="28"/>
      <c r="AD101" s="19"/>
    </row>
    <row r="102" ht="15.75" customHeight="1">
      <c r="A102" s="28"/>
      <c r="B102" s="27"/>
      <c r="C102" s="27"/>
      <c r="D102" s="27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14"/>
      <c r="AA102" s="28"/>
      <c r="AB102" s="30"/>
      <c r="AC102" s="28"/>
      <c r="AD102" s="19"/>
    </row>
    <row r="103" ht="15.75" customHeight="1">
      <c r="A103" s="28"/>
      <c r="B103" s="27"/>
      <c r="C103" s="27"/>
      <c r="D103" s="27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14"/>
      <c r="AA103" s="28"/>
      <c r="AB103" s="30"/>
      <c r="AC103" s="28"/>
      <c r="AD103" s="19"/>
    </row>
    <row r="104" ht="15.75" customHeight="1">
      <c r="A104" s="28"/>
      <c r="B104" s="27"/>
      <c r="C104" s="27"/>
      <c r="D104" s="27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14"/>
      <c r="AA104" s="28"/>
      <c r="AB104" s="30"/>
      <c r="AC104" s="28"/>
      <c r="AD104" s="19"/>
    </row>
    <row r="105" ht="15.75" customHeight="1">
      <c r="A105" s="28"/>
      <c r="B105" s="27"/>
      <c r="C105" s="27"/>
      <c r="D105" s="27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14"/>
      <c r="AA105" s="28"/>
      <c r="AB105" s="30"/>
      <c r="AC105" s="28"/>
      <c r="AD105" s="19"/>
    </row>
    <row r="106" ht="15.75" customHeight="1">
      <c r="A106" s="28"/>
      <c r="B106" s="27"/>
      <c r="C106" s="27"/>
      <c r="D106" s="27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14"/>
      <c r="AA106" s="28"/>
      <c r="AB106" s="30"/>
      <c r="AC106" s="28"/>
      <c r="AD106" s="19"/>
    </row>
    <row r="107" ht="15.75" customHeight="1">
      <c r="A107" s="28"/>
      <c r="B107" s="27"/>
      <c r="C107" s="27"/>
      <c r="D107" s="27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14"/>
      <c r="AA107" s="28"/>
      <c r="AB107" s="30"/>
      <c r="AC107" s="28"/>
      <c r="AD107" s="19"/>
    </row>
    <row r="108" ht="15.75" customHeight="1">
      <c r="A108" s="28"/>
      <c r="B108" s="27"/>
      <c r="C108" s="27"/>
      <c r="D108" s="27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14"/>
      <c r="AA108" s="28"/>
      <c r="AB108" s="30"/>
      <c r="AC108" s="28"/>
      <c r="AD108" s="19"/>
    </row>
    <row r="109" ht="15.75" customHeight="1">
      <c r="A109" s="28"/>
      <c r="B109" s="27"/>
      <c r="C109" s="27"/>
      <c r="D109" s="27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14"/>
      <c r="AA109" s="28"/>
      <c r="AB109" s="30"/>
      <c r="AC109" s="28"/>
      <c r="AD109" s="19"/>
    </row>
    <row r="110" ht="15.75" customHeight="1">
      <c r="A110" s="28"/>
      <c r="B110" s="27"/>
      <c r="C110" s="27"/>
      <c r="D110" s="27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14"/>
      <c r="AA110" s="28"/>
      <c r="AB110" s="30"/>
      <c r="AC110" s="28"/>
      <c r="AD110" s="19"/>
    </row>
    <row r="111" ht="15.75" customHeight="1">
      <c r="A111" s="28"/>
      <c r="B111" s="27"/>
      <c r="C111" s="27"/>
      <c r="D111" s="27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14"/>
      <c r="AA111" s="28"/>
      <c r="AB111" s="30"/>
      <c r="AC111" s="28"/>
      <c r="AD111" s="19"/>
    </row>
    <row r="112" ht="15.75" customHeight="1">
      <c r="A112" s="28"/>
      <c r="B112" s="27"/>
      <c r="C112" s="27"/>
      <c r="D112" s="27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14"/>
      <c r="AA112" s="28"/>
      <c r="AB112" s="30"/>
      <c r="AC112" s="28"/>
      <c r="AD112" s="19"/>
    </row>
    <row r="113" ht="15.75" customHeight="1">
      <c r="A113" s="28"/>
      <c r="B113" s="27"/>
      <c r="C113" s="27"/>
      <c r="D113" s="27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14"/>
      <c r="AA113" s="28"/>
      <c r="AB113" s="30"/>
      <c r="AC113" s="28"/>
      <c r="AD113" s="19"/>
    </row>
    <row r="114" ht="15.75" customHeight="1">
      <c r="A114" s="28"/>
      <c r="B114" s="27"/>
      <c r="C114" s="27"/>
      <c r="D114" s="27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14"/>
      <c r="AA114" s="28"/>
      <c r="AB114" s="30"/>
      <c r="AC114" s="28"/>
      <c r="AD114" s="19"/>
    </row>
    <row r="115" ht="15.75" customHeight="1">
      <c r="A115" s="28"/>
      <c r="B115" s="27"/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14"/>
      <c r="AA115" s="28"/>
      <c r="AB115" s="30"/>
      <c r="AC115" s="28"/>
      <c r="AD115" s="19"/>
    </row>
    <row r="116" ht="15.75" customHeight="1">
      <c r="A116" s="28"/>
      <c r="B116" s="27"/>
      <c r="C116" s="27"/>
      <c r="D116" s="27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14"/>
      <c r="AA116" s="28"/>
      <c r="AB116" s="30"/>
      <c r="AC116" s="28"/>
      <c r="AD116" s="19"/>
    </row>
    <row r="117" ht="15.75" customHeight="1">
      <c r="A117" s="28"/>
      <c r="B117" s="27"/>
      <c r="C117" s="27"/>
      <c r="D117" s="27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14"/>
      <c r="AA117" s="28"/>
      <c r="AB117" s="30"/>
      <c r="AC117" s="28"/>
      <c r="AD117" s="19"/>
    </row>
    <row r="118" ht="15.75" customHeight="1">
      <c r="A118" s="28"/>
      <c r="B118" s="27"/>
      <c r="C118" s="27"/>
      <c r="D118" s="27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14"/>
      <c r="AA118" s="28"/>
      <c r="AB118" s="30"/>
      <c r="AC118" s="28"/>
      <c r="AD118" s="19"/>
    </row>
    <row r="119" ht="15.75" customHeight="1">
      <c r="A119" s="28"/>
      <c r="B119" s="27"/>
      <c r="C119" s="27"/>
      <c r="D119" s="27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14"/>
      <c r="AA119" s="28"/>
      <c r="AB119" s="30"/>
      <c r="AC119" s="28"/>
      <c r="AD119" s="19"/>
    </row>
    <row r="120" ht="15.75" customHeight="1">
      <c r="A120" s="28"/>
      <c r="B120" s="27"/>
      <c r="C120" s="27"/>
      <c r="D120" s="27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14"/>
      <c r="AA120" s="28"/>
      <c r="AB120" s="30"/>
      <c r="AC120" s="28"/>
      <c r="AD120" s="19"/>
    </row>
    <row r="121" ht="15.75" customHeight="1">
      <c r="A121" s="28"/>
      <c r="B121" s="27"/>
      <c r="C121" s="27"/>
      <c r="D121" s="27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14"/>
      <c r="AA121" s="28"/>
      <c r="AB121" s="30"/>
      <c r="AC121" s="28"/>
      <c r="AD121" s="19"/>
    </row>
    <row r="122" ht="15.75" customHeight="1">
      <c r="A122" s="28"/>
      <c r="B122" s="27"/>
      <c r="C122" s="27"/>
      <c r="D122" s="27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14"/>
      <c r="AA122" s="28"/>
      <c r="AB122" s="30"/>
      <c r="AC122" s="28"/>
      <c r="AD122" s="19"/>
    </row>
    <row r="123" ht="15.75" customHeight="1">
      <c r="A123" s="28"/>
      <c r="B123" s="27"/>
      <c r="C123" s="27"/>
      <c r="D123" s="27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14"/>
      <c r="AA123" s="28"/>
      <c r="AB123" s="30"/>
      <c r="AC123" s="28"/>
      <c r="AD123" s="19"/>
    </row>
    <row r="124" ht="15.75" customHeight="1">
      <c r="A124" s="28"/>
      <c r="B124" s="27"/>
      <c r="C124" s="27"/>
      <c r="D124" s="27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14"/>
      <c r="AA124" s="28"/>
      <c r="AB124" s="30"/>
      <c r="AC124" s="28"/>
      <c r="AD124" s="19"/>
    </row>
    <row r="125" ht="15.75" customHeight="1">
      <c r="A125" s="28"/>
      <c r="B125" s="27"/>
      <c r="C125" s="27"/>
      <c r="D125" s="27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14"/>
      <c r="AA125" s="28"/>
      <c r="AB125" s="30"/>
      <c r="AC125" s="28"/>
      <c r="AD125" s="19"/>
    </row>
    <row r="126" ht="15.75" customHeight="1">
      <c r="A126" s="28"/>
      <c r="B126" s="27"/>
      <c r="C126" s="27"/>
      <c r="D126" s="27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14"/>
      <c r="AA126" s="28"/>
      <c r="AB126" s="30"/>
      <c r="AC126" s="28"/>
      <c r="AD126" s="19"/>
    </row>
    <row r="127" ht="15.75" customHeight="1">
      <c r="A127" s="28"/>
      <c r="B127" s="27"/>
      <c r="C127" s="27"/>
      <c r="D127" s="27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14"/>
      <c r="AA127" s="28"/>
      <c r="AB127" s="30"/>
      <c r="AC127" s="28"/>
      <c r="AD127" s="19"/>
    </row>
    <row r="128" ht="15.75" customHeight="1">
      <c r="A128" s="28"/>
      <c r="B128" s="27"/>
      <c r="C128" s="27"/>
      <c r="D128" s="27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14"/>
      <c r="AA128" s="28"/>
      <c r="AB128" s="30"/>
      <c r="AC128" s="28"/>
      <c r="AD128" s="19"/>
    </row>
    <row r="129" ht="15.75" customHeight="1">
      <c r="A129" s="28"/>
      <c r="B129" s="27"/>
      <c r="C129" s="27"/>
      <c r="D129" s="27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14"/>
      <c r="AA129" s="28"/>
      <c r="AB129" s="30"/>
      <c r="AC129" s="28"/>
      <c r="AD129" s="19"/>
    </row>
    <row r="130" ht="15.75" customHeight="1">
      <c r="A130" s="28"/>
      <c r="B130" s="27"/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14"/>
      <c r="AA130" s="28"/>
      <c r="AB130" s="30"/>
      <c r="AC130" s="28"/>
      <c r="AD130" s="19"/>
    </row>
    <row r="131" ht="15.75" customHeight="1">
      <c r="A131" s="28"/>
      <c r="B131" s="27"/>
      <c r="C131" s="27"/>
      <c r="D131" s="27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14"/>
      <c r="AA131" s="28"/>
      <c r="AB131" s="30"/>
      <c r="AC131" s="28"/>
      <c r="AD131" s="19"/>
    </row>
    <row r="132" ht="15.75" customHeight="1">
      <c r="A132" s="28"/>
      <c r="B132" s="27"/>
      <c r="C132" s="27"/>
      <c r="D132" s="27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14"/>
      <c r="AA132" s="28"/>
      <c r="AB132" s="30"/>
      <c r="AC132" s="28"/>
      <c r="AD132" s="19"/>
    </row>
    <row r="133" ht="15.75" customHeight="1">
      <c r="A133" s="28"/>
      <c r="B133" s="27"/>
      <c r="C133" s="27"/>
      <c r="D133" s="27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14"/>
      <c r="AA133" s="28"/>
      <c r="AB133" s="30"/>
      <c r="AC133" s="28"/>
      <c r="AD133" s="19"/>
    </row>
    <row r="134" ht="15.75" customHeight="1">
      <c r="A134" s="28"/>
      <c r="B134" s="27"/>
      <c r="C134" s="27"/>
      <c r="D134" s="27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14"/>
      <c r="AA134" s="28"/>
      <c r="AB134" s="30"/>
      <c r="AC134" s="28"/>
      <c r="AD134" s="19"/>
    </row>
    <row r="135" ht="15.75" customHeight="1">
      <c r="A135" s="28"/>
      <c r="B135" s="27"/>
      <c r="C135" s="27"/>
      <c r="D135" s="27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14"/>
      <c r="AA135" s="28"/>
      <c r="AB135" s="30"/>
      <c r="AC135" s="28"/>
      <c r="AD135" s="19"/>
    </row>
    <row r="136" ht="15.75" customHeight="1">
      <c r="A136" s="28"/>
      <c r="B136" s="27"/>
      <c r="C136" s="27"/>
      <c r="D136" s="27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14"/>
      <c r="AA136" s="28"/>
      <c r="AB136" s="30"/>
      <c r="AC136" s="28"/>
      <c r="AD136" s="19"/>
    </row>
    <row r="137" ht="15.75" customHeight="1">
      <c r="A137" s="28"/>
      <c r="B137" s="27"/>
      <c r="C137" s="27"/>
      <c r="D137" s="27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14"/>
      <c r="AA137" s="28"/>
      <c r="AB137" s="30"/>
      <c r="AC137" s="28"/>
      <c r="AD137" s="19"/>
    </row>
    <row r="138" ht="15.75" customHeight="1">
      <c r="A138" s="28"/>
      <c r="B138" s="27"/>
      <c r="C138" s="27"/>
      <c r="D138" s="27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14"/>
      <c r="AA138" s="28"/>
      <c r="AB138" s="30"/>
      <c r="AC138" s="28"/>
      <c r="AD138" s="19"/>
    </row>
    <row r="139" ht="15.75" customHeight="1">
      <c r="A139" s="28"/>
      <c r="B139" s="27"/>
      <c r="C139" s="27"/>
      <c r="D139" s="27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14"/>
      <c r="AA139" s="28"/>
      <c r="AB139" s="30"/>
      <c r="AC139" s="28"/>
      <c r="AD139" s="19"/>
    </row>
    <row r="140" ht="15.75" customHeight="1">
      <c r="A140" s="28"/>
      <c r="B140" s="27"/>
      <c r="C140" s="27"/>
      <c r="D140" s="27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14"/>
      <c r="AA140" s="28"/>
      <c r="AB140" s="30"/>
      <c r="AC140" s="28"/>
      <c r="AD140" s="19"/>
    </row>
    <row r="141" ht="15.75" customHeight="1">
      <c r="A141" s="28"/>
      <c r="B141" s="27"/>
      <c r="C141" s="27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14"/>
      <c r="AA141" s="28"/>
      <c r="AB141" s="30"/>
      <c r="AC141" s="28"/>
      <c r="AD141" s="19"/>
    </row>
    <row r="142" ht="15.75" customHeight="1">
      <c r="A142" s="28"/>
      <c r="B142" s="27"/>
      <c r="C142" s="27"/>
      <c r="D142" s="27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14"/>
      <c r="AA142" s="28"/>
      <c r="AB142" s="30"/>
      <c r="AC142" s="28"/>
      <c r="AD142" s="19"/>
    </row>
    <row r="143" ht="15.75" customHeight="1">
      <c r="A143" s="28"/>
      <c r="B143" s="27"/>
      <c r="C143" s="27"/>
      <c r="D143" s="27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14"/>
      <c r="AA143" s="28"/>
      <c r="AB143" s="30"/>
      <c r="AC143" s="28"/>
      <c r="AD143" s="19"/>
    </row>
    <row r="144" ht="15.75" customHeight="1">
      <c r="A144" s="28"/>
      <c r="B144" s="27"/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14"/>
      <c r="AA144" s="28"/>
      <c r="AB144" s="30"/>
      <c r="AC144" s="28"/>
      <c r="AD144" s="19"/>
    </row>
    <row r="145" ht="15.75" customHeight="1">
      <c r="A145" s="28"/>
      <c r="B145" s="27"/>
      <c r="C145" s="27"/>
      <c r="D145" s="27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14"/>
      <c r="AA145" s="28"/>
      <c r="AB145" s="30"/>
      <c r="AC145" s="28"/>
      <c r="AD145" s="19"/>
    </row>
    <row r="146" ht="15.75" customHeight="1">
      <c r="A146" s="28"/>
      <c r="B146" s="27"/>
      <c r="C146" s="27"/>
      <c r="D146" s="27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14"/>
      <c r="AA146" s="28"/>
      <c r="AB146" s="30"/>
      <c r="AC146" s="28"/>
      <c r="AD146" s="19"/>
    </row>
    <row r="147" ht="15.75" customHeight="1">
      <c r="A147" s="28"/>
      <c r="B147" s="27"/>
      <c r="C147" s="27"/>
      <c r="D147" s="27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14"/>
      <c r="AA147" s="28"/>
      <c r="AB147" s="30"/>
      <c r="AC147" s="28"/>
      <c r="AD147" s="19"/>
    </row>
    <row r="148" ht="15.75" customHeight="1">
      <c r="A148" s="28"/>
      <c r="B148" s="27"/>
      <c r="C148" s="27"/>
      <c r="D148" s="27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14"/>
      <c r="AA148" s="28"/>
      <c r="AB148" s="30"/>
      <c r="AC148" s="28"/>
      <c r="AD148" s="19"/>
    </row>
    <row r="149" ht="15.75" customHeight="1">
      <c r="A149" s="28"/>
      <c r="B149" s="27"/>
      <c r="C149" s="27"/>
      <c r="D149" s="27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14"/>
      <c r="AA149" s="28"/>
      <c r="AB149" s="30"/>
      <c r="AC149" s="28"/>
      <c r="AD149" s="19"/>
    </row>
    <row r="150" ht="15.75" customHeight="1">
      <c r="A150" s="28"/>
      <c r="B150" s="27"/>
      <c r="C150" s="27"/>
      <c r="D150" s="27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14"/>
      <c r="AA150" s="28"/>
      <c r="AB150" s="30"/>
      <c r="AC150" s="28"/>
      <c r="AD150" s="19"/>
    </row>
    <row r="151" ht="15.75" customHeight="1">
      <c r="A151" s="28"/>
      <c r="B151" s="27"/>
      <c r="C151" s="27"/>
      <c r="D151" s="27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14"/>
      <c r="AA151" s="28"/>
      <c r="AB151" s="30"/>
      <c r="AC151" s="28"/>
      <c r="AD151" s="19"/>
    </row>
    <row r="152" ht="15.75" customHeight="1">
      <c r="A152" s="28"/>
      <c r="B152" s="27"/>
      <c r="C152" s="27"/>
      <c r="D152" s="27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14"/>
      <c r="AA152" s="28"/>
      <c r="AB152" s="30"/>
      <c r="AC152" s="28"/>
      <c r="AD152" s="19"/>
    </row>
    <row r="153" ht="15.75" customHeight="1">
      <c r="A153" s="28"/>
      <c r="B153" s="27"/>
      <c r="C153" s="27"/>
      <c r="D153" s="27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14"/>
      <c r="AA153" s="28"/>
      <c r="AB153" s="30"/>
      <c r="AC153" s="28"/>
      <c r="AD153" s="19"/>
    </row>
    <row r="154" ht="15.75" customHeight="1">
      <c r="A154" s="28"/>
      <c r="B154" s="27"/>
      <c r="C154" s="27"/>
      <c r="D154" s="27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14"/>
      <c r="AA154" s="28"/>
      <c r="AB154" s="30"/>
      <c r="AC154" s="28"/>
      <c r="AD154" s="19"/>
    </row>
    <row r="155" ht="15.75" customHeight="1">
      <c r="A155" s="28"/>
      <c r="B155" s="27"/>
      <c r="C155" s="27"/>
      <c r="D155" s="27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14"/>
      <c r="AA155" s="28"/>
      <c r="AB155" s="30"/>
      <c r="AC155" s="28"/>
      <c r="AD155" s="19"/>
    </row>
    <row r="156" ht="15.75" customHeight="1">
      <c r="A156" s="28"/>
      <c r="B156" s="27"/>
      <c r="C156" s="27"/>
      <c r="D156" s="27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14"/>
      <c r="AA156" s="28"/>
      <c r="AB156" s="30"/>
      <c r="AC156" s="28"/>
      <c r="AD156" s="19"/>
    </row>
    <row r="157" ht="15.75" customHeight="1">
      <c r="A157" s="28"/>
      <c r="B157" s="27"/>
      <c r="C157" s="27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14"/>
      <c r="AA157" s="28"/>
      <c r="AB157" s="30"/>
      <c r="AC157" s="28"/>
      <c r="AD157" s="19"/>
    </row>
    <row r="158" ht="15.75" customHeight="1">
      <c r="A158" s="28"/>
      <c r="B158" s="27"/>
      <c r="C158" s="27"/>
      <c r="D158" s="27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14"/>
      <c r="AA158" s="28"/>
      <c r="AB158" s="30"/>
      <c r="AC158" s="28"/>
      <c r="AD158" s="19"/>
    </row>
    <row r="159" ht="15.75" customHeight="1">
      <c r="A159" s="28"/>
      <c r="B159" s="27"/>
      <c r="C159" s="27"/>
      <c r="D159" s="27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14"/>
      <c r="AA159" s="28"/>
      <c r="AB159" s="30"/>
      <c r="AC159" s="28"/>
      <c r="AD159" s="19"/>
    </row>
    <row r="160" ht="15.75" customHeight="1">
      <c r="A160" s="28"/>
      <c r="B160" s="27"/>
      <c r="C160" s="27"/>
      <c r="D160" s="27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14"/>
      <c r="AA160" s="28"/>
      <c r="AB160" s="30"/>
      <c r="AC160" s="28"/>
      <c r="AD160" s="19"/>
    </row>
    <row r="161" ht="15.75" customHeight="1">
      <c r="A161" s="28"/>
      <c r="B161" s="27"/>
      <c r="C161" s="27"/>
      <c r="D161" s="27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14"/>
      <c r="AA161" s="28"/>
      <c r="AB161" s="30"/>
      <c r="AC161" s="28"/>
      <c r="AD161" s="19"/>
    </row>
    <row r="162" ht="15.75" customHeight="1">
      <c r="A162" s="28"/>
      <c r="B162" s="27"/>
      <c r="C162" s="27"/>
      <c r="D162" s="27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14"/>
      <c r="AA162" s="28"/>
      <c r="AB162" s="30"/>
      <c r="AC162" s="28"/>
      <c r="AD162" s="19"/>
    </row>
    <row r="163" ht="15.75" customHeight="1">
      <c r="A163" s="28"/>
      <c r="B163" s="27"/>
      <c r="C163" s="27"/>
      <c r="D163" s="27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14"/>
      <c r="AA163" s="28"/>
      <c r="AB163" s="30"/>
      <c r="AC163" s="28"/>
      <c r="AD163" s="19"/>
    </row>
    <row r="164" ht="15.75" customHeight="1">
      <c r="A164" s="28"/>
      <c r="B164" s="27"/>
      <c r="C164" s="27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14"/>
      <c r="AA164" s="28"/>
      <c r="AB164" s="30"/>
      <c r="AC164" s="28"/>
      <c r="AD164" s="19"/>
    </row>
    <row r="165" ht="15.75" customHeight="1">
      <c r="A165" s="28"/>
      <c r="B165" s="27"/>
      <c r="C165" s="27"/>
      <c r="D165" s="27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14"/>
      <c r="AA165" s="28"/>
      <c r="AB165" s="30"/>
      <c r="AC165" s="28"/>
      <c r="AD165" s="19"/>
    </row>
    <row r="166" ht="15.75" customHeight="1">
      <c r="A166" s="28"/>
      <c r="B166" s="27"/>
      <c r="C166" s="27"/>
      <c r="D166" s="27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14"/>
      <c r="AA166" s="28"/>
      <c r="AB166" s="30"/>
      <c r="AC166" s="28"/>
      <c r="AD166" s="19"/>
    </row>
    <row r="167" ht="15.75" customHeight="1">
      <c r="A167" s="28"/>
      <c r="B167" s="27"/>
      <c r="C167" s="27"/>
      <c r="D167" s="27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14"/>
      <c r="AA167" s="28"/>
      <c r="AB167" s="30"/>
      <c r="AC167" s="28"/>
      <c r="AD167" s="19"/>
    </row>
    <row r="168" ht="15.75" customHeight="1">
      <c r="A168" s="28"/>
      <c r="B168" s="27"/>
      <c r="C168" s="27"/>
      <c r="D168" s="27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14"/>
      <c r="AA168" s="28"/>
      <c r="AB168" s="30"/>
      <c r="AC168" s="28"/>
      <c r="AD168" s="19"/>
    </row>
    <row r="169" ht="15.75" customHeight="1">
      <c r="A169" s="28"/>
      <c r="B169" s="27"/>
      <c r="C169" s="27"/>
      <c r="D169" s="27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14"/>
      <c r="AA169" s="28"/>
      <c r="AB169" s="30"/>
      <c r="AC169" s="28"/>
      <c r="AD169" s="19"/>
    </row>
    <row r="170" ht="15.75" customHeight="1">
      <c r="A170" s="28"/>
      <c r="B170" s="27"/>
      <c r="C170" s="27"/>
      <c r="D170" s="27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14"/>
      <c r="AA170" s="28"/>
      <c r="AB170" s="30"/>
      <c r="AC170" s="28"/>
      <c r="AD170" s="19"/>
    </row>
    <row r="171" ht="15.75" customHeight="1">
      <c r="A171" s="28"/>
      <c r="B171" s="27"/>
      <c r="C171" s="27"/>
      <c r="D171" s="27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14"/>
      <c r="AA171" s="28"/>
      <c r="AB171" s="30"/>
      <c r="AC171" s="28"/>
      <c r="AD171" s="19"/>
    </row>
    <row r="172" ht="15.75" customHeight="1">
      <c r="A172" s="28"/>
      <c r="B172" s="27"/>
      <c r="C172" s="27"/>
      <c r="D172" s="27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14"/>
      <c r="AA172" s="28"/>
      <c r="AB172" s="30"/>
      <c r="AC172" s="28"/>
      <c r="AD172" s="19"/>
    </row>
    <row r="173" ht="15.75" customHeight="1">
      <c r="A173" s="28"/>
      <c r="B173" s="27"/>
      <c r="C173" s="27"/>
      <c r="D173" s="27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14"/>
      <c r="AA173" s="28"/>
      <c r="AB173" s="30"/>
      <c r="AC173" s="28"/>
      <c r="AD173" s="19"/>
    </row>
    <row r="174" ht="15.75" customHeight="1">
      <c r="A174" s="28"/>
      <c r="B174" s="27"/>
      <c r="C174" s="27"/>
      <c r="D174" s="27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14"/>
      <c r="AA174" s="28"/>
      <c r="AB174" s="30"/>
      <c r="AC174" s="28"/>
      <c r="AD174" s="19"/>
    </row>
    <row r="175" ht="15.75" customHeight="1">
      <c r="A175" s="28"/>
      <c r="B175" s="27"/>
      <c r="C175" s="27"/>
      <c r="D175" s="27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14"/>
      <c r="AA175" s="28"/>
      <c r="AB175" s="30"/>
      <c r="AC175" s="28"/>
      <c r="AD175" s="19"/>
    </row>
    <row r="176" ht="15.75" customHeight="1">
      <c r="A176" s="28"/>
      <c r="B176" s="27"/>
      <c r="C176" s="27"/>
      <c r="D176" s="27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14"/>
      <c r="AA176" s="28"/>
      <c r="AB176" s="30"/>
      <c r="AC176" s="28"/>
      <c r="AD176" s="19"/>
    </row>
    <row r="177" ht="15.75" customHeight="1">
      <c r="A177" s="28"/>
      <c r="B177" s="27"/>
      <c r="C177" s="27"/>
      <c r="D177" s="27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14"/>
      <c r="AA177" s="28"/>
      <c r="AB177" s="30"/>
      <c r="AC177" s="28"/>
      <c r="AD177" s="19"/>
    </row>
    <row r="178" ht="15.75" customHeight="1">
      <c r="A178" s="28"/>
      <c r="B178" s="27"/>
      <c r="C178" s="27"/>
      <c r="D178" s="27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14"/>
      <c r="AA178" s="28"/>
      <c r="AB178" s="30"/>
      <c r="AC178" s="28"/>
      <c r="AD178" s="19"/>
    </row>
    <row r="179" ht="15.75" customHeight="1">
      <c r="A179" s="28"/>
      <c r="B179" s="27"/>
      <c r="C179" s="27"/>
      <c r="D179" s="27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14"/>
      <c r="AA179" s="28"/>
      <c r="AB179" s="30"/>
      <c r="AC179" s="28"/>
      <c r="AD179" s="19"/>
    </row>
    <row r="180" ht="15.75" customHeight="1">
      <c r="A180" s="28"/>
      <c r="B180" s="27"/>
      <c r="C180" s="27"/>
      <c r="D180" s="27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14"/>
      <c r="AA180" s="28"/>
      <c r="AB180" s="30"/>
      <c r="AC180" s="28"/>
      <c r="AD180" s="19"/>
    </row>
    <row r="181" ht="15.75" customHeight="1">
      <c r="A181" s="28"/>
      <c r="B181" s="27"/>
      <c r="C181" s="27"/>
      <c r="D181" s="27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14"/>
      <c r="AA181" s="28"/>
      <c r="AB181" s="30"/>
      <c r="AC181" s="28"/>
      <c r="AD181" s="19"/>
    </row>
    <row r="182" ht="15.75" customHeight="1">
      <c r="A182" s="28"/>
      <c r="B182" s="27"/>
      <c r="C182" s="27"/>
      <c r="D182" s="27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14"/>
      <c r="AA182" s="28"/>
      <c r="AB182" s="30"/>
      <c r="AC182" s="28"/>
      <c r="AD182" s="19"/>
    </row>
    <row r="183" ht="15.75" customHeight="1">
      <c r="A183" s="28"/>
      <c r="B183" s="27"/>
      <c r="C183" s="27"/>
      <c r="D183" s="27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14"/>
      <c r="AA183" s="28"/>
      <c r="AB183" s="30"/>
      <c r="AC183" s="28"/>
      <c r="AD183" s="19"/>
    </row>
    <row r="184" ht="15.75" customHeight="1">
      <c r="A184" s="28"/>
      <c r="B184" s="27"/>
      <c r="C184" s="27"/>
      <c r="D184" s="27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14"/>
      <c r="AA184" s="28"/>
      <c r="AB184" s="30"/>
      <c r="AC184" s="28"/>
      <c r="AD184" s="19"/>
    </row>
    <row r="185" ht="15.75" customHeight="1">
      <c r="A185" s="28"/>
      <c r="B185" s="27"/>
      <c r="C185" s="27"/>
      <c r="D185" s="27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14"/>
      <c r="AA185" s="28"/>
      <c r="AB185" s="30"/>
      <c r="AC185" s="28"/>
      <c r="AD185" s="19"/>
    </row>
    <row r="186" ht="15.75" customHeight="1">
      <c r="A186" s="28"/>
      <c r="B186" s="27"/>
      <c r="C186" s="27"/>
      <c r="D186" s="27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14"/>
      <c r="AA186" s="28"/>
      <c r="AB186" s="30"/>
      <c r="AC186" s="28"/>
      <c r="AD186" s="19"/>
    </row>
    <row r="187" ht="15.75" customHeight="1">
      <c r="A187" s="28"/>
      <c r="B187" s="27"/>
      <c r="C187" s="27"/>
      <c r="D187" s="27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14"/>
      <c r="AA187" s="28"/>
      <c r="AB187" s="30"/>
      <c r="AC187" s="28"/>
      <c r="AD187" s="19"/>
    </row>
    <row r="188" ht="15.75" customHeight="1">
      <c r="A188" s="28"/>
      <c r="B188" s="27"/>
      <c r="C188" s="27"/>
      <c r="D188" s="27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14"/>
      <c r="AA188" s="28"/>
      <c r="AB188" s="30"/>
      <c r="AC188" s="28"/>
      <c r="AD188" s="19"/>
    </row>
    <row r="189" ht="15.75" customHeight="1">
      <c r="A189" s="28"/>
      <c r="B189" s="27"/>
      <c r="C189" s="27"/>
      <c r="D189" s="27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14"/>
      <c r="AA189" s="28"/>
      <c r="AB189" s="30"/>
      <c r="AC189" s="28"/>
      <c r="AD189" s="19"/>
    </row>
    <row r="190" ht="15.75" customHeight="1">
      <c r="A190" s="28"/>
      <c r="B190" s="27"/>
      <c r="C190" s="27"/>
      <c r="D190" s="27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14"/>
      <c r="AA190" s="28"/>
      <c r="AB190" s="30"/>
      <c r="AC190" s="28"/>
      <c r="AD190" s="19"/>
    </row>
    <row r="191" ht="15.75" customHeight="1">
      <c r="A191" s="28"/>
      <c r="B191" s="27"/>
      <c r="C191" s="27"/>
      <c r="D191" s="27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14"/>
      <c r="AA191" s="28"/>
      <c r="AB191" s="30"/>
      <c r="AC191" s="28"/>
      <c r="AD191" s="19"/>
    </row>
    <row r="192" ht="15.75" customHeight="1">
      <c r="A192" s="28"/>
      <c r="B192" s="27"/>
      <c r="C192" s="27"/>
      <c r="D192" s="27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14"/>
      <c r="AA192" s="28"/>
      <c r="AB192" s="30"/>
      <c r="AC192" s="28"/>
      <c r="AD192" s="19"/>
    </row>
    <row r="193" ht="15.75" customHeight="1">
      <c r="A193" s="28"/>
      <c r="B193" s="27"/>
      <c r="C193" s="27"/>
      <c r="D193" s="27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14"/>
      <c r="AA193" s="28"/>
      <c r="AB193" s="30"/>
      <c r="AC193" s="28"/>
      <c r="AD193" s="19"/>
    </row>
    <row r="194" ht="15.75" customHeight="1">
      <c r="A194" s="28"/>
      <c r="B194" s="27"/>
      <c r="C194" s="27"/>
      <c r="D194" s="27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14"/>
      <c r="AA194" s="28"/>
      <c r="AB194" s="30"/>
      <c r="AC194" s="28"/>
      <c r="AD194" s="19"/>
    </row>
    <row r="195" ht="15.75" customHeight="1">
      <c r="A195" s="28"/>
      <c r="B195" s="27"/>
      <c r="C195" s="27"/>
      <c r="D195" s="27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14"/>
      <c r="AA195" s="28"/>
      <c r="AB195" s="30"/>
      <c r="AC195" s="28"/>
      <c r="AD195" s="19"/>
    </row>
    <row r="196" ht="15.75" customHeight="1">
      <c r="A196" s="28"/>
      <c r="B196" s="27"/>
      <c r="C196" s="27"/>
      <c r="D196" s="27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14"/>
      <c r="AA196" s="28"/>
      <c r="AB196" s="30"/>
      <c r="AC196" s="28"/>
      <c r="AD196" s="19"/>
    </row>
    <row r="197" ht="15.75" customHeight="1">
      <c r="A197" s="28"/>
      <c r="B197" s="27"/>
      <c r="C197" s="27"/>
      <c r="D197" s="27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14"/>
      <c r="AA197" s="28"/>
      <c r="AB197" s="30"/>
      <c r="AC197" s="28"/>
      <c r="AD197" s="19"/>
    </row>
    <row r="198" ht="15.75" customHeight="1">
      <c r="A198" s="28"/>
      <c r="B198" s="27"/>
      <c r="C198" s="27"/>
      <c r="D198" s="27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14"/>
      <c r="AA198" s="28"/>
      <c r="AB198" s="30"/>
      <c r="AC198" s="28"/>
      <c r="AD198" s="19"/>
    </row>
    <row r="199" ht="15.75" customHeight="1">
      <c r="A199" s="28"/>
      <c r="B199" s="27"/>
      <c r="C199" s="27"/>
      <c r="D199" s="27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14"/>
      <c r="AA199" s="28"/>
      <c r="AB199" s="30"/>
      <c r="AC199" s="28"/>
      <c r="AD199" s="19"/>
    </row>
    <row r="200" ht="15.75" customHeight="1">
      <c r="A200" s="28"/>
      <c r="B200" s="27"/>
      <c r="C200" s="27"/>
      <c r="D200" s="27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14"/>
      <c r="AA200" s="28"/>
      <c r="AB200" s="30"/>
      <c r="AC200" s="28"/>
      <c r="AD200" s="19"/>
    </row>
    <row r="201" ht="15.75" customHeight="1">
      <c r="A201" s="28"/>
      <c r="B201" s="27"/>
      <c r="C201" s="27"/>
      <c r="D201" s="27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14"/>
      <c r="AA201" s="28"/>
      <c r="AB201" s="30"/>
      <c r="AC201" s="28"/>
      <c r="AD201" s="19"/>
    </row>
    <row r="202" ht="15.75" customHeight="1">
      <c r="A202" s="28"/>
      <c r="B202" s="27"/>
      <c r="C202" s="27"/>
      <c r="D202" s="27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14"/>
      <c r="AA202" s="28"/>
      <c r="AB202" s="30"/>
      <c r="AC202" s="28"/>
      <c r="AD202" s="19"/>
    </row>
    <row r="203" ht="15.75" customHeight="1">
      <c r="A203" s="28"/>
      <c r="B203" s="27"/>
      <c r="C203" s="27"/>
      <c r="D203" s="27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14"/>
      <c r="AA203" s="28"/>
      <c r="AB203" s="30"/>
      <c r="AC203" s="28"/>
      <c r="AD203" s="19"/>
    </row>
    <row r="204" ht="15.75" customHeight="1">
      <c r="A204" s="28"/>
      <c r="B204" s="27"/>
      <c r="C204" s="27"/>
      <c r="D204" s="27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14"/>
      <c r="AA204" s="28"/>
      <c r="AB204" s="30"/>
      <c r="AC204" s="28"/>
      <c r="AD204" s="19"/>
    </row>
    <row r="205" ht="15.75" customHeight="1">
      <c r="A205" s="28"/>
      <c r="B205" s="27"/>
      <c r="C205" s="27"/>
      <c r="D205" s="27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14"/>
      <c r="AA205" s="28"/>
      <c r="AB205" s="30"/>
      <c r="AC205" s="28"/>
      <c r="AD205" s="19"/>
    </row>
    <row r="206" ht="15.75" customHeight="1">
      <c r="A206" s="28"/>
      <c r="B206" s="27"/>
      <c r="C206" s="27"/>
      <c r="D206" s="27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14"/>
      <c r="AA206" s="28"/>
      <c r="AB206" s="30"/>
      <c r="AC206" s="28"/>
      <c r="AD206" s="19"/>
    </row>
    <row r="207" ht="15.75" customHeight="1">
      <c r="A207" s="28"/>
      <c r="B207" s="27"/>
      <c r="C207" s="27"/>
      <c r="D207" s="27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14"/>
      <c r="AA207" s="28"/>
      <c r="AB207" s="30"/>
      <c r="AC207" s="28"/>
      <c r="AD207" s="19"/>
    </row>
    <row r="208" ht="15.75" customHeight="1">
      <c r="A208" s="28"/>
      <c r="B208" s="27"/>
      <c r="C208" s="27"/>
      <c r="D208" s="27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14"/>
      <c r="AA208" s="28"/>
      <c r="AB208" s="30"/>
      <c r="AC208" s="28"/>
      <c r="AD208" s="19"/>
    </row>
    <row r="209" ht="15.75" customHeight="1">
      <c r="A209" s="28"/>
      <c r="B209" s="27"/>
      <c r="C209" s="27"/>
      <c r="D209" s="27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14"/>
      <c r="AA209" s="28"/>
      <c r="AB209" s="30"/>
      <c r="AC209" s="28"/>
      <c r="AD209" s="19"/>
    </row>
    <row r="210" ht="15.75" customHeight="1">
      <c r="A210" s="28"/>
      <c r="B210" s="27"/>
      <c r="C210" s="27"/>
      <c r="D210" s="27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14"/>
      <c r="AA210" s="28"/>
      <c r="AB210" s="30"/>
      <c r="AC210" s="28"/>
      <c r="AD210" s="19"/>
    </row>
    <row r="211" ht="15.75" customHeight="1">
      <c r="A211" s="28"/>
      <c r="B211" s="27"/>
      <c r="C211" s="27"/>
      <c r="D211" s="27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14"/>
      <c r="AA211" s="28"/>
      <c r="AB211" s="30"/>
      <c r="AC211" s="28"/>
      <c r="AD211" s="19"/>
    </row>
    <row r="212" ht="15.75" customHeight="1">
      <c r="A212" s="28"/>
      <c r="B212" s="27"/>
      <c r="C212" s="27"/>
      <c r="D212" s="27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14"/>
      <c r="AA212" s="28"/>
      <c r="AB212" s="30"/>
      <c r="AC212" s="28"/>
      <c r="AD212" s="19"/>
    </row>
    <row r="213" ht="15.75" customHeight="1">
      <c r="A213" s="28"/>
      <c r="B213" s="27"/>
      <c r="C213" s="27"/>
      <c r="D213" s="27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14"/>
      <c r="AA213" s="28"/>
      <c r="AB213" s="30"/>
      <c r="AC213" s="28"/>
      <c r="AD213" s="19"/>
    </row>
    <row r="214" ht="15.75" customHeight="1">
      <c r="A214" s="28"/>
      <c r="B214" s="27"/>
      <c r="C214" s="27"/>
      <c r="D214" s="27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14"/>
      <c r="AA214" s="28"/>
      <c r="AB214" s="30"/>
      <c r="AC214" s="28"/>
      <c r="AD214" s="19"/>
    </row>
    <row r="215" ht="15.75" customHeight="1">
      <c r="A215" s="28"/>
      <c r="B215" s="27"/>
      <c r="C215" s="27"/>
      <c r="D215" s="27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14"/>
      <c r="AA215" s="28"/>
      <c r="AB215" s="30"/>
      <c r="AC215" s="28"/>
      <c r="AD215" s="19"/>
    </row>
    <row r="216" ht="15.75" customHeight="1">
      <c r="A216" s="28"/>
      <c r="B216" s="27"/>
      <c r="C216" s="27"/>
      <c r="D216" s="27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14"/>
      <c r="AA216" s="28"/>
      <c r="AB216" s="30"/>
      <c r="AC216" s="28"/>
      <c r="AD216" s="19"/>
    </row>
    <row r="217" ht="15.75" customHeight="1">
      <c r="A217" s="28"/>
      <c r="B217" s="27"/>
      <c r="C217" s="27"/>
      <c r="D217" s="27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14"/>
      <c r="AA217" s="28"/>
      <c r="AB217" s="30"/>
      <c r="AC217" s="28"/>
      <c r="AD217" s="19"/>
    </row>
    <row r="218" ht="15.75" customHeight="1">
      <c r="A218" s="28"/>
      <c r="B218" s="27"/>
      <c r="C218" s="27"/>
      <c r="D218" s="27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14"/>
      <c r="AA218" s="28"/>
      <c r="AB218" s="30"/>
      <c r="AC218" s="28"/>
      <c r="AD218" s="19"/>
    </row>
    <row r="219" ht="15.75" customHeight="1">
      <c r="A219" s="28"/>
      <c r="B219" s="27"/>
      <c r="C219" s="27"/>
      <c r="D219" s="27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14"/>
      <c r="AA219" s="28"/>
      <c r="AB219" s="30"/>
      <c r="AC219" s="28"/>
      <c r="AD219" s="19"/>
    </row>
    <row r="220" ht="15.75" customHeight="1">
      <c r="A220" s="28"/>
      <c r="B220" s="27"/>
      <c r="C220" s="27"/>
      <c r="D220" s="27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14"/>
      <c r="AA220" s="28"/>
      <c r="AB220" s="30"/>
      <c r="AC220" s="28"/>
      <c r="AD220" s="19"/>
    </row>
    <row r="221" ht="15.75" customHeight="1">
      <c r="A221" s="28"/>
      <c r="B221" s="27"/>
      <c r="C221" s="27"/>
      <c r="D221" s="27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14"/>
      <c r="AA221" s="28"/>
      <c r="AB221" s="30"/>
      <c r="AC221" s="28"/>
      <c r="AD221" s="19"/>
    </row>
    <row r="222" ht="15.75" customHeight="1">
      <c r="A222" s="28"/>
      <c r="B222" s="27"/>
      <c r="C222" s="27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14"/>
      <c r="AA222" s="28"/>
      <c r="AB222" s="30"/>
      <c r="AC222" s="28"/>
      <c r="AD222" s="19"/>
    </row>
    <row r="223" ht="15.75" customHeight="1">
      <c r="A223" s="28"/>
      <c r="B223" s="27"/>
      <c r="C223" s="27"/>
      <c r="D223" s="27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14"/>
      <c r="AA223" s="28"/>
      <c r="AB223" s="30"/>
      <c r="AC223" s="28"/>
      <c r="AD223" s="19"/>
    </row>
    <row r="224" ht="15.75" customHeight="1">
      <c r="A224" s="28"/>
      <c r="B224" s="27"/>
      <c r="C224" s="27"/>
      <c r="D224" s="27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14"/>
      <c r="AA224" s="28"/>
      <c r="AB224" s="30"/>
      <c r="AC224" s="28"/>
      <c r="AD224" s="19"/>
    </row>
    <row r="225" ht="15.75" customHeight="1">
      <c r="A225" s="28"/>
      <c r="B225" s="27"/>
      <c r="C225" s="27"/>
      <c r="D225" s="27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14"/>
      <c r="AA225" s="28"/>
      <c r="AB225" s="30"/>
      <c r="AC225" s="28"/>
      <c r="AD225" s="19"/>
    </row>
    <row r="226" ht="15.75" customHeight="1">
      <c r="A226" s="28"/>
      <c r="B226" s="27"/>
      <c r="C226" s="27"/>
      <c r="D226" s="27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14"/>
      <c r="AA226" s="28"/>
      <c r="AB226" s="30"/>
      <c r="AC226" s="28"/>
      <c r="AD226" s="19"/>
    </row>
    <row r="227" ht="15.75" customHeight="1">
      <c r="A227" s="28"/>
      <c r="B227" s="27"/>
      <c r="C227" s="27"/>
      <c r="D227" s="27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14"/>
      <c r="AA227" s="28"/>
      <c r="AB227" s="30"/>
      <c r="AC227" s="28"/>
      <c r="AD227" s="19"/>
    </row>
    <row r="228" ht="15.75" customHeight="1">
      <c r="A228" s="28"/>
      <c r="B228" s="27"/>
      <c r="C228" s="27"/>
      <c r="D228" s="27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14"/>
      <c r="AA228" s="28"/>
      <c r="AB228" s="30"/>
      <c r="AC228" s="28"/>
      <c r="AD228" s="19"/>
    </row>
    <row r="229" ht="15.75" customHeight="1">
      <c r="A229" s="28"/>
      <c r="B229" s="27"/>
      <c r="C229" s="27"/>
      <c r="D229" s="27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14"/>
      <c r="AA229" s="28"/>
      <c r="AB229" s="30"/>
      <c r="AC229" s="28"/>
      <c r="AD229" s="19"/>
    </row>
    <row r="230" ht="15.75" customHeight="1">
      <c r="A230" s="28"/>
      <c r="B230" s="27"/>
      <c r="C230" s="27"/>
      <c r="D230" s="27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14"/>
      <c r="AA230" s="28"/>
      <c r="AB230" s="30"/>
      <c r="AC230" s="28"/>
      <c r="AD230" s="19"/>
    </row>
    <row r="231" ht="15.75" customHeight="1">
      <c r="A231" s="28"/>
      <c r="B231" s="27"/>
      <c r="C231" s="27"/>
      <c r="D231" s="27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14"/>
      <c r="AA231" s="28"/>
      <c r="AB231" s="30"/>
      <c r="AC231" s="28"/>
      <c r="AD231" s="19"/>
    </row>
    <row r="232" ht="15.75" customHeight="1">
      <c r="A232" s="28"/>
      <c r="B232" s="27"/>
      <c r="C232" s="27"/>
      <c r="D232" s="27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14"/>
      <c r="AA232" s="28"/>
      <c r="AB232" s="30"/>
      <c r="AC232" s="28"/>
      <c r="AD232" s="19"/>
    </row>
    <row r="233" ht="15.75" customHeight="1">
      <c r="A233" s="28"/>
      <c r="B233" s="27"/>
      <c r="C233" s="27"/>
      <c r="D233" s="27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14"/>
      <c r="AA233" s="28"/>
      <c r="AB233" s="30"/>
      <c r="AC233" s="28"/>
      <c r="AD233" s="19"/>
    </row>
    <row r="234" ht="15.75" customHeight="1">
      <c r="A234" s="28"/>
      <c r="B234" s="27"/>
      <c r="C234" s="27"/>
      <c r="D234" s="27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14"/>
      <c r="AA234" s="28"/>
      <c r="AB234" s="30"/>
      <c r="AC234" s="28"/>
      <c r="AD234" s="19"/>
    </row>
    <row r="235" ht="15.75" customHeight="1">
      <c r="A235" s="28"/>
      <c r="B235" s="27"/>
      <c r="C235" s="27"/>
      <c r="D235" s="27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14"/>
      <c r="AA235" s="28"/>
      <c r="AB235" s="30"/>
      <c r="AC235" s="28"/>
      <c r="AD235" s="19"/>
    </row>
    <row r="236" ht="15.75" customHeight="1">
      <c r="A236" s="28"/>
      <c r="B236" s="27"/>
      <c r="C236" s="27"/>
      <c r="D236" s="27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14"/>
      <c r="AA236" s="28"/>
      <c r="AB236" s="30"/>
      <c r="AC236" s="28"/>
      <c r="AD236" s="19"/>
    </row>
    <row r="237" ht="15.75" customHeight="1">
      <c r="A237" s="28"/>
      <c r="B237" s="27"/>
      <c r="C237" s="27"/>
      <c r="D237" s="27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14"/>
      <c r="AA237" s="28"/>
      <c r="AB237" s="30"/>
      <c r="AC237" s="28"/>
      <c r="AD237" s="19"/>
    </row>
    <row r="238" ht="15.75" customHeight="1">
      <c r="A238" s="28"/>
      <c r="B238" s="27"/>
      <c r="C238" s="27"/>
      <c r="D238" s="27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14"/>
      <c r="AA238" s="28"/>
      <c r="AB238" s="30"/>
      <c r="AC238" s="28"/>
      <c r="AD238" s="19"/>
    </row>
    <row r="239" ht="15.75" customHeight="1">
      <c r="A239" s="28"/>
      <c r="B239" s="27"/>
      <c r="C239" s="27"/>
      <c r="D239" s="27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14"/>
      <c r="AA239" s="28"/>
      <c r="AB239" s="30"/>
      <c r="AC239" s="28"/>
      <c r="AD239" s="19"/>
    </row>
    <row r="240" ht="15.75" customHeight="1">
      <c r="A240" s="28"/>
      <c r="B240" s="27"/>
      <c r="C240" s="27"/>
      <c r="D240" s="27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14"/>
      <c r="AA240" s="28"/>
      <c r="AB240" s="30"/>
      <c r="AC240" s="28"/>
      <c r="AD240" s="19"/>
    </row>
    <row r="241" ht="15.75" customHeight="1">
      <c r="A241" s="28"/>
      <c r="B241" s="27"/>
      <c r="C241" s="27"/>
      <c r="D241" s="27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14"/>
      <c r="AA241" s="28"/>
      <c r="AB241" s="30"/>
      <c r="AC241" s="28"/>
      <c r="AD241" s="19"/>
    </row>
    <row r="242" ht="15.75" customHeight="1">
      <c r="A242" s="28"/>
      <c r="B242" s="27"/>
      <c r="C242" s="27"/>
      <c r="D242" s="27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14"/>
      <c r="AA242" s="28"/>
      <c r="AB242" s="30"/>
      <c r="AC242" s="28"/>
      <c r="AD242" s="19"/>
    </row>
    <row r="243" ht="15.75" customHeight="1">
      <c r="A243" s="28"/>
      <c r="B243" s="27"/>
      <c r="C243" s="27"/>
      <c r="D243" s="27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14"/>
      <c r="AA243" s="28"/>
      <c r="AB243" s="30"/>
      <c r="AC243" s="28"/>
      <c r="AD243" s="19"/>
    </row>
    <row r="244" ht="15.75" customHeight="1">
      <c r="A244" s="28"/>
      <c r="B244" s="27"/>
      <c r="C244" s="27"/>
      <c r="D244" s="27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14"/>
      <c r="AA244" s="28"/>
      <c r="AB244" s="30"/>
      <c r="AC244" s="28"/>
      <c r="AD244" s="19"/>
    </row>
    <row r="245" ht="15.75" customHeight="1">
      <c r="A245" s="28"/>
      <c r="B245" s="27"/>
      <c r="C245" s="27"/>
      <c r="D245" s="27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14"/>
      <c r="AA245" s="28"/>
      <c r="AB245" s="30"/>
      <c r="AC245" s="28"/>
      <c r="AD245" s="19"/>
    </row>
    <row r="246" ht="15.75" customHeight="1">
      <c r="A246" s="28"/>
      <c r="B246" s="27"/>
      <c r="C246" s="27"/>
      <c r="D246" s="27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14"/>
      <c r="AA246" s="28"/>
      <c r="AB246" s="30"/>
      <c r="AC246" s="28"/>
      <c r="AD246" s="19"/>
    </row>
    <row r="247" ht="15.75" customHeight="1">
      <c r="A247" s="28"/>
      <c r="B247" s="27"/>
      <c r="C247" s="27"/>
      <c r="D247" s="27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14"/>
      <c r="AA247" s="28"/>
      <c r="AB247" s="30"/>
      <c r="AC247" s="28"/>
      <c r="AD247" s="19"/>
    </row>
    <row r="248" ht="15.75" customHeight="1">
      <c r="A248" s="28"/>
      <c r="B248" s="27"/>
      <c r="C248" s="27"/>
      <c r="D248" s="27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14"/>
      <c r="AA248" s="28"/>
      <c r="AB248" s="30"/>
      <c r="AC248" s="28"/>
      <c r="AD248" s="19"/>
    </row>
    <row r="249" ht="15.75" customHeight="1">
      <c r="A249" s="28"/>
      <c r="B249" s="27"/>
      <c r="C249" s="27"/>
      <c r="D249" s="27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14"/>
      <c r="AA249" s="28"/>
      <c r="AB249" s="30"/>
      <c r="AC249" s="28"/>
      <c r="AD249" s="19"/>
    </row>
    <row r="250" ht="15.75" customHeight="1">
      <c r="A250" s="28"/>
      <c r="B250" s="27"/>
      <c r="C250" s="27"/>
      <c r="D250" s="27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14"/>
      <c r="AA250" s="28"/>
      <c r="AB250" s="30"/>
      <c r="AC250" s="28"/>
      <c r="AD250" s="19"/>
    </row>
    <row r="251" ht="15.75" customHeight="1">
      <c r="A251" s="28"/>
      <c r="B251" s="27"/>
      <c r="C251" s="27"/>
      <c r="D251" s="27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14"/>
      <c r="AA251" s="28"/>
      <c r="AB251" s="30"/>
      <c r="AC251" s="28"/>
      <c r="AD251" s="19"/>
    </row>
    <row r="252" ht="15.75" customHeight="1">
      <c r="A252" s="28"/>
      <c r="B252" s="27"/>
      <c r="C252" s="27"/>
      <c r="D252" s="27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14"/>
      <c r="AA252" s="28"/>
      <c r="AB252" s="30"/>
      <c r="AC252" s="28"/>
      <c r="AD252" s="19"/>
    </row>
    <row r="253" ht="15.75" customHeight="1">
      <c r="A253" s="28"/>
      <c r="B253" s="27"/>
      <c r="C253" s="27"/>
      <c r="D253" s="27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14"/>
      <c r="AA253" s="28"/>
      <c r="AB253" s="30"/>
      <c r="AC253" s="28"/>
      <c r="AD253" s="19"/>
    </row>
    <row r="254" ht="15.75" customHeight="1">
      <c r="A254" s="28"/>
      <c r="B254" s="27"/>
      <c r="C254" s="27"/>
      <c r="D254" s="27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14"/>
      <c r="AA254" s="28"/>
      <c r="AB254" s="30"/>
      <c r="AC254" s="28"/>
      <c r="AD254" s="19"/>
    </row>
    <row r="255" ht="15.75" customHeight="1">
      <c r="A255" s="28"/>
      <c r="B255" s="27"/>
      <c r="C255" s="27"/>
      <c r="D255" s="27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14"/>
      <c r="AA255" s="28"/>
      <c r="AB255" s="30"/>
      <c r="AC255" s="28"/>
      <c r="AD255" s="19"/>
    </row>
    <row r="256" ht="15.75" customHeight="1">
      <c r="A256" s="28"/>
      <c r="B256" s="27"/>
      <c r="C256" s="27"/>
      <c r="D256" s="27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14"/>
      <c r="AA256" s="28"/>
      <c r="AB256" s="30"/>
      <c r="AC256" s="28"/>
      <c r="AD256" s="19"/>
    </row>
    <row r="257" ht="15.75" customHeight="1">
      <c r="A257" s="28"/>
      <c r="B257" s="27"/>
      <c r="C257" s="27"/>
      <c r="D257" s="27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14"/>
      <c r="AA257" s="28"/>
      <c r="AB257" s="30"/>
      <c r="AC257" s="28"/>
      <c r="AD257" s="19"/>
    </row>
    <row r="258" ht="15.75" customHeight="1">
      <c r="A258" s="28"/>
      <c r="B258" s="27"/>
      <c r="C258" s="27"/>
      <c r="D258" s="27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14"/>
      <c r="AA258" s="28"/>
      <c r="AB258" s="30"/>
      <c r="AC258" s="28"/>
      <c r="AD258" s="19"/>
    </row>
    <row r="259" ht="15.75" customHeight="1">
      <c r="A259" s="28"/>
      <c r="B259" s="27"/>
      <c r="C259" s="27"/>
      <c r="D259" s="27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14"/>
      <c r="AA259" s="28"/>
      <c r="AB259" s="30"/>
      <c r="AC259" s="28"/>
      <c r="AD259" s="19"/>
    </row>
    <row r="260" ht="15.75" customHeight="1">
      <c r="A260" s="28"/>
      <c r="B260" s="27"/>
      <c r="C260" s="27"/>
      <c r="D260" s="27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14"/>
      <c r="AA260" s="28"/>
      <c r="AB260" s="30"/>
      <c r="AC260" s="28"/>
      <c r="AD260" s="19"/>
    </row>
    <row r="261" ht="15.75" customHeight="1">
      <c r="A261" s="28"/>
      <c r="B261" s="27"/>
      <c r="C261" s="27"/>
      <c r="D261" s="27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14"/>
      <c r="AA261" s="28"/>
      <c r="AB261" s="30"/>
      <c r="AC261" s="28"/>
      <c r="AD261" s="19"/>
    </row>
    <row r="262" ht="15.75" customHeight="1">
      <c r="A262" s="28"/>
      <c r="B262" s="27"/>
      <c r="C262" s="27"/>
      <c r="D262" s="27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14"/>
      <c r="AA262" s="28"/>
      <c r="AB262" s="30"/>
      <c r="AC262" s="28"/>
      <c r="AD262" s="19"/>
    </row>
    <row r="263" ht="15.75" customHeight="1">
      <c r="A263" s="28"/>
      <c r="B263" s="27"/>
      <c r="C263" s="27"/>
      <c r="D263" s="27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14"/>
      <c r="AA263" s="28"/>
      <c r="AB263" s="30"/>
      <c r="AC263" s="28"/>
      <c r="AD263" s="19"/>
    </row>
    <row r="264" ht="15.75" customHeight="1">
      <c r="A264" s="28"/>
      <c r="B264" s="27"/>
      <c r="C264" s="27"/>
      <c r="D264" s="27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14"/>
      <c r="AA264" s="28"/>
      <c r="AB264" s="30"/>
      <c r="AC264" s="28"/>
      <c r="AD264" s="19"/>
    </row>
    <row r="265" ht="15.75" customHeight="1">
      <c r="A265" s="28"/>
      <c r="B265" s="27"/>
      <c r="C265" s="27"/>
      <c r="D265" s="27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14"/>
      <c r="AA265" s="28"/>
      <c r="AB265" s="30"/>
      <c r="AC265" s="28"/>
      <c r="AD265" s="19"/>
    </row>
    <row r="266" ht="15.75" customHeight="1">
      <c r="A266" s="28"/>
      <c r="B266" s="27"/>
      <c r="C266" s="27"/>
      <c r="D266" s="27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14"/>
      <c r="AA266" s="28"/>
      <c r="AB266" s="30"/>
      <c r="AC266" s="28"/>
      <c r="AD266" s="19"/>
    </row>
    <row r="267" ht="15.75" customHeight="1">
      <c r="A267" s="28"/>
      <c r="B267" s="27"/>
      <c r="C267" s="27"/>
      <c r="D267" s="27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14"/>
      <c r="AA267" s="28"/>
      <c r="AB267" s="30"/>
      <c r="AC267" s="28"/>
      <c r="AD267" s="19"/>
    </row>
    <row r="268" ht="15.75" customHeight="1">
      <c r="A268" s="28"/>
      <c r="B268" s="27"/>
      <c r="C268" s="27"/>
      <c r="D268" s="27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14"/>
      <c r="AA268" s="28"/>
      <c r="AB268" s="30"/>
      <c r="AC268" s="28"/>
      <c r="AD268" s="19"/>
    </row>
    <row r="269" ht="15.75" customHeight="1">
      <c r="A269" s="28"/>
      <c r="B269" s="27"/>
      <c r="C269" s="27"/>
      <c r="D269" s="27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14"/>
      <c r="AA269" s="28"/>
      <c r="AB269" s="30"/>
      <c r="AC269" s="28"/>
      <c r="AD269" s="19"/>
    </row>
    <row r="270" ht="15.75" customHeight="1">
      <c r="A270" s="28"/>
      <c r="B270" s="27"/>
      <c r="C270" s="27"/>
      <c r="D270" s="27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14"/>
      <c r="AA270" s="28"/>
      <c r="AB270" s="30"/>
      <c r="AC270" s="28"/>
      <c r="AD270" s="19"/>
    </row>
    <row r="271" ht="15.75" customHeight="1">
      <c r="A271" s="28"/>
      <c r="B271" s="27"/>
      <c r="C271" s="27"/>
      <c r="D271" s="27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14"/>
      <c r="AA271" s="28"/>
      <c r="AB271" s="30"/>
      <c r="AC271" s="28"/>
      <c r="AD271" s="19"/>
    </row>
    <row r="272" ht="15.75" customHeight="1">
      <c r="A272" s="28"/>
      <c r="B272" s="27"/>
      <c r="C272" s="27"/>
      <c r="D272" s="27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14"/>
      <c r="AA272" s="28"/>
      <c r="AB272" s="30"/>
      <c r="AC272" s="28"/>
      <c r="AD272" s="19"/>
    </row>
    <row r="273" ht="15.75" customHeight="1">
      <c r="A273" s="28"/>
      <c r="B273" s="27"/>
      <c r="C273" s="27"/>
      <c r="D273" s="27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14"/>
      <c r="AA273" s="28"/>
      <c r="AB273" s="30"/>
      <c r="AC273" s="28"/>
      <c r="AD273" s="19"/>
    </row>
    <row r="274" ht="15.75" customHeight="1">
      <c r="A274" s="28"/>
      <c r="B274" s="27"/>
      <c r="C274" s="27"/>
      <c r="D274" s="27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14"/>
      <c r="AA274" s="28"/>
      <c r="AB274" s="30"/>
      <c r="AC274" s="28"/>
      <c r="AD274" s="19"/>
    </row>
    <row r="275" ht="15.75" customHeight="1">
      <c r="A275" s="28"/>
      <c r="B275" s="27"/>
      <c r="C275" s="27"/>
      <c r="D275" s="27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14"/>
      <c r="AA275" s="28"/>
      <c r="AB275" s="30"/>
      <c r="AC275" s="28"/>
      <c r="AD275" s="19"/>
    </row>
    <row r="276" ht="15.75" customHeight="1">
      <c r="A276" s="28"/>
      <c r="B276" s="27"/>
      <c r="C276" s="27"/>
      <c r="D276" s="27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14"/>
      <c r="AA276" s="28"/>
      <c r="AB276" s="30"/>
      <c r="AC276" s="28"/>
      <c r="AD276" s="19"/>
    </row>
    <row r="277" ht="15.75" customHeight="1">
      <c r="A277" s="28"/>
      <c r="B277" s="27"/>
      <c r="C277" s="27"/>
      <c r="D277" s="27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14"/>
      <c r="AA277" s="28"/>
      <c r="AB277" s="30"/>
      <c r="AC277" s="28"/>
      <c r="AD277" s="19"/>
    </row>
    <row r="278" ht="15.75" customHeight="1">
      <c r="A278" s="28"/>
      <c r="B278" s="27"/>
      <c r="C278" s="27"/>
      <c r="D278" s="27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14"/>
      <c r="AA278" s="28"/>
      <c r="AB278" s="30"/>
      <c r="AC278" s="28"/>
      <c r="AD278" s="19"/>
    </row>
    <row r="279" ht="15.75" customHeight="1">
      <c r="A279" s="28"/>
      <c r="B279" s="27"/>
      <c r="C279" s="27"/>
      <c r="D279" s="27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14"/>
      <c r="AA279" s="28"/>
      <c r="AB279" s="30"/>
      <c r="AC279" s="28"/>
      <c r="AD279" s="19"/>
    </row>
    <row r="280" ht="15.75" customHeight="1">
      <c r="A280" s="28"/>
      <c r="B280" s="27"/>
      <c r="C280" s="27"/>
      <c r="D280" s="27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14"/>
      <c r="AA280" s="28"/>
      <c r="AB280" s="30"/>
      <c r="AC280" s="28"/>
      <c r="AD280" s="19"/>
    </row>
    <row r="281" ht="15.75" customHeight="1">
      <c r="A281" s="28"/>
      <c r="B281" s="27"/>
      <c r="C281" s="27"/>
      <c r="D281" s="27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14"/>
      <c r="AA281" s="28"/>
      <c r="AB281" s="30"/>
      <c r="AC281" s="28"/>
      <c r="AD281" s="19"/>
    </row>
    <row r="282" ht="15.75" customHeight="1">
      <c r="A282" s="28"/>
      <c r="B282" s="27"/>
      <c r="C282" s="27"/>
      <c r="D282" s="27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14"/>
      <c r="AA282" s="28"/>
      <c r="AB282" s="30"/>
      <c r="AC282" s="28"/>
      <c r="AD282" s="19"/>
    </row>
    <row r="283" ht="15.75" customHeight="1">
      <c r="A283" s="28"/>
      <c r="B283" s="27"/>
      <c r="C283" s="27"/>
      <c r="D283" s="27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14"/>
      <c r="AA283" s="28"/>
      <c r="AB283" s="30"/>
      <c r="AC283" s="28"/>
      <c r="AD283" s="19"/>
    </row>
    <row r="284" ht="15.75" customHeight="1">
      <c r="A284" s="28"/>
      <c r="B284" s="27"/>
      <c r="C284" s="27"/>
      <c r="D284" s="27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14"/>
      <c r="AA284" s="28"/>
      <c r="AB284" s="30"/>
      <c r="AC284" s="28"/>
      <c r="AD284" s="19"/>
    </row>
    <row r="285" ht="15.75" customHeight="1">
      <c r="A285" s="28"/>
      <c r="B285" s="27"/>
      <c r="C285" s="27"/>
      <c r="D285" s="27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14"/>
      <c r="AA285" s="28"/>
      <c r="AB285" s="30"/>
      <c r="AC285" s="28"/>
      <c r="AD285" s="19"/>
    </row>
    <row r="286" ht="15.75" customHeight="1">
      <c r="A286" s="28"/>
      <c r="B286" s="27"/>
      <c r="C286" s="27"/>
      <c r="D286" s="27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14"/>
      <c r="AA286" s="28"/>
      <c r="AB286" s="30"/>
      <c r="AC286" s="28"/>
      <c r="AD286" s="19"/>
    </row>
    <row r="287" ht="15.75" customHeight="1">
      <c r="A287" s="28"/>
      <c r="B287" s="27"/>
      <c r="C287" s="27"/>
      <c r="D287" s="27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14"/>
      <c r="AA287" s="28"/>
      <c r="AB287" s="30"/>
      <c r="AC287" s="28"/>
      <c r="AD287" s="19"/>
    </row>
    <row r="288" ht="15.75" customHeight="1">
      <c r="A288" s="28"/>
      <c r="B288" s="27"/>
      <c r="C288" s="27"/>
      <c r="D288" s="27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14"/>
      <c r="AA288" s="28"/>
      <c r="AB288" s="30"/>
      <c r="AC288" s="28"/>
      <c r="AD288" s="19"/>
    </row>
    <row r="289" ht="15.75" customHeight="1">
      <c r="A289" s="28"/>
      <c r="B289" s="27"/>
      <c r="C289" s="27"/>
      <c r="D289" s="27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14"/>
      <c r="AA289" s="28"/>
      <c r="AB289" s="30"/>
      <c r="AC289" s="28"/>
      <c r="AD289" s="19"/>
    </row>
    <row r="290" ht="15.75" customHeight="1">
      <c r="A290" s="28"/>
      <c r="B290" s="27"/>
      <c r="C290" s="27"/>
      <c r="D290" s="27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14"/>
      <c r="AA290" s="28"/>
      <c r="AB290" s="30"/>
      <c r="AC290" s="28"/>
      <c r="AD290" s="19"/>
    </row>
    <row r="291" ht="15.75" customHeight="1">
      <c r="A291" s="28"/>
      <c r="B291" s="27"/>
      <c r="C291" s="27"/>
      <c r="D291" s="27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14"/>
      <c r="AA291" s="28"/>
      <c r="AB291" s="30"/>
      <c r="AC291" s="28"/>
      <c r="AD291" s="19"/>
    </row>
    <row r="292" ht="15.75" customHeight="1">
      <c r="A292" s="28"/>
      <c r="B292" s="27"/>
      <c r="C292" s="27"/>
      <c r="D292" s="27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14"/>
      <c r="AA292" s="28"/>
      <c r="AB292" s="30"/>
      <c r="AC292" s="28"/>
      <c r="AD292" s="19"/>
    </row>
    <row r="293" ht="15.75" customHeight="1">
      <c r="A293" s="28"/>
      <c r="B293" s="27"/>
      <c r="C293" s="27"/>
      <c r="D293" s="27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14"/>
      <c r="AA293" s="28"/>
      <c r="AB293" s="30"/>
      <c r="AC293" s="28"/>
      <c r="AD293" s="19"/>
    </row>
    <row r="294" ht="15.75" customHeight="1">
      <c r="A294" s="28"/>
      <c r="B294" s="27"/>
      <c r="C294" s="27"/>
      <c r="D294" s="27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14"/>
      <c r="AA294" s="28"/>
      <c r="AB294" s="30"/>
      <c r="AC294" s="28"/>
      <c r="AD294" s="19"/>
    </row>
    <row r="295" ht="15.75" customHeight="1">
      <c r="A295" s="28"/>
      <c r="B295" s="27"/>
      <c r="C295" s="27"/>
      <c r="D295" s="27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14"/>
      <c r="AA295" s="28"/>
      <c r="AB295" s="30"/>
      <c r="AC295" s="28"/>
      <c r="AD295" s="19"/>
    </row>
    <row r="296" ht="15.75" customHeight="1">
      <c r="A296" s="28"/>
      <c r="B296" s="27"/>
      <c r="C296" s="27"/>
      <c r="D296" s="27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14"/>
      <c r="AA296" s="28"/>
      <c r="AB296" s="30"/>
      <c r="AC296" s="28"/>
      <c r="AD296" s="19"/>
    </row>
    <row r="297" ht="15.75" customHeight="1">
      <c r="A297" s="28"/>
      <c r="B297" s="27"/>
      <c r="C297" s="27"/>
      <c r="D297" s="27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14"/>
      <c r="AA297" s="28"/>
      <c r="AB297" s="30"/>
      <c r="AC297" s="28"/>
      <c r="AD297" s="19"/>
    </row>
    <row r="298" ht="15.75" customHeight="1">
      <c r="A298" s="28"/>
      <c r="B298" s="27"/>
      <c r="C298" s="27"/>
      <c r="D298" s="27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14"/>
      <c r="AA298" s="28"/>
      <c r="AB298" s="30"/>
      <c r="AC298" s="28"/>
      <c r="AD298" s="19"/>
    </row>
    <row r="299" ht="15.75" customHeight="1">
      <c r="A299" s="28"/>
      <c r="B299" s="27"/>
      <c r="C299" s="27"/>
      <c r="D299" s="27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14"/>
      <c r="AA299" s="28"/>
      <c r="AB299" s="30"/>
      <c r="AC299" s="28"/>
      <c r="AD299" s="19"/>
    </row>
    <row r="300" ht="15.75" customHeight="1">
      <c r="A300" s="28"/>
      <c r="B300" s="27"/>
      <c r="C300" s="27"/>
      <c r="D300" s="27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14"/>
      <c r="AA300" s="28"/>
      <c r="AB300" s="30"/>
      <c r="AC300" s="28"/>
      <c r="AD300" s="19"/>
    </row>
    <row r="301" ht="15.75" customHeight="1">
      <c r="A301" s="28"/>
      <c r="B301" s="27"/>
      <c r="C301" s="27"/>
      <c r="D301" s="27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14"/>
      <c r="AA301" s="28"/>
      <c r="AB301" s="30"/>
      <c r="AC301" s="28"/>
      <c r="AD301" s="19"/>
    </row>
    <row r="302" ht="15.75" customHeight="1">
      <c r="A302" s="28"/>
      <c r="B302" s="27"/>
      <c r="C302" s="27"/>
      <c r="D302" s="27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14"/>
      <c r="AA302" s="28"/>
      <c r="AB302" s="30"/>
      <c r="AC302" s="28"/>
      <c r="AD302" s="19"/>
    </row>
    <row r="303" ht="15.75" customHeight="1">
      <c r="A303" s="28"/>
      <c r="B303" s="27"/>
      <c r="C303" s="27"/>
      <c r="D303" s="27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14"/>
      <c r="AA303" s="28"/>
      <c r="AB303" s="30"/>
      <c r="AC303" s="28"/>
      <c r="AD303" s="19"/>
    </row>
    <row r="304" ht="15.75" customHeight="1">
      <c r="A304" s="28"/>
      <c r="B304" s="27"/>
      <c r="C304" s="27"/>
      <c r="D304" s="27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14"/>
      <c r="AA304" s="28"/>
      <c r="AB304" s="30"/>
      <c r="AC304" s="28"/>
      <c r="AD304" s="19"/>
    </row>
    <row r="305" ht="15.75" customHeight="1">
      <c r="A305" s="28"/>
      <c r="B305" s="27"/>
      <c r="C305" s="27"/>
      <c r="D305" s="27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14"/>
      <c r="AA305" s="28"/>
      <c r="AB305" s="30"/>
      <c r="AC305" s="28"/>
      <c r="AD305" s="19"/>
    </row>
    <row r="306" ht="15.75" customHeight="1">
      <c r="A306" s="28"/>
      <c r="B306" s="27"/>
      <c r="C306" s="27"/>
      <c r="D306" s="27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14"/>
      <c r="AA306" s="28"/>
      <c r="AB306" s="30"/>
      <c r="AC306" s="28"/>
      <c r="AD306" s="19"/>
    </row>
    <row r="307" ht="15.75" customHeight="1">
      <c r="A307" s="28"/>
      <c r="B307" s="27"/>
      <c r="C307" s="27"/>
      <c r="D307" s="27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14"/>
      <c r="AA307" s="28"/>
      <c r="AB307" s="30"/>
      <c r="AC307" s="28"/>
      <c r="AD307" s="19"/>
    </row>
    <row r="308" ht="15.75" customHeight="1">
      <c r="A308" s="28"/>
      <c r="B308" s="27"/>
      <c r="C308" s="27"/>
      <c r="D308" s="27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14"/>
      <c r="AA308" s="28"/>
      <c r="AB308" s="30"/>
      <c r="AC308" s="28"/>
      <c r="AD308" s="19"/>
    </row>
    <row r="309" ht="15.75" customHeight="1">
      <c r="A309" s="28"/>
      <c r="B309" s="27"/>
      <c r="C309" s="27"/>
      <c r="D309" s="27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14"/>
      <c r="AA309" s="28"/>
      <c r="AB309" s="30"/>
      <c r="AC309" s="28"/>
      <c r="AD309" s="19"/>
    </row>
    <row r="310" ht="15.75" customHeight="1">
      <c r="A310" s="28"/>
      <c r="B310" s="27"/>
      <c r="C310" s="27"/>
      <c r="D310" s="27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14"/>
      <c r="AA310" s="28"/>
      <c r="AB310" s="30"/>
      <c r="AC310" s="28"/>
      <c r="AD310" s="19"/>
    </row>
    <row r="311" ht="15.75" customHeight="1">
      <c r="A311" s="28"/>
      <c r="B311" s="27"/>
      <c r="C311" s="27"/>
      <c r="D311" s="27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14"/>
      <c r="AA311" s="28"/>
      <c r="AB311" s="30"/>
      <c r="AC311" s="28"/>
      <c r="AD311" s="19"/>
    </row>
    <row r="312" ht="15.75" customHeight="1">
      <c r="A312" s="28"/>
      <c r="B312" s="27"/>
      <c r="C312" s="27"/>
      <c r="D312" s="27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14"/>
      <c r="AA312" s="28"/>
      <c r="AB312" s="30"/>
      <c r="AC312" s="28"/>
      <c r="AD312" s="19"/>
    </row>
    <row r="313" ht="15.75" customHeight="1">
      <c r="A313" s="28"/>
      <c r="B313" s="27"/>
      <c r="C313" s="27"/>
      <c r="D313" s="27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14"/>
      <c r="AA313" s="28"/>
      <c r="AB313" s="30"/>
      <c r="AC313" s="28"/>
      <c r="AD313" s="19"/>
    </row>
    <row r="314" ht="15.75" customHeight="1">
      <c r="A314" s="28"/>
      <c r="B314" s="27"/>
      <c r="C314" s="27"/>
      <c r="D314" s="27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14"/>
      <c r="AA314" s="28"/>
      <c r="AB314" s="30"/>
      <c r="AC314" s="28"/>
      <c r="AD314" s="19"/>
    </row>
    <row r="315" ht="15.75" customHeight="1">
      <c r="A315" s="28"/>
      <c r="B315" s="27"/>
      <c r="C315" s="27"/>
      <c r="D315" s="27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14"/>
      <c r="AA315" s="28"/>
      <c r="AB315" s="30"/>
      <c r="AC315" s="28"/>
      <c r="AD315" s="19"/>
    </row>
    <row r="316" ht="15.75" customHeight="1">
      <c r="A316" s="28"/>
      <c r="B316" s="27"/>
      <c r="C316" s="27"/>
      <c r="D316" s="27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14"/>
      <c r="AA316" s="28"/>
      <c r="AB316" s="30"/>
      <c r="AC316" s="28"/>
      <c r="AD316" s="19"/>
    </row>
    <row r="317" ht="15.75" customHeight="1">
      <c r="A317" s="28"/>
      <c r="B317" s="27"/>
      <c r="C317" s="27"/>
      <c r="D317" s="27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14"/>
      <c r="AA317" s="28"/>
      <c r="AB317" s="30"/>
      <c r="AC317" s="28"/>
      <c r="AD317" s="19"/>
    </row>
    <row r="318" ht="15.75" customHeight="1">
      <c r="A318" s="28"/>
      <c r="B318" s="27"/>
      <c r="C318" s="27"/>
      <c r="D318" s="27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14"/>
      <c r="AA318" s="28"/>
      <c r="AB318" s="30"/>
      <c r="AC318" s="28"/>
      <c r="AD318" s="19"/>
    </row>
    <row r="319" ht="15.75" customHeight="1">
      <c r="A319" s="28"/>
      <c r="B319" s="27"/>
      <c r="C319" s="27"/>
      <c r="D319" s="27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14"/>
      <c r="AA319" s="28"/>
      <c r="AB319" s="30"/>
      <c r="AC319" s="28"/>
      <c r="AD319" s="19"/>
    </row>
    <row r="320" ht="15.75" customHeight="1">
      <c r="A320" s="28"/>
      <c r="B320" s="27"/>
      <c r="C320" s="27"/>
      <c r="D320" s="27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14"/>
      <c r="AA320" s="28"/>
      <c r="AB320" s="30"/>
      <c r="AC320" s="28"/>
      <c r="AD320" s="19"/>
    </row>
    <row r="321" ht="15.75" customHeight="1">
      <c r="A321" s="28"/>
      <c r="B321" s="27"/>
      <c r="C321" s="27"/>
      <c r="D321" s="27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14"/>
      <c r="AA321" s="28"/>
      <c r="AB321" s="30"/>
      <c r="AC321" s="28"/>
      <c r="AD321" s="19"/>
    </row>
    <row r="322" ht="15.75" customHeight="1">
      <c r="A322" s="28"/>
      <c r="B322" s="27"/>
      <c r="C322" s="27"/>
      <c r="D322" s="27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14"/>
      <c r="AA322" s="28"/>
      <c r="AB322" s="30"/>
      <c r="AC322" s="28"/>
      <c r="AD322" s="19"/>
    </row>
    <row r="323" ht="15.75" customHeight="1">
      <c r="A323" s="28"/>
      <c r="B323" s="27"/>
      <c r="C323" s="27"/>
      <c r="D323" s="27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14"/>
      <c r="AA323" s="28"/>
      <c r="AB323" s="30"/>
      <c r="AC323" s="28"/>
      <c r="AD323" s="19"/>
    </row>
    <row r="324" ht="15.75" customHeight="1">
      <c r="A324" s="28"/>
      <c r="B324" s="27"/>
      <c r="C324" s="27"/>
      <c r="D324" s="27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14"/>
      <c r="AA324" s="28"/>
      <c r="AB324" s="30"/>
      <c r="AC324" s="28"/>
      <c r="AD324" s="19"/>
    </row>
    <row r="325" ht="15.75" customHeight="1">
      <c r="A325" s="28"/>
      <c r="B325" s="27"/>
      <c r="C325" s="27"/>
      <c r="D325" s="27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14"/>
      <c r="AA325" s="28"/>
      <c r="AB325" s="30"/>
      <c r="AC325" s="28"/>
      <c r="AD325" s="19"/>
    </row>
    <row r="326" ht="15.75" customHeight="1">
      <c r="A326" s="28"/>
      <c r="B326" s="27"/>
      <c r="C326" s="27"/>
      <c r="D326" s="27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14"/>
      <c r="AA326" s="28"/>
      <c r="AB326" s="30"/>
      <c r="AC326" s="28"/>
      <c r="AD326" s="19"/>
    </row>
    <row r="327" ht="15.75" customHeight="1">
      <c r="A327" s="28"/>
      <c r="B327" s="27"/>
      <c r="C327" s="27"/>
      <c r="D327" s="27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14"/>
      <c r="AA327" s="28"/>
      <c r="AB327" s="30"/>
      <c r="AC327" s="28"/>
      <c r="AD327" s="19"/>
    </row>
    <row r="328" ht="15.75" customHeight="1">
      <c r="A328" s="28"/>
      <c r="B328" s="27"/>
      <c r="C328" s="27"/>
      <c r="D328" s="27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14"/>
      <c r="AA328" s="28"/>
      <c r="AB328" s="30"/>
      <c r="AC328" s="28"/>
      <c r="AD328" s="19"/>
    </row>
    <row r="329" ht="15.75" customHeight="1">
      <c r="A329" s="28"/>
      <c r="B329" s="27"/>
      <c r="C329" s="27"/>
      <c r="D329" s="27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14"/>
      <c r="AA329" s="28"/>
      <c r="AB329" s="30"/>
      <c r="AC329" s="28"/>
      <c r="AD329" s="19"/>
    </row>
    <row r="330" ht="15.75" customHeight="1">
      <c r="A330" s="28"/>
      <c r="B330" s="27"/>
      <c r="C330" s="27"/>
      <c r="D330" s="27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14"/>
      <c r="AA330" s="28"/>
      <c r="AB330" s="30"/>
      <c r="AC330" s="28"/>
      <c r="AD330" s="19"/>
    </row>
    <row r="331" ht="15.75" customHeight="1">
      <c r="A331" s="28"/>
      <c r="B331" s="27"/>
      <c r="C331" s="27"/>
      <c r="D331" s="27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14"/>
      <c r="AA331" s="28"/>
      <c r="AB331" s="30"/>
      <c r="AC331" s="28"/>
      <c r="AD331" s="19"/>
    </row>
    <row r="332" ht="15.75" customHeight="1">
      <c r="A332" s="28"/>
      <c r="B332" s="27"/>
      <c r="C332" s="27"/>
      <c r="D332" s="27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14"/>
      <c r="AA332" s="28"/>
      <c r="AB332" s="30"/>
      <c r="AC332" s="28"/>
      <c r="AD332" s="19"/>
    </row>
    <row r="333" ht="15.75" customHeight="1">
      <c r="A333" s="28"/>
      <c r="B333" s="27"/>
      <c r="C333" s="27"/>
      <c r="D333" s="27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14"/>
      <c r="AA333" s="28"/>
      <c r="AB333" s="30"/>
      <c r="AC333" s="28"/>
      <c r="AD333" s="19"/>
    </row>
    <row r="334" ht="15.75" customHeight="1">
      <c r="A334" s="28"/>
      <c r="B334" s="27"/>
      <c r="C334" s="27"/>
      <c r="D334" s="27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14"/>
      <c r="AA334" s="28"/>
      <c r="AB334" s="30"/>
      <c r="AC334" s="28"/>
      <c r="AD334" s="19"/>
    </row>
    <row r="335" ht="15.75" customHeight="1">
      <c r="A335" s="28"/>
      <c r="B335" s="27"/>
      <c r="C335" s="27"/>
      <c r="D335" s="27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14"/>
      <c r="AA335" s="28"/>
      <c r="AB335" s="30"/>
      <c r="AC335" s="28"/>
      <c r="AD335" s="19"/>
    </row>
    <row r="336" ht="15.75" customHeight="1">
      <c r="A336" s="28"/>
      <c r="B336" s="27"/>
      <c r="C336" s="27"/>
      <c r="D336" s="27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14"/>
      <c r="AA336" s="28"/>
      <c r="AB336" s="30"/>
      <c r="AC336" s="28"/>
      <c r="AD336" s="19"/>
    </row>
    <row r="337" ht="15.75" customHeight="1">
      <c r="A337" s="28"/>
      <c r="B337" s="27"/>
      <c r="C337" s="27"/>
      <c r="D337" s="27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14"/>
      <c r="AA337" s="28"/>
      <c r="AB337" s="30"/>
      <c r="AC337" s="28"/>
      <c r="AD337" s="19"/>
    </row>
    <row r="338" ht="15.75" customHeight="1">
      <c r="A338" s="28"/>
      <c r="B338" s="27"/>
      <c r="C338" s="27"/>
      <c r="D338" s="27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14"/>
      <c r="AA338" s="28"/>
      <c r="AB338" s="30"/>
      <c r="AC338" s="28"/>
      <c r="AD338" s="19"/>
    </row>
    <row r="339" ht="15.75" customHeight="1">
      <c r="A339" s="28"/>
      <c r="B339" s="27"/>
      <c r="C339" s="27"/>
      <c r="D339" s="27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14"/>
      <c r="AA339" s="28"/>
      <c r="AB339" s="30"/>
      <c r="AC339" s="28"/>
      <c r="AD339" s="19"/>
    </row>
    <row r="340" ht="15.75" customHeight="1">
      <c r="A340" s="28"/>
      <c r="B340" s="27"/>
      <c r="C340" s="27"/>
      <c r="D340" s="27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14"/>
      <c r="AA340" s="28"/>
      <c r="AB340" s="30"/>
      <c r="AC340" s="28"/>
      <c r="AD340" s="19"/>
    </row>
    <row r="341" ht="15.75" customHeight="1">
      <c r="A341" s="28"/>
      <c r="B341" s="27"/>
      <c r="C341" s="27"/>
      <c r="D341" s="27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14"/>
      <c r="AA341" s="28"/>
      <c r="AB341" s="30"/>
      <c r="AC341" s="28"/>
      <c r="AD341" s="19"/>
    </row>
    <row r="342" ht="15.75" customHeight="1">
      <c r="A342" s="28"/>
      <c r="B342" s="27"/>
      <c r="C342" s="27"/>
      <c r="D342" s="27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14"/>
      <c r="AA342" s="28"/>
      <c r="AB342" s="30"/>
      <c r="AC342" s="28"/>
      <c r="AD342" s="19"/>
    </row>
    <row r="343" ht="15.75" customHeight="1">
      <c r="A343" s="28"/>
      <c r="B343" s="27"/>
      <c r="C343" s="27"/>
      <c r="D343" s="27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14"/>
      <c r="AA343" s="28"/>
      <c r="AB343" s="30"/>
      <c r="AC343" s="28"/>
      <c r="AD343" s="19"/>
    </row>
    <row r="344" ht="15.75" customHeight="1">
      <c r="A344" s="28"/>
      <c r="B344" s="27"/>
      <c r="C344" s="27"/>
      <c r="D344" s="27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14"/>
      <c r="AA344" s="28"/>
      <c r="AB344" s="30"/>
      <c r="AC344" s="28"/>
      <c r="AD344" s="19"/>
    </row>
    <row r="345" ht="15.75" customHeight="1">
      <c r="A345" s="28"/>
      <c r="B345" s="27"/>
      <c r="C345" s="27"/>
      <c r="D345" s="27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14"/>
      <c r="AA345" s="28"/>
      <c r="AB345" s="30"/>
      <c r="AC345" s="28"/>
      <c r="AD345" s="19"/>
    </row>
    <row r="346" ht="15.75" customHeight="1">
      <c r="A346" s="28"/>
      <c r="B346" s="27"/>
      <c r="C346" s="27"/>
      <c r="D346" s="27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14"/>
      <c r="AA346" s="28"/>
      <c r="AB346" s="30"/>
      <c r="AC346" s="28"/>
      <c r="AD346" s="19"/>
    </row>
    <row r="347" ht="15.75" customHeight="1">
      <c r="A347" s="28"/>
      <c r="B347" s="27"/>
      <c r="C347" s="27"/>
      <c r="D347" s="27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14"/>
      <c r="AA347" s="28"/>
      <c r="AB347" s="30"/>
      <c r="AC347" s="28"/>
      <c r="AD347" s="19"/>
    </row>
    <row r="348" ht="15.75" customHeight="1">
      <c r="A348" s="28"/>
      <c r="B348" s="27"/>
      <c r="C348" s="27"/>
      <c r="D348" s="27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14"/>
      <c r="AA348" s="28"/>
      <c r="AB348" s="30"/>
      <c r="AC348" s="28"/>
      <c r="AD348" s="19"/>
    </row>
    <row r="349" ht="15.75" customHeight="1">
      <c r="A349" s="28"/>
      <c r="B349" s="27"/>
      <c r="C349" s="27"/>
      <c r="D349" s="27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14"/>
      <c r="AA349" s="28"/>
      <c r="AB349" s="30"/>
      <c r="AC349" s="28"/>
      <c r="AD349" s="19"/>
    </row>
    <row r="350" ht="15.75" customHeight="1">
      <c r="A350" s="28"/>
      <c r="B350" s="27"/>
      <c r="C350" s="27"/>
      <c r="D350" s="27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14"/>
      <c r="AA350" s="28"/>
      <c r="AB350" s="30"/>
      <c r="AC350" s="28"/>
      <c r="AD350" s="19"/>
    </row>
    <row r="351" ht="15.75" customHeight="1">
      <c r="A351" s="28"/>
      <c r="B351" s="27"/>
      <c r="C351" s="27"/>
      <c r="D351" s="27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14"/>
      <c r="AA351" s="28"/>
      <c r="AB351" s="30"/>
      <c r="AC351" s="28"/>
      <c r="AD351" s="19"/>
    </row>
    <row r="352" ht="15.75" customHeight="1">
      <c r="A352" s="28"/>
      <c r="B352" s="27"/>
      <c r="C352" s="27"/>
      <c r="D352" s="27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14"/>
      <c r="AA352" s="28"/>
      <c r="AB352" s="30"/>
      <c r="AC352" s="28"/>
      <c r="AD352" s="19"/>
    </row>
    <row r="353" ht="15.75" customHeight="1">
      <c r="A353" s="28"/>
      <c r="B353" s="27"/>
      <c r="C353" s="27"/>
      <c r="D353" s="27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14"/>
      <c r="AA353" s="28"/>
      <c r="AB353" s="30"/>
      <c r="AC353" s="28"/>
      <c r="AD353" s="19"/>
    </row>
    <row r="354" ht="15.75" customHeight="1">
      <c r="A354" s="28"/>
      <c r="B354" s="27"/>
      <c r="C354" s="27"/>
      <c r="D354" s="27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14"/>
      <c r="AA354" s="28"/>
      <c r="AB354" s="30"/>
      <c r="AC354" s="28"/>
      <c r="AD354" s="19"/>
    </row>
    <row r="355" ht="15.75" customHeight="1">
      <c r="A355" s="28"/>
      <c r="B355" s="27"/>
      <c r="C355" s="27"/>
      <c r="D355" s="27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14"/>
      <c r="AA355" s="28"/>
      <c r="AB355" s="30"/>
      <c r="AC355" s="28"/>
      <c r="AD355" s="19"/>
    </row>
    <row r="356" ht="15.75" customHeight="1">
      <c r="A356" s="28"/>
      <c r="B356" s="27"/>
      <c r="C356" s="27"/>
      <c r="D356" s="27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14"/>
      <c r="AA356" s="28"/>
      <c r="AB356" s="30"/>
      <c r="AC356" s="28"/>
      <c r="AD356" s="19"/>
    </row>
    <row r="357" ht="15.75" customHeight="1">
      <c r="A357" s="28"/>
      <c r="B357" s="27"/>
      <c r="C357" s="27"/>
      <c r="D357" s="27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14"/>
      <c r="AA357" s="28"/>
      <c r="AB357" s="30"/>
      <c r="AC357" s="28"/>
      <c r="AD357" s="19"/>
    </row>
    <row r="358" ht="15.75" customHeight="1">
      <c r="A358" s="28"/>
      <c r="B358" s="27"/>
      <c r="C358" s="27"/>
      <c r="D358" s="27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14"/>
      <c r="AA358" s="28"/>
      <c r="AB358" s="30"/>
      <c r="AC358" s="28"/>
      <c r="AD358" s="19"/>
    </row>
    <row r="359" ht="15.75" customHeight="1">
      <c r="A359" s="28"/>
      <c r="B359" s="27"/>
      <c r="C359" s="27"/>
      <c r="D359" s="27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14"/>
      <c r="AA359" s="28"/>
      <c r="AB359" s="30"/>
      <c r="AC359" s="28"/>
      <c r="AD359" s="19"/>
    </row>
    <row r="360" ht="15.75" customHeight="1">
      <c r="A360" s="28"/>
      <c r="B360" s="27"/>
      <c r="C360" s="27"/>
      <c r="D360" s="27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14"/>
      <c r="AA360" s="28"/>
      <c r="AB360" s="30"/>
      <c r="AC360" s="28"/>
      <c r="AD360" s="19"/>
    </row>
    <row r="361" ht="15.75" customHeight="1">
      <c r="A361" s="28"/>
      <c r="B361" s="27"/>
      <c r="C361" s="27"/>
      <c r="D361" s="27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14"/>
      <c r="AA361" s="28"/>
      <c r="AB361" s="30"/>
      <c r="AC361" s="28"/>
      <c r="AD361" s="19"/>
    </row>
    <row r="362" ht="15.75" customHeight="1">
      <c r="A362" s="28"/>
      <c r="B362" s="27"/>
      <c r="C362" s="27"/>
      <c r="D362" s="27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14"/>
      <c r="AA362" s="28"/>
      <c r="AB362" s="30"/>
      <c r="AC362" s="28"/>
      <c r="AD362" s="19"/>
    </row>
    <row r="363" ht="15.75" customHeight="1">
      <c r="A363" s="28"/>
      <c r="B363" s="27"/>
      <c r="C363" s="27"/>
      <c r="D363" s="27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14"/>
      <c r="AA363" s="28"/>
      <c r="AB363" s="30"/>
      <c r="AC363" s="28"/>
      <c r="AD363" s="19"/>
    </row>
    <row r="364" ht="15.75" customHeight="1">
      <c r="A364" s="28"/>
      <c r="B364" s="27"/>
      <c r="C364" s="27"/>
      <c r="D364" s="27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14"/>
      <c r="AA364" s="28"/>
      <c r="AB364" s="30"/>
      <c r="AC364" s="28"/>
      <c r="AD364" s="19"/>
    </row>
    <row r="365" ht="15.75" customHeight="1">
      <c r="A365" s="28"/>
      <c r="B365" s="27"/>
      <c r="C365" s="27"/>
      <c r="D365" s="27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14"/>
      <c r="AA365" s="28"/>
      <c r="AB365" s="30"/>
      <c r="AC365" s="28"/>
      <c r="AD365" s="19"/>
    </row>
    <row r="366" ht="15.75" customHeight="1">
      <c r="A366" s="28"/>
      <c r="B366" s="27"/>
      <c r="C366" s="27"/>
      <c r="D366" s="27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14"/>
      <c r="AA366" s="28"/>
      <c r="AB366" s="30"/>
      <c r="AC366" s="28"/>
      <c r="AD366" s="19"/>
    </row>
    <row r="367" ht="15.75" customHeight="1">
      <c r="A367" s="28"/>
      <c r="B367" s="27"/>
      <c r="C367" s="27"/>
      <c r="D367" s="27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14"/>
      <c r="AA367" s="28"/>
      <c r="AB367" s="30"/>
      <c r="AC367" s="28"/>
      <c r="AD367" s="19"/>
    </row>
    <row r="368" ht="15.75" customHeight="1">
      <c r="A368" s="28"/>
      <c r="B368" s="27"/>
      <c r="C368" s="27"/>
      <c r="D368" s="27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14"/>
      <c r="AA368" s="28"/>
      <c r="AB368" s="30"/>
      <c r="AC368" s="28"/>
      <c r="AD368" s="19"/>
    </row>
    <row r="369" ht="15.75" customHeight="1">
      <c r="A369" s="28"/>
      <c r="B369" s="27"/>
      <c r="C369" s="27"/>
      <c r="D369" s="27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14"/>
      <c r="AA369" s="28"/>
      <c r="AB369" s="30"/>
      <c r="AC369" s="28"/>
      <c r="AD369" s="19"/>
    </row>
    <row r="370" ht="15.75" customHeight="1">
      <c r="A370" s="28"/>
      <c r="B370" s="27"/>
      <c r="C370" s="27"/>
      <c r="D370" s="27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14"/>
      <c r="AA370" s="28"/>
      <c r="AB370" s="30"/>
      <c r="AC370" s="28"/>
      <c r="AD370" s="19"/>
    </row>
    <row r="371" ht="15.75" customHeight="1">
      <c r="A371" s="28"/>
      <c r="B371" s="27"/>
      <c r="C371" s="27"/>
      <c r="D371" s="27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14"/>
      <c r="AA371" s="28"/>
      <c r="AB371" s="30"/>
      <c r="AC371" s="28"/>
      <c r="AD371" s="19"/>
    </row>
    <row r="372" ht="15.75" customHeight="1">
      <c r="A372" s="28"/>
      <c r="B372" s="27"/>
      <c r="C372" s="27"/>
      <c r="D372" s="27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14"/>
      <c r="AA372" s="28"/>
      <c r="AB372" s="30"/>
      <c r="AC372" s="28"/>
      <c r="AD372" s="19"/>
    </row>
    <row r="373" ht="15.75" customHeight="1">
      <c r="A373" s="28"/>
      <c r="B373" s="27"/>
      <c r="C373" s="27"/>
      <c r="D373" s="27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14"/>
      <c r="AA373" s="28"/>
      <c r="AB373" s="30"/>
      <c r="AC373" s="28"/>
      <c r="AD373" s="19"/>
    </row>
    <row r="374" ht="15.75" customHeight="1">
      <c r="A374" s="28"/>
      <c r="B374" s="27"/>
      <c r="C374" s="27"/>
      <c r="D374" s="27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14"/>
      <c r="AA374" s="28"/>
      <c r="AB374" s="30"/>
      <c r="AC374" s="28"/>
      <c r="AD374" s="19"/>
    </row>
    <row r="375" ht="15.75" customHeight="1">
      <c r="A375" s="28"/>
      <c r="B375" s="27"/>
      <c r="C375" s="27"/>
      <c r="D375" s="27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14"/>
      <c r="AA375" s="28"/>
      <c r="AB375" s="30"/>
      <c r="AC375" s="28"/>
      <c r="AD375" s="19"/>
    </row>
    <row r="376" ht="15.75" customHeight="1">
      <c r="A376" s="28"/>
      <c r="B376" s="27"/>
      <c r="C376" s="27"/>
      <c r="D376" s="27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14"/>
      <c r="AA376" s="28"/>
      <c r="AB376" s="30"/>
      <c r="AC376" s="28"/>
      <c r="AD376" s="19"/>
    </row>
    <row r="377" ht="15.75" customHeight="1">
      <c r="A377" s="28"/>
      <c r="B377" s="27"/>
      <c r="C377" s="27"/>
      <c r="D377" s="27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14"/>
      <c r="AA377" s="28"/>
      <c r="AB377" s="30"/>
      <c r="AC377" s="28"/>
      <c r="AD377" s="19"/>
    </row>
    <row r="378" ht="15.75" customHeight="1">
      <c r="A378" s="28"/>
      <c r="B378" s="27"/>
      <c r="C378" s="27"/>
      <c r="D378" s="27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14"/>
      <c r="AA378" s="28"/>
      <c r="AB378" s="30"/>
      <c r="AC378" s="28"/>
      <c r="AD378" s="19"/>
    </row>
    <row r="379" ht="15.75" customHeight="1">
      <c r="A379" s="28"/>
      <c r="B379" s="27"/>
      <c r="C379" s="27"/>
      <c r="D379" s="27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14"/>
      <c r="AA379" s="28"/>
      <c r="AB379" s="30"/>
      <c r="AC379" s="28"/>
      <c r="AD379" s="19"/>
    </row>
    <row r="380" ht="15.75" customHeight="1">
      <c r="A380" s="28"/>
      <c r="B380" s="27"/>
      <c r="C380" s="27"/>
      <c r="D380" s="27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14"/>
      <c r="AA380" s="28"/>
      <c r="AB380" s="30"/>
      <c r="AC380" s="28"/>
      <c r="AD380" s="19"/>
    </row>
    <row r="381" ht="15.75" customHeight="1">
      <c r="A381" s="28"/>
      <c r="B381" s="27"/>
      <c r="C381" s="27"/>
      <c r="D381" s="27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14"/>
      <c r="AA381" s="28"/>
      <c r="AB381" s="30"/>
      <c r="AC381" s="28"/>
      <c r="AD381" s="19"/>
    </row>
    <row r="382" ht="15.75" customHeight="1">
      <c r="A382" s="28"/>
      <c r="B382" s="27"/>
      <c r="C382" s="27"/>
      <c r="D382" s="27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14"/>
      <c r="AA382" s="28"/>
      <c r="AB382" s="30"/>
      <c r="AC382" s="28"/>
      <c r="AD382" s="19"/>
    </row>
    <row r="383" ht="15.75" customHeight="1">
      <c r="A383" s="28"/>
      <c r="B383" s="27"/>
      <c r="C383" s="27"/>
      <c r="D383" s="27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14"/>
      <c r="AA383" s="28"/>
      <c r="AB383" s="30"/>
      <c r="AC383" s="28"/>
      <c r="AD383" s="19"/>
    </row>
    <row r="384" ht="15.75" customHeight="1">
      <c r="A384" s="28"/>
      <c r="B384" s="27"/>
      <c r="C384" s="27"/>
      <c r="D384" s="27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14"/>
      <c r="AA384" s="28"/>
      <c r="AB384" s="30"/>
      <c r="AC384" s="28"/>
      <c r="AD384" s="19"/>
    </row>
    <row r="385" ht="15.75" customHeight="1">
      <c r="A385" s="28"/>
      <c r="B385" s="27"/>
      <c r="C385" s="27"/>
      <c r="D385" s="27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14"/>
      <c r="AA385" s="28"/>
      <c r="AB385" s="30"/>
      <c r="AC385" s="28"/>
      <c r="AD385" s="19"/>
    </row>
    <row r="386" ht="15.75" customHeight="1">
      <c r="A386" s="28"/>
      <c r="B386" s="27"/>
      <c r="C386" s="27"/>
      <c r="D386" s="27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14"/>
      <c r="AA386" s="28"/>
      <c r="AB386" s="30"/>
      <c r="AC386" s="28"/>
      <c r="AD386" s="19"/>
    </row>
    <row r="387" ht="15.75" customHeight="1">
      <c r="A387" s="28"/>
      <c r="B387" s="27"/>
      <c r="C387" s="27"/>
      <c r="D387" s="27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14"/>
      <c r="AA387" s="28"/>
      <c r="AB387" s="30"/>
      <c r="AC387" s="28"/>
      <c r="AD387" s="19"/>
    </row>
    <row r="388" ht="15.75" customHeight="1">
      <c r="A388" s="28"/>
      <c r="B388" s="27"/>
      <c r="C388" s="27"/>
      <c r="D388" s="27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14"/>
      <c r="AA388" s="28"/>
      <c r="AB388" s="30"/>
      <c r="AC388" s="28"/>
      <c r="AD388" s="19"/>
    </row>
    <row r="389" ht="15.75" customHeight="1">
      <c r="A389" s="28"/>
      <c r="B389" s="27"/>
      <c r="C389" s="27"/>
      <c r="D389" s="27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14"/>
      <c r="AA389" s="28"/>
      <c r="AB389" s="30"/>
      <c r="AC389" s="28"/>
      <c r="AD389" s="19"/>
    </row>
    <row r="390" ht="15.75" customHeight="1">
      <c r="A390" s="28"/>
      <c r="B390" s="27"/>
      <c r="C390" s="27"/>
      <c r="D390" s="27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14"/>
      <c r="AA390" s="28"/>
      <c r="AB390" s="30"/>
      <c r="AC390" s="28"/>
      <c r="AD390" s="19"/>
    </row>
    <row r="391" ht="15.75" customHeight="1">
      <c r="A391" s="28"/>
      <c r="B391" s="27"/>
      <c r="C391" s="27"/>
      <c r="D391" s="27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14"/>
      <c r="AA391" s="28"/>
      <c r="AB391" s="30"/>
      <c r="AC391" s="28"/>
      <c r="AD391" s="19"/>
    </row>
    <row r="392" ht="15.75" customHeight="1">
      <c r="A392" s="28"/>
      <c r="B392" s="27"/>
      <c r="C392" s="27"/>
      <c r="D392" s="27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14"/>
      <c r="AA392" s="28"/>
      <c r="AB392" s="30"/>
      <c r="AC392" s="28"/>
      <c r="AD392" s="19"/>
    </row>
    <row r="393" ht="15.75" customHeight="1">
      <c r="A393" s="28"/>
      <c r="B393" s="27"/>
      <c r="C393" s="27"/>
      <c r="D393" s="27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14"/>
      <c r="AA393" s="28"/>
      <c r="AB393" s="30"/>
      <c r="AC393" s="28"/>
      <c r="AD393" s="19"/>
    </row>
    <row r="394" ht="15.75" customHeight="1">
      <c r="A394" s="28"/>
      <c r="B394" s="27"/>
      <c r="C394" s="27"/>
      <c r="D394" s="27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14"/>
      <c r="AA394" s="28"/>
      <c r="AB394" s="30"/>
      <c r="AC394" s="28"/>
      <c r="AD394" s="19"/>
    </row>
    <row r="395" ht="15.75" customHeight="1">
      <c r="A395" s="28"/>
      <c r="B395" s="27"/>
      <c r="C395" s="27"/>
      <c r="D395" s="27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14"/>
      <c r="AA395" s="28"/>
      <c r="AB395" s="30"/>
      <c r="AC395" s="28"/>
      <c r="AD395" s="19"/>
    </row>
    <row r="396" ht="15.75" customHeight="1">
      <c r="A396" s="28"/>
      <c r="B396" s="27"/>
      <c r="C396" s="27"/>
      <c r="D396" s="27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14"/>
      <c r="AA396" s="28"/>
      <c r="AB396" s="30"/>
      <c r="AC396" s="28"/>
      <c r="AD396" s="19"/>
    </row>
    <row r="397" ht="15.75" customHeight="1">
      <c r="A397" s="28"/>
      <c r="B397" s="27"/>
      <c r="C397" s="27"/>
      <c r="D397" s="27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14"/>
      <c r="AA397" s="28"/>
      <c r="AB397" s="30"/>
      <c r="AC397" s="28"/>
      <c r="AD397" s="19"/>
    </row>
    <row r="398" ht="15.75" customHeight="1">
      <c r="A398" s="28"/>
      <c r="B398" s="27"/>
      <c r="C398" s="27"/>
      <c r="D398" s="27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14"/>
      <c r="AA398" s="28"/>
      <c r="AB398" s="30"/>
      <c r="AC398" s="28"/>
      <c r="AD398" s="19"/>
    </row>
    <row r="399" ht="15.75" customHeight="1">
      <c r="A399" s="28"/>
      <c r="B399" s="27"/>
      <c r="C399" s="27"/>
      <c r="D399" s="27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14"/>
      <c r="AA399" s="28"/>
      <c r="AB399" s="30"/>
      <c r="AC399" s="28"/>
      <c r="AD399" s="19"/>
    </row>
    <row r="400" ht="15.75" customHeight="1">
      <c r="A400" s="28"/>
      <c r="B400" s="27"/>
      <c r="C400" s="27"/>
      <c r="D400" s="27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14"/>
      <c r="AA400" s="28"/>
      <c r="AB400" s="30"/>
      <c r="AC400" s="28"/>
      <c r="AD400" s="19"/>
    </row>
    <row r="401" ht="15.75" customHeight="1">
      <c r="A401" s="28"/>
      <c r="B401" s="27"/>
      <c r="C401" s="27"/>
      <c r="D401" s="27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14"/>
      <c r="AA401" s="28"/>
      <c r="AB401" s="30"/>
      <c r="AC401" s="28"/>
      <c r="AD401" s="19"/>
    </row>
    <row r="402" ht="15.75" customHeight="1">
      <c r="A402" s="28"/>
      <c r="B402" s="27"/>
      <c r="C402" s="27"/>
      <c r="D402" s="27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14"/>
      <c r="AA402" s="28"/>
      <c r="AB402" s="30"/>
      <c r="AC402" s="28"/>
      <c r="AD402" s="19"/>
    </row>
    <row r="403" ht="15.75" customHeight="1">
      <c r="A403" s="28"/>
      <c r="B403" s="27"/>
      <c r="C403" s="27"/>
      <c r="D403" s="27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14"/>
      <c r="AA403" s="28"/>
      <c r="AB403" s="30"/>
      <c r="AC403" s="28"/>
      <c r="AD403" s="19"/>
    </row>
    <row r="404" ht="15.75" customHeight="1">
      <c r="A404" s="28"/>
      <c r="B404" s="27"/>
      <c r="C404" s="27"/>
      <c r="D404" s="27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14"/>
      <c r="AA404" s="28"/>
      <c r="AB404" s="30"/>
      <c r="AC404" s="28"/>
      <c r="AD404" s="19"/>
    </row>
    <row r="405" ht="15.75" customHeight="1">
      <c r="A405" s="28"/>
      <c r="B405" s="27"/>
      <c r="C405" s="27"/>
      <c r="D405" s="27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14"/>
      <c r="AA405" s="28"/>
      <c r="AB405" s="30"/>
      <c r="AC405" s="28"/>
      <c r="AD405" s="19"/>
    </row>
    <row r="406" ht="15.75" customHeight="1">
      <c r="A406" s="28"/>
      <c r="B406" s="27"/>
      <c r="C406" s="27"/>
      <c r="D406" s="27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14"/>
      <c r="AA406" s="28"/>
      <c r="AB406" s="30"/>
      <c r="AC406" s="28"/>
      <c r="AD406" s="19"/>
    </row>
    <row r="407" ht="15.75" customHeight="1">
      <c r="A407" s="28"/>
      <c r="B407" s="27"/>
      <c r="C407" s="27"/>
      <c r="D407" s="27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14"/>
      <c r="AA407" s="28"/>
      <c r="AB407" s="30"/>
      <c r="AC407" s="28"/>
      <c r="AD407" s="19"/>
    </row>
    <row r="408" ht="15.75" customHeight="1">
      <c r="A408" s="28"/>
      <c r="B408" s="27"/>
      <c r="C408" s="27"/>
      <c r="D408" s="27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14"/>
      <c r="AA408" s="28"/>
      <c r="AB408" s="30"/>
      <c r="AC408" s="28"/>
      <c r="AD408" s="19"/>
    </row>
    <row r="409" ht="15.75" customHeight="1">
      <c r="A409" s="28"/>
      <c r="B409" s="27"/>
      <c r="C409" s="27"/>
      <c r="D409" s="27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14"/>
      <c r="AA409" s="28"/>
      <c r="AB409" s="30"/>
      <c r="AC409" s="28"/>
      <c r="AD409" s="19"/>
    </row>
    <row r="410" ht="15.75" customHeight="1">
      <c r="A410" s="28"/>
      <c r="B410" s="27"/>
      <c r="C410" s="27"/>
      <c r="D410" s="27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14"/>
      <c r="AA410" s="28"/>
      <c r="AB410" s="30"/>
      <c r="AC410" s="28"/>
      <c r="AD410" s="19"/>
    </row>
    <row r="411" ht="15.75" customHeight="1">
      <c r="A411" s="28"/>
      <c r="B411" s="27"/>
      <c r="C411" s="27"/>
      <c r="D411" s="27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14"/>
      <c r="AA411" s="28"/>
      <c r="AB411" s="30"/>
      <c r="AC411" s="28"/>
      <c r="AD411" s="19"/>
    </row>
    <row r="412" ht="15.75" customHeight="1">
      <c r="A412" s="28"/>
      <c r="B412" s="27"/>
      <c r="C412" s="27"/>
      <c r="D412" s="27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14"/>
      <c r="AA412" s="28"/>
      <c r="AB412" s="30"/>
      <c r="AC412" s="28"/>
      <c r="AD412" s="19"/>
    </row>
    <row r="413" ht="15.75" customHeight="1">
      <c r="A413" s="28"/>
      <c r="B413" s="27"/>
      <c r="C413" s="27"/>
      <c r="D413" s="27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14"/>
      <c r="AA413" s="28"/>
      <c r="AB413" s="30"/>
      <c r="AC413" s="28"/>
      <c r="AD413" s="19"/>
    </row>
    <row r="414" ht="15.75" customHeight="1">
      <c r="A414" s="28"/>
      <c r="B414" s="27"/>
      <c r="C414" s="27"/>
      <c r="D414" s="27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14"/>
      <c r="AA414" s="28"/>
      <c r="AB414" s="30"/>
      <c r="AC414" s="28"/>
      <c r="AD414" s="19"/>
    </row>
    <row r="415" ht="15.75" customHeight="1">
      <c r="A415" s="28"/>
      <c r="B415" s="27"/>
      <c r="C415" s="27"/>
      <c r="D415" s="27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14"/>
      <c r="AA415" s="28"/>
      <c r="AB415" s="30"/>
      <c r="AC415" s="28"/>
      <c r="AD415" s="19"/>
    </row>
    <row r="416" ht="15.75" customHeight="1">
      <c r="A416" s="28"/>
      <c r="B416" s="27"/>
      <c r="C416" s="27"/>
      <c r="D416" s="27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14"/>
      <c r="AA416" s="28"/>
      <c r="AB416" s="30"/>
      <c r="AC416" s="28"/>
      <c r="AD416" s="19"/>
    </row>
    <row r="417" ht="15.75" customHeight="1">
      <c r="A417" s="28"/>
      <c r="B417" s="27"/>
      <c r="C417" s="27"/>
      <c r="D417" s="27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14"/>
      <c r="AA417" s="28"/>
      <c r="AB417" s="30"/>
      <c r="AC417" s="28"/>
      <c r="AD417" s="19"/>
    </row>
    <row r="418" ht="15.75" customHeight="1">
      <c r="A418" s="28"/>
      <c r="B418" s="27"/>
      <c r="C418" s="27"/>
      <c r="D418" s="27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14"/>
      <c r="AA418" s="28"/>
      <c r="AB418" s="30"/>
      <c r="AC418" s="28"/>
      <c r="AD418" s="19"/>
    </row>
    <row r="419" ht="15.75" customHeight="1">
      <c r="A419" s="28"/>
      <c r="B419" s="27"/>
      <c r="C419" s="27"/>
      <c r="D419" s="27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14"/>
      <c r="AA419" s="28"/>
      <c r="AB419" s="30"/>
      <c r="AC419" s="28"/>
      <c r="AD419" s="19"/>
    </row>
    <row r="420" ht="15.75" customHeight="1">
      <c r="A420" s="28"/>
      <c r="B420" s="27"/>
      <c r="C420" s="27"/>
      <c r="D420" s="27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14"/>
      <c r="AA420" s="28"/>
      <c r="AB420" s="30"/>
      <c r="AC420" s="28"/>
      <c r="AD420" s="19"/>
    </row>
    <row r="421" ht="15.75" customHeight="1">
      <c r="A421" s="28"/>
      <c r="B421" s="27"/>
      <c r="C421" s="27"/>
      <c r="D421" s="27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14"/>
      <c r="AA421" s="28"/>
      <c r="AB421" s="30"/>
      <c r="AC421" s="28"/>
      <c r="AD421" s="19"/>
    </row>
    <row r="422" ht="15.75" customHeight="1">
      <c r="A422" s="28"/>
      <c r="B422" s="27"/>
      <c r="C422" s="27"/>
      <c r="D422" s="27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14"/>
      <c r="AA422" s="28"/>
      <c r="AB422" s="30"/>
      <c r="AC422" s="28"/>
      <c r="AD422" s="19"/>
    </row>
    <row r="423" ht="15.75" customHeight="1">
      <c r="A423" s="28"/>
      <c r="B423" s="27"/>
      <c r="C423" s="27"/>
      <c r="D423" s="27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14"/>
      <c r="AA423" s="28"/>
      <c r="AB423" s="30"/>
      <c r="AC423" s="28"/>
      <c r="AD423" s="19"/>
    </row>
    <row r="424" ht="15.75" customHeight="1">
      <c r="A424" s="28"/>
      <c r="B424" s="27"/>
      <c r="C424" s="27"/>
      <c r="D424" s="27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14"/>
      <c r="AA424" s="28"/>
      <c r="AB424" s="30"/>
      <c r="AC424" s="28"/>
      <c r="AD424" s="19"/>
    </row>
    <row r="425" ht="15.75" customHeight="1">
      <c r="A425" s="28"/>
      <c r="B425" s="27"/>
      <c r="C425" s="27"/>
      <c r="D425" s="27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14"/>
      <c r="AA425" s="28"/>
      <c r="AB425" s="30"/>
      <c r="AC425" s="28"/>
      <c r="AD425" s="19"/>
    </row>
    <row r="426" ht="15.75" customHeight="1">
      <c r="A426" s="28"/>
      <c r="B426" s="27"/>
      <c r="C426" s="27"/>
      <c r="D426" s="27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14"/>
      <c r="AA426" s="28"/>
      <c r="AB426" s="30"/>
      <c r="AC426" s="28"/>
      <c r="AD426" s="19"/>
    </row>
    <row r="427" ht="15.75" customHeight="1">
      <c r="A427" s="28"/>
      <c r="B427" s="27"/>
      <c r="C427" s="27"/>
      <c r="D427" s="27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14"/>
      <c r="AA427" s="28"/>
      <c r="AB427" s="30"/>
      <c r="AC427" s="28"/>
      <c r="AD427" s="19"/>
    </row>
    <row r="428" ht="15.75" customHeight="1">
      <c r="A428" s="28"/>
      <c r="B428" s="27"/>
      <c r="C428" s="27"/>
      <c r="D428" s="27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14"/>
      <c r="AA428" s="28"/>
      <c r="AB428" s="30"/>
      <c r="AC428" s="28"/>
      <c r="AD428" s="19"/>
    </row>
    <row r="429" ht="15.75" customHeight="1">
      <c r="A429" s="28"/>
      <c r="B429" s="27"/>
      <c r="C429" s="27"/>
      <c r="D429" s="27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14"/>
      <c r="AA429" s="28"/>
      <c r="AB429" s="30"/>
      <c r="AC429" s="28"/>
      <c r="AD429" s="19"/>
    </row>
    <row r="430" ht="15.75" customHeight="1">
      <c r="A430" s="28"/>
      <c r="B430" s="27"/>
      <c r="C430" s="27"/>
      <c r="D430" s="27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14"/>
      <c r="AA430" s="28"/>
      <c r="AB430" s="30"/>
      <c r="AC430" s="28"/>
      <c r="AD430" s="19"/>
    </row>
    <row r="431" ht="15.75" customHeight="1">
      <c r="A431" s="28"/>
      <c r="B431" s="27"/>
      <c r="C431" s="27"/>
      <c r="D431" s="27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14"/>
      <c r="AA431" s="28"/>
      <c r="AB431" s="30"/>
      <c r="AC431" s="28"/>
      <c r="AD431" s="19"/>
    </row>
    <row r="432" ht="15.75" customHeight="1">
      <c r="A432" s="28"/>
      <c r="B432" s="27"/>
      <c r="C432" s="27"/>
      <c r="D432" s="27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14"/>
      <c r="AA432" s="28"/>
      <c r="AB432" s="30"/>
      <c r="AC432" s="28"/>
      <c r="AD432" s="19"/>
    </row>
    <row r="433" ht="15.75" customHeight="1">
      <c r="A433" s="28"/>
      <c r="B433" s="27"/>
      <c r="C433" s="27"/>
      <c r="D433" s="27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14"/>
      <c r="AA433" s="28"/>
      <c r="AB433" s="30"/>
      <c r="AC433" s="28"/>
      <c r="AD433" s="19"/>
    </row>
    <row r="434" ht="15.75" customHeight="1">
      <c r="A434" s="28"/>
      <c r="B434" s="27"/>
      <c r="C434" s="27"/>
      <c r="D434" s="27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14"/>
      <c r="AA434" s="28"/>
      <c r="AB434" s="30"/>
      <c r="AC434" s="28"/>
      <c r="AD434" s="19"/>
    </row>
    <row r="435" ht="15.75" customHeight="1">
      <c r="A435" s="28"/>
      <c r="B435" s="27"/>
      <c r="C435" s="27"/>
      <c r="D435" s="27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14"/>
      <c r="AA435" s="28"/>
      <c r="AB435" s="30"/>
      <c r="AC435" s="28"/>
      <c r="AD435" s="19"/>
    </row>
    <row r="436" ht="15.75" customHeight="1">
      <c r="A436" s="28"/>
      <c r="B436" s="27"/>
      <c r="C436" s="27"/>
      <c r="D436" s="27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14"/>
      <c r="AA436" s="28"/>
      <c r="AB436" s="30"/>
      <c r="AC436" s="28"/>
      <c r="AD436" s="19"/>
    </row>
    <row r="437" ht="15.75" customHeight="1">
      <c r="A437" s="28"/>
      <c r="B437" s="27"/>
      <c r="C437" s="27"/>
      <c r="D437" s="27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14"/>
      <c r="AA437" s="28"/>
      <c r="AB437" s="30"/>
      <c r="AC437" s="28"/>
      <c r="AD437" s="19"/>
    </row>
    <row r="438" ht="15.75" customHeight="1">
      <c r="A438" s="28"/>
      <c r="B438" s="27"/>
      <c r="C438" s="27"/>
      <c r="D438" s="27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14"/>
      <c r="AA438" s="28"/>
      <c r="AB438" s="30"/>
      <c r="AC438" s="28"/>
      <c r="AD438" s="19"/>
    </row>
    <row r="439" ht="15.75" customHeight="1">
      <c r="A439" s="28"/>
      <c r="B439" s="27"/>
      <c r="C439" s="27"/>
      <c r="D439" s="27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14"/>
      <c r="AA439" s="28"/>
      <c r="AB439" s="30"/>
      <c r="AC439" s="28"/>
      <c r="AD439" s="19"/>
    </row>
    <row r="440" ht="15.75" customHeight="1">
      <c r="A440" s="28"/>
      <c r="B440" s="27"/>
      <c r="C440" s="27"/>
      <c r="D440" s="27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14"/>
      <c r="AA440" s="28"/>
      <c r="AB440" s="30"/>
      <c r="AC440" s="28"/>
      <c r="AD440" s="19"/>
    </row>
    <row r="441" ht="15.75" customHeight="1">
      <c r="A441" s="28"/>
      <c r="B441" s="27"/>
      <c r="C441" s="27"/>
      <c r="D441" s="27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14"/>
      <c r="AA441" s="28"/>
      <c r="AB441" s="30"/>
      <c r="AC441" s="28"/>
      <c r="AD441" s="19"/>
    </row>
    <row r="442" ht="15.75" customHeight="1">
      <c r="A442" s="28"/>
      <c r="B442" s="27"/>
      <c r="C442" s="27"/>
      <c r="D442" s="27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14"/>
      <c r="AA442" s="28"/>
      <c r="AB442" s="30"/>
      <c r="AC442" s="28"/>
      <c r="AD442" s="19"/>
    </row>
    <row r="443" ht="15.75" customHeight="1">
      <c r="A443" s="28"/>
      <c r="B443" s="27"/>
      <c r="C443" s="27"/>
      <c r="D443" s="27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14"/>
      <c r="AA443" s="28"/>
      <c r="AB443" s="30"/>
      <c r="AC443" s="28"/>
      <c r="AD443" s="19"/>
    </row>
    <row r="444" ht="15.75" customHeight="1">
      <c r="A444" s="28"/>
      <c r="B444" s="27"/>
      <c r="C444" s="27"/>
      <c r="D444" s="27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14"/>
      <c r="AA444" s="28"/>
      <c r="AB444" s="30"/>
      <c r="AC444" s="28"/>
      <c r="AD444" s="19"/>
    </row>
    <row r="445" ht="15.75" customHeight="1">
      <c r="A445" s="28"/>
      <c r="B445" s="27"/>
      <c r="C445" s="27"/>
      <c r="D445" s="27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14"/>
      <c r="AA445" s="28"/>
      <c r="AB445" s="30"/>
      <c r="AC445" s="28"/>
      <c r="AD445" s="19"/>
    </row>
    <row r="446" ht="15.75" customHeight="1">
      <c r="A446" s="28"/>
      <c r="B446" s="27"/>
      <c r="C446" s="27"/>
      <c r="D446" s="27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14"/>
      <c r="AA446" s="28"/>
      <c r="AB446" s="30"/>
      <c r="AC446" s="28"/>
      <c r="AD446" s="19"/>
    </row>
    <row r="447" ht="15.75" customHeight="1">
      <c r="A447" s="28"/>
      <c r="B447" s="27"/>
      <c r="C447" s="27"/>
      <c r="D447" s="27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14"/>
      <c r="AA447" s="28"/>
      <c r="AB447" s="30"/>
      <c r="AC447" s="28"/>
      <c r="AD447" s="19"/>
    </row>
    <row r="448" ht="15.75" customHeight="1">
      <c r="A448" s="28"/>
      <c r="B448" s="27"/>
      <c r="C448" s="27"/>
      <c r="D448" s="27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14"/>
      <c r="AA448" s="28"/>
      <c r="AB448" s="30"/>
      <c r="AC448" s="28"/>
      <c r="AD448" s="19"/>
    </row>
    <row r="449" ht="15.75" customHeight="1">
      <c r="A449" s="28"/>
      <c r="B449" s="27"/>
      <c r="C449" s="27"/>
      <c r="D449" s="27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14"/>
      <c r="AA449" s="28"/>
      <c r="AB449" s="30"/>
      <c r="AC449" s="28"/>
      <c r="AD449" s="19"/>
    </row>
    <row r="450" ht="15.75" customHeight="1">
      <c r="A450" s="28"/>
      <c r="B450" s="27"/>
      <c r="C450" s="27"/>
      <c r="D450" s="27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14"/>
      <c r="AA450" s="28"/>
      <c r="AB450" s="30"/>
      <c r="AC450" s="28"/>
      <c r="AD450" s="19"/>
    </row>
    <row r="451" ht="15.75" customHeight="1">
      <c r="A451" s="28"/>
      <c r="B451" s="27"/>
      <c r="C451" s="27"/>
      <c r="D451" s="27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14"/>
      <c r="AA451" s="28"/>
      <c r="AB451" s="30"/>
      <c r="AC451" s="28"/>
      <c r="AD451" s="19"/>
    </row>
    <row r="452" ht="15.75" customHeight="1">
      <c r="A452" s="28"/>
      <c r="B452" s="27"/>
      <c r="C452" s="27"/>
      <c r="D452" s="27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14"/>
      <c r="AA452" s="28"/>
      <c r="AB452" s="30"/>
      <c r="AC452" s="28"/>
      <c r="AD452" s="19"/>
    </row>
    <row r="453" ht="15.75" customHeight="1">
      <c r="A453" s="28"/>
      <c r="B453" s="27"/>
      <c r="C453" s="27"/>
      <c r="D453" s="27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14"/>
      <c r="AA453" s="28"/>
      <c r="AB453" s="30"/>
      <c r="AC453" s="28"/>
      <c r="AD453" s="19"/>
    </row>
    <row r="454" ht="15.75" customHeight="1">
      <c r="A454" s="28"/>
      <c r="B454" s="27"/>
      <c r="C454" s="27"/>
      <c r="D454" s="27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14"/>
      <c r="AA454" s="28"/>
      <c r="AB454" s="30"/>
      <c r="AC454" s="28"/>
      <c r="AD454" s="19"/>
    </row>
    <row r="455" ht="15.75" customHeight="1">
      <c r="A455" s="28"/>
      <c r="B455" s="27"/>
      <c r="C455" s="27"/>
      <c r="D455" s="27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14"/>
      <c r="AA455" s="28"/>
      <c r="AB455" s="30"/>
      <c r="AC455" s="28"/>
      <c r="AD455" s="19"/>
    </row>
    <row r="456" ht="15.75" customHeight="1">
      <c r="A456" s="28"/>
      <c r="B456" s="27"/>
      <c r="C456" s="27"/>
      <c r="D456" s="27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14"/>
      <c r="AA456" s="28"/>
      <c r="AB456" s="30"/>
      <c r="AC456" s="28"/>
      <c r="AD456" s="19"/>
    </row>
    <row r="457" ht="15.75" customHeight="1">
      <c r="A457" s="28"/>
      <c r="B457" s="27"/>
      <c r="C457" s="27"/>
      <c r="D457" s="27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14"/>
      <c r="AA457" s="28"/>
      <c r="AB457" s="30"/>
      <c r="AC457" s="28"/>
      <c r="AD457" s="19"/>
    </row>
    <row r="458" ht="15.75" customHeight="1">
      <c r="A458" s="28"/>
      <c r="B458" s="27"/>
      <c r="C458" s="27"/>
      <c r="D458" s="27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14"/>
      <c r="AA458" s="28"/>
      <c r="AB458" s="30"/>
      <c r="AC458" s="28"/>
      <c r="AD458" s="19"/>
    </row>
    <row r="459" ht="15.75" customHeight="1">
      <c r="A459" s="28"/>
      <c r="B459" s="27"/>
      <c r="C459" s="27"/>
      <c r="D459" s="27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14"/>
      <c r="AA459" s="28"/>
      <c r="AB459" s="30"/>
      <c r="AC459" s="28"/>
      <c r="AD459" s="19"/>
    </row>
    <row r="460" ht="15.75" customHeight="1">
      <c r="A460" s="28"/>
      <c r="B460" s="27"/>
      <c r="C460" s="27"/>
      <c r="D460" s="27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14"/>
      <c r="AA460" s="28"/>
      <c r="AB460" s="30"/>
      <c r="AC460" s="28"/>
      <c r="AD460" s="19"/>
    </row>
    <row r="461" ht="15.75" customHeight="1">
      <c r="A461" s="28"/>
      <c r="B461" s="27"/>
      <c r="C461" s="27"/>
      <c r="D461" s="27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14"/>
      <c r="AA461" s="28"/>
      <c r="AB461" s="30"/>
      <c r="AC461" s="28"/>
      <c r="AD461" s="19"/>
    </row>
    <row r="462" ht="15.75" customHeight="1">
      <c r="A462" s="28"/>
      <c r="B462" s="27"/>
      <c r="C462" s="27"/>
      <c r="D462" s="27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14"/>
      <c r="AA462" s="28"/>
      <c r="AB462" s="30"/>
      <c r="AC462" s="28"/>
      <c r="AD462" s="19"/>
    </row>
    <row r="463" ht="15.75" customHeight="1">
      <c r="A463" s="28"/>
      <c r="B463" s="27"/>
      <c r="C463" s="27"/>
      <c r="D463" s="27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14"/>
      <c r="AA463" s="28"/>
      <c r="AB463" s="30"/>
      <c r="AC463" s="28"/>
      <c r="AD463" s="19"/>
    </row>
    <row r="464" ht="15.75" customHeight="1">
      <c r="A464" s="28"/>
      <c r="B464" s="27"/>
      <c r="C464" s="27"/>
      <c r="D464" s="27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14"/>
      <c r="AA464" s="28"/>
      <c r="AB464" s="30"/>
      <c r="AC464" s="28"/>
      <c r="AD464" s="19"/>
    </row>
    <row r="465" ht="15.75" customHeight="1">
      <c r="A465" s="28"/>
      <c r="B465" s="27"/>
      <c r="C465" s="27"/>
      <c r="D465" s="27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14"/>
      <c r="AA465" s="28"/>
      <c r="AB465" s="30"/>
      <c r="AC465" s="28"/>
      <c r="AD465" s="19"/>
    </row>
    <row r="466" ht="15.75" customHeight="1">
      <c r="A466" s="28"/>
      <c r="B466" s="27"/>
      <c r="C466" s="27"/>
      <c r="D466" s="27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14"/>
      <c r="AA466" s="28"/>
      <c r="AB466" s="30"/>
      <c r="AC466" s="28"/>
      <c r="AD466" s="19"/>
    </row>
    <row r="467" ht="15.75" customHeight="1">
      <c r="A467" s="28"/>
      <c r="B467" s="27"/>
      <c r="C467" s="27"/>
      <c r="D467" s="27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14"/>
      <c r="AA467" s="28"/>
      <c r="AB467" s="30"/>
      <c r="AC467" s="28"/>
      <c r="AD467" s="19"/>
    </row>
    <row r="468" ht="15.75" customHeight="1">
      <c r="A468" s="28"/>
      <c r="B468" s="27"/>
      <c r="C468" s="27"/>
      <c r="D468" s="27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14"/>
      <c r="AA468" s="28"/>
      <c r="AB468" s="30"/>
      <c r="AC468" s="28"/>
      <c r="AD468" s="19"/>
    </row>
    <row r="469" ht="15.75" customHeight="1">
      <c r="A469" s="28"/>
      <c r="B469" s="27"/>
      <c r="C469" s="27"/>
      <c r="D469" s="27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14"/>
      <c r="AA469" s="28"/>
      <c r="AB469" s="30"/>
      <c r="AC469" s="28"/>
      <c r="AD469" s="19"/>
    </row>
    <row r="470" ht="15.75" customHeight="1">
      <c r="A470" s="28"/>
      <c r="B470" s="27"/>
      <c r="C470" s="27"/>
      <c r="D470" s="27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14"/>
      <c r="AA470" s="28"/>
      <c r="AB470" s="30"/>
      <c r="AC470" s="28"/>
      <c r="AD470" s="19"/>
    </row>
    <row r="471" ht="15.75" customHeight="1">
      <c r="A471" s="28"/>
      <c r="B471" s="27"/>
      <c r="C471" s="27"/>
      <c r="D471" s="27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14"/>
      <c r="AA471" s="28"/>
      <c r="AB471" s="30"/>
      <c r="AC471" s="28"/>
      <c r="AD471" s="19"/>
    </row>
    <row r="472" ht="15.75" customHeight="1">
      <c r="A472" s="28"/>
      <c r="B472" s="27"/>
      <c r="C472" s="27"/>
      <c r="D472" s="27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14"/>
      <c r="AA472" s="28"/>
      <c r="AB472" s="30"/>
      <c r="AC472" s="28"/>
      <c r="AD472" s="19"/>
    </row>
    <row r="473" ht="15.75" customHeight="1">
      <c r="A473" s="28"/>
      <c r="B473" s="27"/>
      <c r="C473" s="27"/>
      <c r="D473" s="27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14"/>
      <c r="AA473" s="28"/>
      <c r="AB473" s="30"/>
      <c r="AC473" s="28"/>
      <c r="AD473" s="19"/>
    </row>
    <row r="474" ht="15.75" customHeight="1">
      <c r="A474" s="28"/>
      <c r="B474" s="27"/>
      <c r="C474" s="27"/>
      <c r="D474" s="27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14"/>
      <c r="AA474" s="28"/>
      <c r="AB474" s="30"/>
      <c r="AC474" s="28"/>
      <c r="AD474" s="19"/>
    </row>
    <row r="475" ht="15.75" customHeight="1">
      <c r="A475" s="28"/>
      <c r="B475" s="27"/>
      <c r="C475" s="27"/>
      <c r="D475" s="27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14"/>
      <c r="AA475" s="28"/>
      <c r="AB475" s="30"/>
      <c r="AC475" s="28"/>
      <c r="AD475" s="19"/>
    </row>
    <row r="476" ht="15.75" customHeight="1">
      <c r="A476" s="28"/>
      <c r="B476" s="27"/>
      <c r="C476" s="27"/>
      <c r="D476" s="27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14"/>
      <c r="AA476" s="28"/>
      <c r="AB476" s="30"/>
      <c r="AC476" s="28"/>
      <c r="AD476" s="19"/>
    </row>
    <row r="477" ht="15.75" customHeight="1">
      <c r="A477" s="28"/>
      <c r="B477" s="27"/>
      <c r="C477" s="27"/>
      <c r="D477" s="27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14"/>
      <c r="AA477" s="28"/>
      <c r="AB477" s="30"/>
      <c r="AC477" s="28"/>
      <c r="AD477" s="19"/>
    </row>
    <row r="478" ht="15.75" customHeight="1">
      <c r="A478" s="28"/>
      <c r="B478" s="27"/>
      <c r="C478" s="27"/>
      <c r="D478" s="27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14"/>
      <c r="AA478" s="28"/>
      <c r="AB478" s="30"/>
      <c r="AC478" s="28"/>
      <c r="AD478" s="19"/>
    </row>
    <row r="479" ht="15.75" customHeight="1">
      <c r="A479" s="28"/>
      <c r="B479" s="27"/>
      <c r="C479" s="27"/>
      <c r="D479" s="27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14"/>
      <c r="AA479" s="28"/>
      <c r="AB479" s="30"/>
      <c r="AC479" s="28"/>
      <c r="AD479" s="19"/>
    </row>
    <row r="480" ht="15.75" customHeight="1">
      <c r="A480" s="28"/>
      <c r="B480" s="27"/>
      <c r="C480" s="27"/>
      <c r="D480" s="27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14"/>
      <c r="AA480" s="28"/>
      <c r="AB480" s="30"/>
      <c r="AC480" s="28"/>
      <c r="AD480" s="19"/>
    </row>
    <row r="481" ht="15.75" customHeight="1">
      <c r="A481" s="28"/>
      <c r="B481" s="27"/>
      <c r="C481" s="27"/>
      <c r="D481" s="27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14"/>
      <c r="AA481" s="28"/>
      <c r="AB481" s="30"/>
      <c r="AC481" s="28"/>
      <c r="AD481" s="19"/>
    </row>
    <row r="482" ht="15.75" customHeight="1">
      <c r="A482" s="28"/>
      <c r="B482" s="27"/>
      <c r="C482" s="27"/>
      <c r="D482" s="27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14"/>
      <c r="AA482" s="28"/>
      <c r="AB482" s="30"/>
      <c r="AC482" s="28"/>
      <c r="AD482" s="19"/>
    </row>
    <row r="483" ht="15.75" customHeight="1">
      <c r="A483" s="28"/>
      <c r="B483" s="27"/>
      <c r="C483" s="27"/>
      <c r="D483" s="27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14"/>
      <c r="AA483" s="28"/>
      <c r="AB483" s="30"/>
      <c r="AC483" s="28"/>
      <c r="AD483" s="19"/>
    </row>
    <row r="484" ht="15.75" customHeight="1">
      <c r="A484" s="28"/>
      <c r="B484" s="27"/>
      <c r="C484" s="27"/>
      <c r="D484" s="27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14"/>
      <c r="AA484" s="28"/>
      <c r="AB484" s="30"/>
      <c r="AC484" s="28"/>
      <c r="AD484" s="19"/>
    </row>
    <row r="485" ht="15.75" customHeight="1">
      <c r="A485" s="28"/>
      <c r="B485" s="27"/>
      <c r="C485" s="27"/>
      <c r="D485" s="27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14"/>
      <c r="AA485" s="28"/>
      <c r="AB485" s="30"/>
      <c r="AC485" s="28"/>
      <c r="AD485" s="19"/>
    </row>
    <row r="486" ht="15.75" customHeight="1">
      <c r="A486" s="28"/>
      <c r="B486" s="27"/>
      <c r="C486" s="27"/>
      <c r="D486" s="27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14"/>
      <c r="AA486" s="28"/>
      <c r="AB486" s="30"/>
      <c r="AC486" s="28"/>
      <c r="AD486" s="19"/>
    </row>
    <row r="487" ht="15.75" customHeight="1">
      <c r="A487" s="28"/>
      <c r="B487" s="27"/>
      <c r="C487" s="27"/>
      <c r="D487" s="27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14"/>
      <c r="AA487" s="28"/>
      <c r="AB487" s="30"/>
      <c r="AC487" s="28"/>
      <c r="AD487" s="19"/>
    </row>
    <row r="488" ht="15.75" customHeight="1">
      <c r="A488" s="28"/>
      <c r="B488" s="27"/>
      <c r="C488" s="27"/>
      <c r="D488" s="27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14"/>
      <c r="AA488" s="28"/>
      <c r="AB488" s="30"/>
      <c r="AC488" s="28"/>
      <c r="AD488" s="19"/>
    </row>
    <row r="489" ht="15.75" customHeight="1">
      <c r="A489" s="28"/>
      <c r="B489" s="27"/>
      <c r="C489" s="27"/>
      <c r="D489" s="27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14"/>
      <c r="AA489" s="28"/>
      <c r="AB489" s="30"/>
      <c r="AC489" s="28"/>
      <c r="AD489" s="19"/>
    </row>
    <row r="490" ht="15.75" customHeight="1">
      <c r="A490" s="28"/>
      <c r="B490" s="27"/>
      <c r="C490" s="27"/>
      <c r="D490" s="27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14"/>
      <c r="AA490" s="28"/>
      <c r="AB490" s="30"/>
      <c r="AC490" s="28"/>
      <c r="AD490" s="19"/>
    </row>
    <row r="491" ht="15.75" customHeight="1">
      <c r="A491" s="28"/>
      <c r="B491" s="27"/>
      <c r="C491" s="27"/>
      <c r="D491" s="27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14"/>
      <c r="AA491" s="28"/>
      <c r="AB491" s="30"/>
      <c r="AC491" s="28"/>
      <c r="AD491" s="19"/>
    </row>
    <row r="492" ht="15.75" customHeight="1">
      <c r="A492" s="28"/>
      <c r="B492" s="27"/>
      <c r="C492" s="27"/>
      <c r="D492" s="27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14"/>
      <c r="AA492" s="28"/>
      <c r="AB492" s="30"/>
      <c r="AC492" s="28"/>
      <c r="AD492" s="19"/>
    </row>
    <row r="493" ht="15.75" customHeight="1">
      <c r="A493" s="28"/>
      <c r="B493" s="27"/>
      <c r="C493" s="27"/>
      <c r="D493" s="27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14"/>
      <c r="AA493" s="28"/>
      <c r="AB493" s="30"/>
      <c r="AC493" s="28"/>
      <c r="AD493" s="19"/>
    </row>
    <row r="494" ht="15.75" customHeight="1">
      <c r="A494" s="28"/>
      <c r="B494" s="27"/>
      <c r="C494" s="27"/>
      <c r="D494" s="27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14"/>
      <c r="AA494" s="28"/>
      <c r="AB494" s="30"/>
      <c r="AC494" s="28"/>
      <c r="AD494" s="19"/>
    </row>
    <row r="495" ht="15.75" customHeight="1">
      <c r="A495" s="28"/>
      <c r="B495" s="27"/>
      <c r="C495" s="27"/>
      <c r="D495" s="27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14"/>
      <c r="AA495" s="28"/>
      <c r="AB495" s="30"/>
      <c r="AC495" s="28"/>
      <c r="AD495" s="19"/>
    </row>
    <row r="496" ht="15.75" customHeight="1">
      <c r="A496" s="28"/>
      <c r="B496" s="27"/>
      <c r="C496" s="27"/>
      <c r="D496" s="27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14"/>
      <c r="AA496" s="28"/>
      <c r="AB496" s="30"/>
      <c r="AC496" s="28"/>
      <c r="AD496" s="19"/>
    </row>
    <row r="497" ht="15.75" customHeight="1">
      <c r="A497" s="28"/>
      <c r="B497" s="27"/>
      <c r="C497" s="27"/>
      <c r="D497" s="27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14"/>
      <c r="AA497" s="28"/>
      <c r="AB497" s="30"/>
      <c r="AC497" s="28"/>
      <c r="AD497" s="19"/>
    </row>
    <row r="498" ht="15.75" customHeight="1">
      <c r="A498" s="28"/>
      <c r="B498" s="27"/>
      <c r="C498" s="27"/>
      <c r="D498" s="27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14"/>
      <c r="AA498" s="28"/>
      <c r="AB498" s="30"/>
      <c r="AC498" s="28"/>
      <c r="AD498" s="19"/>
    </row>
    <row r="499" ht="15.75" customHeight="1">
      <c r="A499" s="28"/>
      <c r="B499" s="27"/>
      <c r="C499" s="27"/>
      <c r="D499" s="27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14"/>
      <c r="AA499" s="28"/>
      <c r="AB499" s="30"/>
      <c r="AC499" s="28"/>
      <c r="AD499" s="19"/>
    </row>
    <row r="500" ht="15.75" customHeight="1">
      <c r="A500" s="28"/>
      <c r="B500" s="27"/>
      <c r="C500" s="27"/>
      <c r="D500" s="27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14"/>
      <c r="AA500" s="28"/>
      <c r="AB500" s="30"/>
      <c r="AC500" s="28"/>
      <c r="AD500" s="19"/>
    </row>
    <row r="501" ht="15.75" customHeight="1">
      <c r="A501" s="28"/>
      <c r="B501" s="27"/>
      <c r="C501" s="27"/>
      <c r="D501" s="27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14"/>
      <c r="AA501" s="28"/>
      <c r="AB501" s="30"/>
      <c r="AC501" s="28"/>
      <c r="AD501" s="19"/>
    </row>
    <row r="502" ht="15.75" customHeight="1">
      <c r="A502" s="28"/>
      <c r="B502" s="27"/>
      <c r="C502" s="27"/>
      <c r="D502" s="27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14"/>
      <c r="AA502" s="28"/>
      <c r="AB502" s="30"/>
      <c r="AC502" s="28"/>
      <c r="AD502" s="19"/>
    </row>
    <row r="503" ht="15.75" customHeight="1">
      <c r="A503" s="28"/>
      <c r="B503" s="27"/>
      <c r="C503" s="27"/>
      <c r="D503" s="27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14"/>
      <c r="AA503" s="28"/>
      <c r="AB503" s="30"/>
      <c r="AC503" s="28"/>
      <c r="AD503" s="19"/>
    </row>
    <row r="504" ht="15.75" customHeight="1">
      <c r="A504" s="28"/>
      <c r="B504" s="27"/>
      <c r="C504" s="27"/>
      <c r="D504" s="27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14"/>
      <c r="AA504" s="28"/>
      <c r="AB504" s="30"/>
      <c r="AC504" s="28"/>
      <c r="AD504" s="19"/>
    </row>
    <row r="505" ht="15.75" customHeight="1">
      <c r="A505" s="28"/>
      <c r="B505" s="27"/>
      <c r="C505" s="27"/>
      <c r="D505" s="27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14"/>
      <c r="AA505" s="28"/>
      <c r="AB505" s="30"/>
      <c r="AC505" s="28"/>
      <c r="AD505" s="19"/>
    </row>
    <row r="506" ht="15.75" customHeight="1">
      <c r="A506" s="28"/>
      <c r="B506" s="27"/>
      <c r="C506" s="27"/>
      <c r="D506" s="27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14"/>
      <c r="AA506" s="28"/>
      <c r="AB506" s="30"/>
      <c r="AC506" s="28"/>
      <c r="AD506" s="19"/>
    </row>
    <row r="507" ht="15.75" customHeight="1">
      <c r="A507" s="28"/>
      <c r="B507" s="27"/>
      <c r="C507" s="27"/>
      <c r="D507" s="27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14"/>
      <c r="AA507" s="28"/>
      <c r="AB507" s="30"/>
      <c r="AC507" s="28"/>
      <c r="AD507" s="19"/>
    </row>
    <row r="508" ht="15.75" customHeight="1">
      <c r="A508" s="28"/>
      <c r="B508" s="27"/>
      <c r="C508" s="27"/>
      <c r="D508" s="27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14"/>
      <c r="AA508" s="28"/>
      <c r="AB508" s="30"/>
      <c r="AC508" s="28"/>
      <c r="AD508" s="19"/>
    </row>
    <row r="509" ht="15.75" customHeight="1">
      <c r="A509" s="28"/>
      <c r="B509" s="27"/>
      <c r="C509" s="27"/>
      <c r="D509" s="27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14"/>
      <c r="AA509" s="28"/>
      <c r="AB509" s="30"/>
      <c r="AC509" s="28"/>
      <c r="AD509" s="19"/>
    </row>
    <row r="510" ht="15.75" customHeight="1">
      <c r="A510" s="28"/>
      <c r="B510" s="27"/>
      <c r="C510" s="27"/>
      <c r="D510" s="27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14"/>
      <c r="AA510" s="28"/>
      <c r="AB510" s="30"/>
      <c r="AC510" s="28"/>
      <c r="AD510" s="19"/>
    </row>
    <row r="511" ht="15.75" customHeight="1">
      <c r="A511" s="28"/>
      <c r="B511" s="27"/>
      <c r="C511" s="27"/>
      <c r="D511" s="27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14"/>
      <c r="AA511" s="28"/>
      <c r="AB511" s="30"/>
      <c r="AC511" s="28"/>
      <c r="AD511" s="19"/>
    </row>
    <row r="512" ht="15.75" customHeight="1">
      <c r="A512" s="28"/>
      <c r="B512" s="27"/>
      <c r="C512" s="27"/>
      <c r="D512" s="27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14"/>
      <c r="AA512" s="28"/>
      <c r="AB512" s="30"/>
      <c r="AC512" s="28"/>
      <c r="AD512" s="19"/>
    </row>
    <row r="513" ht="15.75" customHeight="1">
      <c r="A513" s="28"/>
      <c r="B513" s="27"/>
      <c r="C513" s="27"/>
      <c r="D513" s="27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14"/>
      <c r="AA513" s="28"/>
      <c r="AB513" s="30"/>
      <c r="AC513" s="28"/>
      <c r="AD513" s="19"/>
    </row>
    <row r="514" ht="15.75" customHeight="1">
      <c r="A514" s="28"/>
      <c r="B514" s="27"/>
      <c r="C514" s="27"/>
      <c r="D514" s="27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14"/>
      <c r="AA514" s="28"/>
      <c r="AB514" s="30"/>
      <c r="AC514" s="28"/>
      <c r="AD514" s="19"/>
    </row>
    <row r="515" ht="15.75" customHeight="1">
      <c r="A515" s="28"/>
      <c r="B515" s="27"/>
      <c r="C515" s="27"/>
      <c r="D515" s="27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14"/>
      <c r="AA515" s="28"/>
      <c r="AB515" s="30"/>
      <c r="AC515" s="28"/>
      <c r="AD515" s="19"/>
    </row>
    <row r="516" ht="15.75" customHeight="1">
      <c r="A516" s="28"/>
      <c r="B516" s="27"/>
      <c r="C516" s="27"/>
      <c r="D516" s="27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14"/>
      <c r="AA516" s="28"/>
      <c r="AB516" s="30"/>
      <c r="AC516" s="28"/>
      <c r="AD516" s="19"/>
    </row>
    <row r="517" ht="15.75" customHeight="1">
      <c r="A517" s="28"/>
      <c r="B517" s="27"/>
      <c r="C517" s="27"/>
      <c r="D517" s="27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14"/>
      <c r="AA517" s="28"/>
      <c r="AB517" s="30"/>
      <c r="AC517" s="28"/>
      <c r="AD517" s="19"/>
    </row>
    <row r="518" ht="15.75" customHeight="1">
      <c r="A518" s="28"/>
      <c r="B518" s="27"/>
      <c r="C518" s="27"/>
      <c r="D518" s="27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14"/>
      <c r="AA518" s="28"/>
      <c r="AB518" s="30"/>
      <c r="AC518" s="28"/>
      <c r="AD518" s="19"/>
    </row>
    <row r="519" ht="15.75" customHeight="1">
      <c r="A519" s="28"/>
      <c r="B519" s="27"/>
      <c r="C519" s="27"/>
      <c r="D519" s="27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14"/>
      <c r="AA519" s="28"/>
      <c r="AB519" s="30"/>
      <c r="AC519" s="28"/>
      <c r="AD519" s="19"/>
    </row>
    <row r="520" ht="15.75" customHeight="1">
      <c r="A520" s="28"/>
      <c r="B520" s="27"/>
      <c r="C520" s="27"/>
      <c r="D520" s="27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14"/>
      <c r="AA520" s="28"/>
      <c r="AB520" s="30"/>
      <c r="AC520" s="28"/>
      <c r="AD520" s="19"/>
    </row>
    <row r="521" ht="15.75" customHeight="1">
      <c r="A521" s="28"/>
      <c r="B521" s="27"/>
      <c r="C521" s="27"/>
      <c r="D521" s="27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14"/>
      <c r="AA521" s="28"/>
      <c r="AB521" s="30"/>
      <c r="AC521" s="28"/>
      <c r="AD521" s="19"/>
    </row>
    <row r="522" ht="15.75" customHeight="1">
      <c r="A522" s="28"/>
      <c r="B522" s="27"/>
      <c r="C522" s="27"/>
      <c r="D522" s="27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14"/>
      <c r="AA522" s="28"/>
      <c r="AB522" s="30"/>
      <c r="AC522" s="28"/>
      <c r="AD522" s="19"/>
    </row>
    <row r="523" ht="15.75" customHeight="1">
      <c r="A523" s="28"/>
      <c r="B523" s="27"/>
      <c r="C523" s="27"/>
      <c r="D523" s="27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14"/>
      <c r="AA523" s="28"/>
      <c r="AB523" s="30"/>
      <c r="AC523" s="28"/>
      <c r="AD523" s="19"/>
    </row>
    <row r="524" ht="15.75" customHeight="1">
      <c r="A524" s="28"/>
      <c r="B524" s="27"/>
      <c r="C524" s="27"/>
      <c r="D524" s="27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14"/>
      <c r="AA524" s="28"/>
      <c r="AB524" s="30"/>
      <c r="AC524" s="28"/>
      <c r="AD524" s="19"/>
    </row>
    <row r="525" ht="15.75" customHeight="1">
      <c r="A525" s="28"/>
      <c r="B525" s="27"/>
      <c r="C525" s="27"/>
      <c r="D525" s="27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14"/>
      <c r="AA525" s="28"/>
      <c r="AB525" s="30"/>
      <c r="AC525" s="28"/>
      <c r="AD525" s="19"/>
    </row>
    <row r="526" ht="15.75" customHeight="1">
      <c r="A526" s="28"/>
      <c r="B526" s="27"/>
      <c r="C526" s="27"/>
      <c r="D526" s="27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14"/>
      <c r="AA526" s="28"/>
      <c r="AB526" s="30"/>
      <c r="AC526" s="28"/>
      <c r="AD526" s="19"/>
    </row>
    <row r="527" ht="15.75" customHeight="1">
      <c r="A527" s="28"/>
      <c r="B527" s="27"/>
      <c r="C527" s="27"/>
      <c r="D527" s="27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14"/>
      <c r="AA527" s="28"/>
      <c r="AB527" s="30"/>
      <c r="AC527" s="28"/>
      <c r="AD527" s="19"/>
    </row>
    <row r="528" ht="15.75" customHeight="1">
      <c r="A528" s="28"/>
      <c r="B528" s="27"/>
      <c r="C528" s="27"/>
      <c r="D528" s="27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14"/>
      <c r="AA528" s="28"/>
      <c r="AB528" s="30"/>
      <c r="AC528" s="28"/>
      <c r="AD528" s="19"/>
    </row>
    <row r="529" ht="15.75" customHeight="1">
      <c r="A529" s="28"/>
      <c r="B529" s="27"/>
      <c r="C529" s="27"/>
      <c r="D529" s="27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14"/>
      <c r="AA529" s="28"/>
      <c r="AB529" s="30"/>
      <c r="AC529" s="28"/>
      <c r="AD529" s="19"/>
    </row>
    <row r="530" ht="15.75" customHeight="1">
      <c r="A530" s="28"/>
      <c r="B530" s="27"/>
      <c r="C530" s="27"/>
      <c r="D530" s="27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14"/>
      <c r="AA530" s="28"/>
      <c r="AB530" s="30"/>
      <c r="AC530" s="28"/>
      <c r="AD530" s="19"/>
    </row>
    <row r="531" ht="15.75" customHeight="1">
      <c r="A531" s="28"/>
      <c r="B531" s="27"/>
      <c r="C531" s="27"/>
      <c r="D531" s="27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14"/>
      <c r="AA531" s="28"/>
      <c r="AB531" s="30"/>
      <c r="AC531" s="28"/>
      <c r="AD531" s="19"/>
    </row>
    <row r="532" ht="15.75" customHeight="1">
      <c r="A532" s="28"/>
      <c r="B532" s="27"/>
      <c r="C532" s="27"/>
      <c r="D532" s="27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14"/>
      <c r="AA532" s="28"/>
      <c r="AB532" s="30"/>
      <c r="AC532" s="28"/>
      <c r="AD532" s="19"/>
    </row>
    <row r="533" ht="15.75" customHeight="1">
      <c r="A533" s="28"/>
      <c r="B533" s="27"/>
      <c r="C533" s="27"/>
      <c r="D533" s="27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14"/>
      <c r="AA533" s="28"/>
      <c r="AB533" s="30"/>
      <c r="AC533" s="28"/>
      <c r="AD533" s="19"/>
    </row>
    <row r="534" ht="15.75" customHeight="1">
      <c r="A534" s="28"/>
      <c r="B534" s="27"/>
      <c r="C534" s="27"/>
      <c r="D534" s="27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14"/>
      <c r="AA534" s="28"/>
      <c r="AB534" s="30"/>
      <c r="AC534" s="28"/>
      <c r="AD534" s="19"/>
    </row>
    <row r="535" ht="15.75" customHeight="1">
      <c r="A535" s="28"/>
      <c r="B535" s="27"/>
      <c r="C535" s="27"/>
      <c r="D535" s="27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14"/>
      <c r="AA535" s="28"/>
      <c r="AB535" s="30"/>
      <c r="AC535" s="28"/>
      <c r="AD535" s="19"/>
    </row>
    <row r="536" ht="15.75" customHeight="1">
      <c r="A536" s="28"/>
      <c r="B536" s="27"/>
      <c r="C536" s="27"/>
      <c r="D536" s="27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14"/>
      <c r="AA536" s="28"/>
      <c r="AB536" s="30"/>
      <c r="AC536" s="28"/>
      <c r="AD536" s="19"/>
    </row>
    <row r="537" ht="15.75" customHeight="1">
      <c r="A537" s="28"/>
      <c r="B537" s="27"/>
      <c r="C537" s="27"/>
      <c r="D537" s="27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14"/>
      <c r="AA537" s="28"/>
      <c r="AB537" s="30"/>
      <c r="AC537" s="28"/>
      <c r="AD537" s="19"/>
    </row>
    <row r="538" ht="15.75" customHeight="1">
      <c r="A538" s="28"/>
      <c r="B538" s="27"/>
      <c r="C538" s="27"/>
      <c r="D538" s="27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14"/>
      <c r="AA538" s="28"/>
      <c r="AB538" s="30"/>
      <c r="AC538" s="28"/>
      <c r="AD538" s="19"/>
    </row>
    <row r="539" ht="15.75" customHeight="1">
      <c r="A539" s="28"/>
      <c r="B539" s="27"/>
      <c r="C539" s="27"/>
      <c r="D539" s="27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14"/>
      <c r="AA539" s="28"/>
      <c r="AB539" s="30"/>
      <c r="AC539" s="28"/>
      <c r="AD539" s="19"/>
    </row>
    <row r="540" ht="15.75" customHeight="1">
      <c r="A540" s="28"/>
      <c r="B540" s="27"/>
      <c r="C540" s="27"/>
      <c r="D540" s="27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14"/>
      <c r="AA540" s="28"/>
      <c r="AB540" s="30"/>
      <c r="AC540" s="28"/>
      <c r="AD540" s="19"/>
    </row>
    <row r="541" ht="15.75" customHeight="1">
      <c r="A541" s="28"/>
      <c r="B541" s="27"/>
      <c r="C541" s="27"/>
      <c r="D541" s="27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14"/>
      <c r="AA541" s="28"/>
      <c r="AB541" s="30"/>
      <c r="AC541" s="28"/>
      <c r="AD541" s="19"/>
    </row>
    <row r="542" ht="15.75" customHeight="1">
      <c r="A542" s="28"/>
      <c r="B542" s="27"/>
      <c r="C542" s="27"/>
      <c r="D542" s="27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14"/>
      <c r="AA542" s="28"/>
      <c r="AB542" s="30"/>
      <c r="AC542" s="28"/>
      <c r="AD542" s="19"/>
    </row>
    <row r="543" ht="15.75" customHeight="1">
      <c r="A543" s="28"/>
      <c r="B543" s="27"/>
      <c r="C543" s="27"/>
      <c r="D543" s="27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14"/>
      <c r="AA543" s="28"/>
      <c r="AB543" s="30"/>
      <c r="AC543" s="28"/>
      <c r="AD543" s="19"/>
    </row>
    <row r="544" ht="15.75" customHeight="1">
      <c r="A544" s="28"/>
      <c r="B544" s="27"/>
      <c r="C544" s="27"/>
      <c r="D544" s="27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14"/>
      <c r="AA544" s="28"/>
      <c r="AB544" s="30"/>
      <c r="AC544" s="28"/>
      <c r="AD544" s="19"/>
    </row>
    <row r="545" ht="15.75" customHeight="1">
      <c r="A545" s="28"/>
      <c r="B545" s="27"/>
      <c r="C545" s="27"/>
      <c r="D545" s="27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14"/>
      <c r="AA545" s="28"/>
      <c r="AB545" s="30"/>
      <c r="AC545" s="28"/>
      <c r="AD545" s="19"/>
    </row>
    <row r="546" ht="15.75" customHeight="1">
      <c r="A546" s="28"/>
      <c r="B546" s="27"/>
      <c r="C546" s="27"/>
      <c r="D546" s="27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14"/>
      <c r="AA546" s="28"/>
      <c r="AB546" s="30"/>
      <c r="AC546" s="28"/>
      <c r="AD546" s="19"/>
    </row>
    <row r="547" ht="15.75" customHeight="1">
      <c r="A547" s="28"/>
      <c r="B547" s="27"/>
      <c r="C547" s="27"/>
      <c r="D547" s="27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14"/>
      <c r="AA547" s="28"/>
      <c r="AB547" s="30"/>
      <c r="AC547" s="28"/>
      <c r="AD547" s="19"/>
    </row>
    <row r="548" ht="15.75" customHeight="1">
      <c r="A548" s="28"/>
      <c r="B548" s="27"/>
      <c r="C548" s="27"/>
      <c r="D548" s="27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14"/>
      <c r="AA548" s="28"/>
      <c r="AB548" s="30"/>
      <c r="AC548" s="28"/>
      <c r="AD548" s="19"/>
    </row>
    <row r="549" ht="15.75" customHeight="1">
      <c r="A549" s="28"/>
      <c r="B549" s="27"/>
      <c r="C549" s="27"/>
      <c r="D549" s="27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14"/>
      <c r="AA549" s="28"/>
      <c r="AB549" s="30"/>
      <c r="AC549" s="28"/>
      <c r="AD549" s="19"/>
    </row>
    <row r="550" ht="15.75" customHeight="1">
      <c r="A550" s="28"/>
      <c r="B550" s="27"/>
      <c r="C550" s="27"/>
      <c r="D550" s="27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14"/>
      <c r="AA550" s="28"/>
      <c r="AB550" s="30"/>
      <c r="AC550" s="28"/>
      <c r="AD550" s="19"/>
    </row>
    <row r="551" ht="15.75" customHeight="1">
      <c r="A551" s="28"/>
      <c r="B551" s="27"/>
      <c r="C551" s="27"/>
      <c r="D551" s="27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14"/>
      <c r="AA551" s="28"/>
      <c r="AB551" s="30"/>
      <c r="AC551" s="28"/>
      <c r="AD551" s="19"/>
    </row>
    <row r="552" ht="15.75" customHeight="1">
      <c r="A552" s="28"/>
      <c r="B552" s="27"/>
      <c r="C552" s="27"/>
      <c r="D552" s="27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14"/>
      <c r="AA552" s="28"/>
      <c r="AB552" s="30"/>
      <c r="AC552" s="28"/>
      <c r="AD552" s="19"/>
    </row>
    <row r="553" ht="15.75" customHeight="1">
      <c r="A553" s="28"/>
      <c r="B553" s="27"/>
      <c r="C553" s="27"/>
      <c r="D553" s="27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14"/>
      <c r="AA553" s="28"/>
      <c r="AB553" s="30"/>
      <c r="AC553" s="28"/>
      <c r="AD553" s="19"/>
    </row>
    <row r="554" ht="15.75" customHeight="1">
      <c r="A554" s="28"/>
      <c r="B554" s="27"/>
      <c r="C554" s="27"/>
      <c r="D554" s="27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14"/>
      <c r="AA554" s="28"/>
      <c r="AB554" s="30"/>
      <c r="AC554" s="28"/>
      <c r="AD554" s="19"/>
    </row>
    <row r="555" ht="15.75" customHeight="1">
      <c r="A555" s="28"/>
      <c r="B555" s="27"/>
      <c r="C555" s="27"/>
      <c r="D555" s="27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14"/>
      <c r="AA555" s="28"/>
      <c r="AB555" s="30"/>
      <c r="AC555" s="28"/>
      <c r="AD555" s="19"/>
    </row>
    <row r="556" ht="15.75" customHeight="1">
      <c r="A556" s="28"/>
      <c r="B556" s="27"/>
      <c r="C556" s="27"/>
      <c r="D556" s="27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14"/>
      <c r="AA556" s="28"/>
      <c r="AB556" s="30"/>
      <c r="AC556" s="28"/>
      <c r="AD556" s="19"/>
    </row>
    <row r="557" ht="15.75" customHeight="1">
      <c r="A557" s="28"/>
      <c r="B557" s="27"/>
      <c r="C557" s="27"/>
      <c r="D557" s="27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14"/>
      <c r="AA557" s="28"/>
      <c r="AB557" s="30"/>
      <c r="AC557" s="28"/>
      <c r="AD557" s="19"/>
    </row>
    <row r="558" ht="15.75" customHeight="1">
      <c r="A558" s="28"/>
      <c r="B558" s="27"/>
      <c r="C558" s="27"/>
      <c r="D558" s="27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14"/>
      <c r="AA558" s="28"/>
      <c r="AB558" s="30"/>
      <c r="AC558" s="28"/>
      <c r="AD558" s="19"/>
    </row>
    <row r="559" ht="15.75" customHeight="1">
      <c r="A559" s="28"/>
      <c r="B559" s="27"/>
      <c r="C559" s="27"/>
      <c r="D559" s="27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14"/>
      <c r="AA559" s="28"/>
      <c r="AB559" s="30"/>
      <c r="AC559" s="28"/>
      <c r="AD559" s="19"/>
    </row>
    <row r="560" ht="15.75" customHeight="1">
      <c r="A560" s="28"/>
      <c r="B560" s="27"/>
      <c r="C560" s="27"/>
      <c r="D560" s="27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14"/>
      <c r="AA560" s="28"/>
      <c r="AB560" s="30"/>
      <c r="AC560" s="28"/>
      <c r="AD560" s="19"/>
    </row>
    <row r="561" ht="15.75" customHeight="1">
      <c r="A561" s="28"/>
      <c r="B561" s="27"/>
      <c r="C561" s="27"/>
      <c r="D561" s="27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14"/>
      <c r="AA561" s="28"/>
      <c r="AB561" s="30"/>
      <c r="AC561" s="28"/>
      <c r="AD561" s="19"/>
    </row>
    <row r="562" ht="15.75" customHeight="1">
      <c r="A562" s="28"/>
      <c r="B562" s="27"/>
      <c r="C562" s="27"/>
      <c r="D562" s="27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14"/>
      <c r="AA562" s="28"/>
      <c r="AB562" s="30"/>
      <c r="AC562" s="28"/>
      <c r="AD562" s="19"/>
    </row>
    <row r="563" ht="15.75" customHeight="1">
      <c r="A563" s="28"/>
      <c r="B563" s="27"/>
      <c r="C563" s="27"/>
      <c r="D563" s="27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14"/>
      <c r="AA563" s="28"/>
      <c r="AB563" s="30"/>
      <c r="AC563" s="28"/>
      <c r="AD563" s="19"/>
    </row>
    <row r="564" ht="15.75" customHeight="1">
      <c r="A564" s="28"/>
      <c r="B564" s="27"/>
      <c r="C564" s="27"/>
      <c r="D564" s="27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14"/>
      <c r="AA564" s="28"/>
      <c r="AB564" s="30"/>
      <c r="AC564" s="28"/>
      <c r="AD564" s="19"/>
    </row>
    <row r="565" ht="15.75" customHeight="1">
      <c r="A565" s="28"/>
      <c r="B565" s="27"/>
      <c r="C565" s="27"/>
      <c r="D565" s="27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14"/>
      <c r="AA565" s="28"/>
      <c r="AB565" s="30"/>
      <c r="AC565" s="28"/>
      <c r="AD565" s="19"/>
    </row>
    <row r="566" ht="15.75" customHeight="1">
      <c r="A566" s="28"/>
      <c r="B566" s="27"/>
      <c r="C566" s="27"/>
      <c r="D566" s="27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14"/>
      <c r="AA566" s="28"/>
      <c r="AB566" s="30"/>
      <c r="AC566" s="28"/>
      <c r="AD566" s="19"/>
    </row>
    <row r="567" ht="15.75" customHeight="1">
      <c r="A567" s="28"/>
      <c r="B567" s="27"/>
      <c r="C567" s="27"/>
      <c r="D567" s="27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14"/>
      <c r="AA567" s="28"/>
      <c r="AB567" s="30"/>
      <c r="AC567" s="28"/>
      <c r="AD567" s="19"/>
    </row>
    <row r="568" ht="15.75" customHeight="1">
      <c r="A568" s="28"/>
      <c r="B568" s="27"/>
      <c r="C568" s="27"/>
      <c r="D568" s="27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14"/>
      <c r="AA568" s="28"/>
      <c r="AB568" s="30"/>
      <c r="AC568" s="28"/>
      <c r="AD568" s="19"/>
    </row>
    <row r="569" ht="15.75" customHeight="1">
      <c r="A569" s="28"/>
      <c r="B569" s="27"/>
      <c r="C569" s="27"/>
      <c r="D569" s="27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14"/>
      <c r="AA569" s="28"/>
      <c r="AB569" s="30"/>
      <c r="AC569" s="28"/>
      <c r="AD569" s="19"/>
    </row>
    <row r="570" ht="15.75" customHeight="1">
      <c r="A570" s="28"/>
      <c r="B570" s="27"/>
      <c r="C570" s="27"/>
      <c r="D570" s="27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14"/>
      <c r="AA570" s="28"/>
      <c r="AB570" s="30"/>
      <c r="AC570" s="28"/>
      <c r="AD570" s="19"/>
    </row>
    <row r="571" ht="15.75" customHeight="1">
      <c r="A571" s="28"/>
      <c r="B571" s="27"/>
      <c r="C571" s="27"/>
      <c r="D571" s="27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14"/>
      <c r="AA571" s="28"/>
      <c r="AB571" s="30"/>
      <c r="AC571" s="28"/>
      <c r="AD571" s="19"/>
    </row>
    <row r="572" ht="15.75" customHeight="1">
      <c r="A572" s="28"/>
      <c r="B572" s="27"/>
      <c r="C572" s="27"/>
      <c r="D572" s="27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14"/>
      <c r="AA572" s="28"/>
      <c r="AB572" s="30"/>
      <c r="AC572" s="28"/>
      <c r="AD572" s="19"/>
    </row>
    <row r="573" ht="15.75" customHeight="1">
      <c r="A573" s="28"/>
      <c r="B573" s="27"/>
      <c r="C573" s="27"/>
      <c r="D573" s="27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14"/>
      <c r="AA573" s="28"/>
      <c r="AB573" s="30"/>
      <c r="AC573" s="28"/>
      <c r="AD573" s="19"/>
    </row>
    <row r="574" ht="15.75" customHeight="1">
      <c r="A574" s="28"/>
      <c r="B574" s="27"/>
      <c r="C574" s="27"/>
      <c r="D574" s="27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14"/>
      <c r="AA574" s="28"/>
      <c r="AB574" s="30"/>
      <c r="AC574" s="28"/>
      <c r="AD574" s="19"/>
    </row>
    <row r="575" ht="15.75" customHeight="1">
      <c r="A575" s="28"/>
      <c r="B575" s="27"/>
      <c r="C575" s="27"/>
      <c r="D575" s="27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14"/>
      <c r="AA575" s="28"/>
      <c r="AB575" s="30"/>
      <c r="AC575" s="28"/>
      <c r="AD575" s="19"/>
    </row>
    <row r="576" ht="15.75" customHeight="1">
      <c r="A576" s="28"/>
      <c r="B576" s="27"/>
      <c r="C576" s="27"/>
      <c r="D576" s="27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14"/>
      <c r="AA576" s="28"/>
      <c r="AB576" s="30"/>
      <c r="AC576" s="28"/>
      <c r="AD576" s="19"/>
    </row>
    <row r="577" ht="15.75" customHeight="1">
      <c r="A577" s="28"/>
      <c r="B577" s="27"/>
      <c r="C577" s="27"/>
      <c r="D577" s="27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14"/>
      <c r="AA577" s="28"/>
      <c r="AB577" s="30"/>
      <c r="AC577" s="28"/>
      <c r="AD577" s="19"/>
    </row>
    <row r="578" ht="15.75" customHeight="1">
      <c r="A578" s="28"/>
      <c r="B578" s="27"/>
      <c r="C578" s="27"/>
      <c r="D578" s="27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14"/>
      <c r="AA578" s="28"/>
      <c r="AB578" s="30"/>
      <c r="AC578" s="28"/>
      <c r="AD578" s="19"/>
    </row>
    <row r="579" ht="15.75" customHeight="1">
      <c r="A579" s="28"/>
      <c r="B579" s="27"/>
      <c r="C579" s="27"/>
      <c r="D579" s="27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14"/>
      <c r="AA579" s="28"/>
      <c r="AB579" s="30"/>
      <c r="AC579" s="28"/>
      <c r="AD579" s="19"/>
    </row>
    <row r="580" ht="15.75" customHeight="1">
      <c r="A580" s="28"/>
      <c r="B580" s="27"/>
      <c r="C580" s="27"/>
      <c r="D580" s="27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14"/>
      <c r="AA580" s="28"/>
      <c r="AB580" s="30"/>
      <c r="AC580" s="28"/>
      <c r="AD580" s="19"/>
    </row>
    <row r="581" ht="15.75" customHeight="1">
      <c r="A581" s="28"/>
      <c r="B581" s="27"/>
      <c r="C581" s="27"/>
      <c r="D581" s="27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14"/>
      <c r="AA581" s="28"/>
      <c r="AB581" s="30"/>
      <c r="AC581" s="28"/>
      <c r="AD581" s="19"/>
    </row>
    <row r="582" ht="15.75" customHeight="1">
      <c r="A582" s="28"/>
      <c r="B582" s="27"/>
      <c r="C582" s="27"/>
      <c r="D582" s="27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14"/>
      <c r="AA582" s="28"/>
      <c r="AB582" s="30"/>
      <c r="AC582" s="28"/>
      <c r="AD582" s="19"/>
    </row>
    <row r="583" ht="15.75" customHeight="1">
      <c r="A583" s="28"/>
      <c r="B583" s="27"/>
      <c r="C583" s="27"/>
      <c r="D583" s="27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14"/>
      <c r="AA583" s="28"/>
      <c r="AB583" s="30"/>
      <c r="AC583" s="28"/>
      <c r="AD583" s="19"/>
    </row>
    <row r="584" ht="15.75" customHeight="1">
      <c r="A584" s="28"/>
      <c r="B584" s="27"/>
      <c r="C584" s="27"/>
      <c r="D584" s="27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14"/>
      <c r="AA584" s="28"/>
      <c r="AB584" s="30"/>
      <c r="AC584" s="28"/>
      <c r="AD584" s="19"/>
    </row>
    <row r="585" ht="15.75" customHeight="1">
      <c r="A585" s="28"/>
      <c r="B585" s="27"/>
      <c r="C585" s="27"/>
      <c r="D585" s="27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14"/>
      <c r="AA585" s="28"/>
      <c r="AB585" s="30"/>
      <c r="AC585" s="28"/>
      <c r="AD585" s="19"/>
    </row>
    <row r="586" ht="15.75" customHeight="1">
      <c r="A586" s="28"/>
      <c r="B586" s="27"/>
      <c r="C586" s="27"/>
      <c r="D586" s="27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14"/>
      <c r="AA586" s="28"/>
      <c r="AB586" s="30"/>
      <c r="AC586" s="28"/>
      <c r="AD586" s="19"/>
    </row>
    <row r="587" ht="15.75" customHeight="1">
      <c r="A587" s="28"/>
      <c r="B587" s="27"/>
      <c r="C587" s="27"/>
      <c r="D587" s="27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14"/>
      <c r="AA587" s="28"/>
      <c r="AB587" s="30"/>
      <c r="AC587" s="28"/>
      <c r="AD587" s="19"/>
    </row>
    <row r="588" ht="15.75" customHeight="1">
      <c r="A588" s="28"/>
      <c r="B588" s="27"/>
      <c r="C588" s="27"/>
      <c r="D588" s="27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14"/>
      <c r="AA588" s="28"/>
      <c r="AB588" s="30"/>
      <c r="AC588" s="28"/>
      <c r="AD588" s="19"/>
    </row>
    <row r="589" ht="15.75" customHeight="1">
      <c r="A589" s="28"/>
      <c r="B589" s="27"/>
      <c r="C589" s="27"/>
      <c r="D589" s="27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14"/>
      <c r="AA589" s="28"/>
      <c r="AB589" s="30"/>
      <c r="AC589" s="28"/>
      <c r="AD589" s="19"/>
    </row>
    <row r="590" ht="15.75" customHeight="1">
      <c r="A590" s="28"/>
      <c r="B590" s="27"/>
      <c r="C590" s="27"/>
      <c r="D590" s="27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14"/>
      <c r="AA590" s="28"/>
      <c r="AB590" s="30"/>
      <c r="AC590" s="28"/>
      <c r="AD590" s="19"/>
    </row>
    <row r="591" ht="15.75" customHeight="1">
      <c r="A591" s="28"/>
      <c r="B591" s="27"/>
      <c r="C591" s="27"/>
      <c r="D591" s="27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14"/>
      <c r="AA591" s="28"/>
      <c r="AB591" s="30"/>
      <c r="AC591" s="28"/>
      <c r="AD591" s="19"/>
    </row>
    <row r="592" ht="15.75" customHeight="1">
      <c r="A592" s="28"/>
      <c r="B592" s="27"/>
      <c r="C592" s="27"/>
      <c r="D592" s="27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14"/>
      <c r="AA592" s="28"/>
      <c r="AB592" s="30"/>
      <c r="AC592" s="28"/>
      <c r="AD592" s="19"/>
    </row>
    <row r="593" ht="15.75" customHeight="1">
      <c r="A593" s="28"/>
      <c r="B593" s="27"/>
      <c r="C593" s="27"/>
      <c r="D593" s="27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14"/>
      <c r="AA593" s="28"/>
      <c r="AB593" s="30"/>
      <c r="AC593" s="28"/>
      <c r="AD593" s="19"/>
    </row>
    <row r="594" ht="15.75" customHeight="1">
      <c r="A594" s="28"/>
      <c r="B594" s="27"/>
      <c r="C594" s="27"/>
      <c r="D594" s="27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14"/>
      <c r="AA594" s="28"/>
      <c r="AB594" s="30"/>
      <c r="AC594" s="28"/>
      <c r="AD594" s="19"/>
    </row>
    <row r="595" ht="15.75" customHeight="1">
      <c r="A595" s="28"/>
      <c r="B595" s="27"/>
      <c r="C595" s="27"/>
      <c r="D595" s="27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14"/>
      <c r="AA595" s="28"/>
      <c r="AB595" s="30"/>
      <c r="AC595" s="28"/>
      <c r="AD595" s="19"/>
    </row>
    <row r="596" ht="15.75" customHeight="1">
      <c r="A596" s="28"/>
      <c r="B596" s="27"/>
      <c r="C596" s="27"/>
      <c r="D596" s="27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14"/>
      <c r="AA596" s="28"/>
      <c r="AB596" s="30"/>
      <c r="AC596" s="28"/>
      <c r="AD596" s="19"/>
    </row>
    <row r="597" ht="15.75" customHeight="1">
      <c r="A597" s="28"/>
      <c r="B597" s="27"/>
      <c r="C597" s="27"/>
      <c r="D597" s="27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14"/>
      <c r="AA597" s="28"/>
      <c r="AB597" s="30"/>
      <c r="AC597" s="28"/>
      <c r="AD597" s="19"/>
    </row>
    <row r="598" ht="15.75" customHeight="1">
      <c r="A598" s="28"/>
      <c r="B598" s="27"/>
      <c r="C598" s="27"/>
      <c r="D598" s="27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14"/>
      <c r="AA598" s="28"/>
      <c r="AB598" s="30"/>
      <c r="AC598" s="28"/>
      <c r="AD598" s="19"/>
    </row>
    <row r="599" ht="15.75" customHeight="1">
      <c r="A599" s="28"/>
      <c r="B599" s="27"/>
      <c r="C599" s="27"/>
      <c r="D599" s="27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14"/>
      <c r="AA599" s="28"/>
      <c r="AB599" s="30"/>
      <c r="AC599" s="28"/>
      <c r="AD599" s="19"/>
    </row>
    <row r="600" ht="15.75" customHeight="1">
      <c r="A600" s="28"/>
      <c r="B600" s="27"/>
      <c r="C600" s="27"/>
      <c r="D600" s="27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14"/>
      <c r="AA600" s="28"/>
      <c r="AB600" s="30"/>
      <c r="AC600" s="28"/>
      <c r="AD600" s="19"/>
    </row>
    <row r="601" ht="15.75" customHeight="1">
      <c r="A601" s="28"/>
      <c r="B601" s="27"/>
      <c r="C601" s="27"/>
      <c r="D601" s="27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14"/>
      <c r="AA601" s="28"/>
      <c r="AB601" s="30"/>
      <c r="AC601" s="28"/>
      <c r="AD601" s="19"/>
    </row>
    <row r="602" ht="15.75" customHeight="1">
      <c r="A602" s="28"/>
      <c r="B602" s="27"/>
      <c r="C602" s="27"/>
      <c r="D602" s="27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14"/>
      <c r="AA602" s="28"/>
      <c r="AB602" s="30"/>
      <c r="AC602" s="28"/>
      <c r="AD602" s="19"/>
    </row>
    <row r="603" ht="15.75" customHeight="1">
      <c r="A603" s="28"/>
      <c r="B603" s="27"/>
      <c r="C603" s="27"/>
      <c r="D603" s="27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14"/>
      <c r="AA603" s="28"/>
      <c r="AB603" s="30"/>
      <c r="AC603" s="28"/>
      <c r="AD603" s="19"/>
    </row>
    <row r="604" ht="15.75" customHeight="1">
      <c r="A604" s="28"/>
      <c r="B604" s="27"/>
      <c r="C604" s="27"/>
      <c r="D604" s="27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14"/>
      <c r="AA604" s="28"/>
      <c r="AB604" s="30"/>
      <c r="AC604" s="28"/>
      <c r="AD604" s="19"/>
    </row>
    <row r="605" ht="15.75" customHeight="1">
      <c r="A605" s="28"/>
      <c r="B605" s="27"/>
      <c r="C605" s="27"/>
      <c r="D605" s="27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14"/>
      <c r="AA605" s="28"/>
      <c r="AB605" s="30"/>
      <c r="AC605" s="28"/>
      <c r="AD605" s="19"/>
    </row>
    <row r="606" ht="15.75" customHeight="1">
      <c r="A606" s="28"/>
      <c r="B606" s="27"/>
      <c r="C606" s="27"/>
      <c r="D606" s="27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14"/>
      <c r="AA606" s="28"/>
      <c r="AB606" s="30"/>
      <c r="AC606" s="28"/>
      <c r="AD606" s="19"/>
    </row>
    <row r="607" ht="15.75" customHeight="1">
      <c r="A607" s="28"/>
      <c r="B607" s="27"/>
      <c r="C607" s="27"/>
      <c r="D607" s="27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14"/>
      <c r="AA607" s="28"/>
      <c r="AB607" s="30"/>
      <c r="AC607" s="28"/>
      <c r="AD607" s="19"/>
    </row>
    <row r="608" ht="15.75" customHeight="1">
      <c r="A608" s="28"/>
      <c r="B608" s="27"/>
      <c r="C608" s="27"/>
      <c r="D608" s="27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14"/>
      <c r="AA608" s="28"/>
      <c r="AB608" s="30"/>
      <c r="AC608" s="28"/>
      <c r="AD608" s="19"/>
    </row>
    <row r="609" ht="15.75" customHeight="1">
      <c r="A609" s="28"/>
      <c r="B609" s="27"/>
      <c r="C609" s="27"/>
      <c r="D609" s="27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14"/>
      <c r="AA609" s="28"/>
      <c r="AB609" s="30"/>
      <c r="AC609" s="28"/>
      <c r="AD609" s="19"/>
    </row>
    <row r="610" ht="15.75" customHeight="1">
      <c r="A610" s="28"/>
      <c r="B610" s="27"/>
      <c r="C610" s="27"/>
      <c r="D610" s="27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14"/>
      <c r="AA610" s="28"/>
      <c r="AB610" s="30"/>
      <c r="AC610" s="28"/>
      <c r="AD610" s="19"/>
    </row>
    <row r="611" ht="15.75" customHeight="1">
      <c r="A611" s="28"/>
      <c r="B611" s="27"/>
      <c r="C611" s="27"/>
      <c r="D611" s="27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14"/>
      <c r="AA611" s="28"/>
      <c r="AB611" s="30"/>
      <c r="AC611" s="28"/>
      <c r="AD611" s="19"/>
    </row>
    <row r="612" ht="15.75" customHeight="1">
      <c r="A612" s="28"/>
      <c r="B612" s="27"/>
      <c r="C612" s="27"/>
      <c r="D612" s="27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14"/>
      <c r="AA612" s="28"/>
      <c r="AB612" s="30"/>
      <c r="AC612" s="28"/>
      <c r="AD612" s="19"/>
    </row>
    <row r="613" ht="15.75" customHeight="1">
      <c r="A613" s="28"/>
      <c r="B613" s="27"/>
      <c r="C613" s="27"/>
      <c r="D613" s="27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14"/>
      <c r="AA613" s="28"/>
      <c r="AB613" s="30"/>
      <c r="AC613" s="28"/>
      <c r="AD613" s="19"/>
    </row>
    <row r="614" ht="15.75" customHeight="1">
      <c r="A614" s="28"/>
      <c r="B614" s="27"/>
      <c r="C614" s="27"/>
      <c r="D614" s="27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14"/>
      <c r="AA614" s="28"/>
      <c r="AB614" s="30"/>
      <c r="AC614" s="28"/>
      <c r="AD614" s="19"/>
    </row>
    <row r="615" ht="15.75" customHeight="1">
      <c r="A615" s="28"/>
      <c r="B615" s="27"/>
      <c r="C615" s="27"/>
      <c r="D615" s="27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14"/>
      <c r="AA615" s="28"/>
      <c r="AB615" s="30"/>
      <c r="AC615" s="28"/>
      <c r="AD615" s="19"/>
    </row>
    <row r="616" ht="15.75" customHeight="1">
      <c r="A616" s="28"/>
      <c r="B616" s="27"/>
      <c r="C616" s="27"/>
      <c r="D616" s="27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14"/>
      <c r="AA616" s="28"/>
      <c r="AB616" s="30"/>
      <c r="AC616" s="28"/>
      <c r="AD616" s="19"/>
    </row>
    <row r="617" ht="15.75" customHeight="1">
      <c r="A617" s="28"/>
      <c r="B617" s="27"/>
      <c r="C617" s="27"/>
      <c r="D617" s="27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14"/>
      <c r="AA617" s="28"/>
      <c r="AB617" s="30"/>
      <c r="AC617" s="28"/>
      <c r="AD617" s="19"/>
    </row>
    <row r="618" ht="15.75" customHeight="1">
      <c r="A618" s="28"/>
      <c r="B618" s="27"/>
      <c r="C618" s="27"/>
      <c r="D618" s="27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14"/>
      <c r="AA618" s="28"/>
      <c r="AB618" s="30"/>
      <c r="AC618" s="28"/>
      <c r="AD618" s="19"/>
    </row>
    <row r="619" ht="15.75" customHeight="1">
      <c r="A619" s="28"/>
      <c r="B619" s="27"/>
      <c r="C619" s="27"/>
      <c r="D619" s="27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14"/>
      <c r="AA619" s="28"/>
      <c r="AB619" s="30"/>
      <c r="AC619" s="28"/>
      <c r="AD619" s="19"/>
    </row>
    <row r="620" ht="15.75" customHeight="1">
      <c r="A620" s="28"/>
      <c r="B620" s="27"/>
      <c r="C620" s="27"/>
      <c r="D620" s="27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14"/>
      <c r="AA620" s="28"/>
      <c r="AB620" s="30"/>
      <c r="AC620" s="28"/>
      <c r="AD620" s="19"/>
    </row>
    <row r="621" ht="15.75" customHeight="1">
      <c r="A621" s="28"/>
      <c r="B621" s="27"/>
      <c r="C621" s="27"/>
      <c r="D621" s="27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14"/>
      <c r="AA621" s="28"/>
      <c r="AB621" s="30"/>
      <c r="AC621" s="28"/>
      <c r="AD621" s="19"/>
    </row>
    <row r="622" ht="15.75" customHeight="1">
      <c r="A622" s="28"/>
      <c r="B622" s="27"/>
      <c r="C622" s="27"/>
      <c r="D622" s="27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14"/>
      <c r="AA622" s="28"/>
      <c r="AB622" s="30"/>
      <c r="AC622" s="28"/>
      <c r="AD622" s="19"/>
    </row>
    <row r="623" ht="15.75" customHeight="1">
      <c r="A623" s="28"/>
      <c r="B623" s="27"/>
      <c r="C623" s="27"/>
      <c r="D623" s="27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14"/>
      <c r="AA623" s="28"/>
      <c r="AB623" s="30"/>
      <c r="AC623" s="28"/>
      <c r="AD623" s="19"/>
    </row>
    <row r="624" ht="15.75" customHeight="1">
      <c r="A624" s="28"/>
      <c r="B624" s="27"/>
      <c r="C624" s="27"/>
      <c r="D624" s="27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14"/>
      <c r="AA624" s="28"/>
      <c r="AB624" s="30"/>
      <c r="AC624" s="28"/>
      <c r="AD624" s="19"/>
    </row>
    <row r="625" ht="15.75" customHeight="1">
      <c r="A625" s="28"/>
      <c r="B625" s="27"/>
      <c r="C625" s="27"/>
      <c r="D625" s="27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14"/>
      <c r="AA625" s="28"/>
      <c r="AB625" s="30"/>
      <c r="AC625" s="28"/>
      <c r="AD625" s="19"/>
    </row>
    <row r="626" ht="15.75" customHeight="1">
      <c r="A626" s="28"/>
      <c r="B626" s="27"/>
      <c r="C626" s="27"/>
      <c r="D626" s="27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14"/>
      <c r="AA626" s="28"/>
      <c r="AB626" s="30"/>
      <c r="AC626" s="28"/>
      <c r="AD626" s="19"/>
    </row>
    <row r="627" ht="15.75" customHeight="1">
      <c r="A627" s="28"/>
      <c r="B627" s="27"/>
      <c r="C627" s="27"/>
      <c r="D627" s="27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14"/>
      <c r="AA627" s="28"/>
      <c r="AB627" s="30"/>
      <c r="AC627" s="28"/>
      <c r="AD627" s="19"/>
    </row>
    <row r="628" ht="15.75" customHeight="1">
      <c r="A628" s="28"/>
      <c r="B628" s="27"/>
      <c r="C628" s="27"/>
      <c r="D628" s="27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14"/>
      <c r="AA628" s="28"/>
      <c r="AB628" s="30"/>
      <c r="AC628" s="28"/>
      <c r="AD628" s="19"/>
    </row>
    <row r="629" ht="15.75" customHeight="1">
      <c r="A629" s="28"/>
      <c r="B629" s="27"/>
      <c r="C629" s="27"/>
      <c r="D629" s="27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14"/>
      <c r="AA629" s="28"/>
      <c r="AB629" s="30"/>
      <c r="AC629" s="28"/>
      <c r="AD629" s="19"/>
    </row>
    <row r="630" ht="15.75" customHeight="1">
      <c r="A630" s="28"/>
      <c r="B630" s="27"/>
      <c r="C630" s="27"/>
      <c r="D630" s="27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14"/>
      <c r="AA630" s="28"/>
      <c r="AB630" s="30"/>
      <c r="AC630" s="28"/>
      <c r="AD630" s="19"/>
    </row>
    <row r="631" ht="15.75" customHeight="1">
      <c r="A631" s="28"/>
      <c r="B631" s="27"/>
      <c r="C631" s="27"/>
      <c r="D631" s="27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14"/>
      <c r="AA631" s="28"/>
      <c r="AB631" s="30"/>
      <c r="AC631" s="28"/>
      <c r="AD631" s="19"/>
    </row>
    <row r="632" ht="15.75" customHeight="1">
      <c r="A632" s="28"/>
      <c r="B632" s="27"/>
      <c r="C632" s="27"/>
      <c r="D632" s="27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14"/>
      <c r="AA632" s="28"/>
      <c r="AB632" s="30"/>
      <c r="AC632" s="28"/>
      <c r="AD632" s="19"/>
    </row>
    <row r="633" ht="15.75" customHeight="1">
      <c r="A633" s="28"/>
      <c r="B633" s="27"/>
      <c r="C633" s="27"/>
      <c r="D633" s="27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14"/>
      <c r="AA633" s="28"/>
      <c r="AB633" s="30"/>
      <c r="AC633" s="28"/>
      <c r="AD633" s="19"/>
    </row>
    <row r="634" ht="15.75" customHeight="1">
      <c r="A634" s="28"/>
      <c r="B634" s="27"/>
      <c r="C634" s="27"/>
      <c r="D634" s="27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14"/>
      <c r="AA634" s="28"/>
      <c r="AB634" s="30"/>
      <c r="AC634" s="28"/>
      <c r="AD634" s="19"/>
    </row>
    <row r="635" ht="15.75" customHeight="1">
      <c r="A635" s="28"/>
      <c r="B635" s="27"/>
      <c r="C635" s="27"/>
      <c r="D635" s="27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14"/>
      <c r="AA635" s="28"/>
      <c r="AB635" s="30"/>
      <c r="AC635" s="28"/>
      <c r="AD635" s="19"/>
    </row>
    <row r="636" ht="15.75" customHeight="1">
      <c r="A636" s="28"/>
      <c r="B636" s="27"/>
      <c r="C636" s="27"/>
      <c r="D636" s="27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14"/>
      <c r="AA636" s="28"/>
      <c r="AB636" s="30"/>
      <c r="AC636" s="28"/>
      <c r="AD636" s="19"/>
    </row>
    <row r="637" ht="15.75" customHeight="1">
      <c r="A637" s="28"/>
      <c r="B637" s="27"/>
      <c r="C637" s="27"/>
      <c r="D637" s="27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14"/>
      <c r="AA637" s="28"/>
      <c r="AB637" s="30"/>
      <c r="AC637" s="28"/>
      <c r="AD637" s="19"/>
    </row>
    <row r="638" ht="15.75" customHeight="1">
      <c r="A638" s="28"/>
      <c r="B638" s="27"/>
      <c r="C638" s="27"/>
      <c r="D638" s="27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14"/>
      <c r="AA638" s="28"/>
      <c r="AB638" s="30"/>
      <c r="AC638" s="28"/>
      <c r="AD638" s="19"/>
    </row>
    <row r="639" ht="15.75" customHeight="1">
      <c r="A639" s="28"/>
      <c r="B639" s="27"/>
      <c r="C639" s="27"/>
      <c r="D639" s="27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14"/>
      <c r="AA639" s="28"/>
      <c r="AB639" s="30"/>
      <c r="AC639" s="28"/>
      <c r="AD639" s="19"/>
    </row>
    <row r="640" ht="15.75" customHeight="1">
      <c r="A640" s="28"/>
      <c r="B640" s="27"/>
      <c r="C640" s="27"/>
      <c r="D640" s="27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14"/>
      <c r="AA640" s="28"/>
      <c r="AB640" s="30"/>
      <c r="AC640" s="28"/>
      <c r="AD640" s="19"/>
    </row>
    <row r="641" ht="15.75" customHeight="1">
      <c r="A641" s="28"/>
      <c r="B641" s="27"/>
      <c r="C641" s="27"/>
      <c r="D641" s="27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14"/>
      <c r="AA641" s="28"/>
      <c r="AB641" s="30"/>
      <c r="AC641" s="28"/>
      <c r="AD641" s="19"/>
    </row>
    <row r="642" ht="15.75" customHeight="1">
      <c r="A642" s="28"/>
      <c r="B642" s="27"/>
      <c r="C642" s="27"/>
      <c r="D642" s="27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14"/>
      <c r="AA642" s="28"/>
      <c r="AB642" s="30"/>
      <c r="AC642" s="28"/>
      <c r="AD642" s="19"/>
    </row>
    <row r="643" ht="15.75" customHeight="1">
      <c r="A643" s="28"/>
      <c r="B643" s="27"/>
      <c r="C643" s="27"/>
      <c r="D643" s="27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14"/>
      <c r="AA643" s="28"/>
      <c r="AB643" s="30"/>
      <c r="AC643" s="28"/>
      <c r="AD643" s="19"/>
    </row>
    <row r="644" ht="15.75" customHeight="1">
      <c r="A644" s="28"/>
      <c r="B644" s="27"/>
      <c r="C644" s="27"/>
      <c r="D644" s="27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14"/>
      <c r="AA644" s="28"/>
      <c r="AB644" s="30"/>
      <c r="AC644" s="28"/>
      <c r="AD644" s="19"/>
    </row>
    <row r="645" ht="15.75" customHeight="1">
      <c r="A645" s="28"/>
      <c r="B645" s="27"/>
      <c r="C645" s="27"/>
      <c r="D645" s="27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14"/>
      <c r="AA645" s="28"/>
      <c r="AB645" s="30"/>
      <c r="AC645" s="28"/>
      <c r="AD645" s="19"/>
    </row>
    <row r="646" ht="15.75" customHeight="1">
      <c r="A646" s="28"/>
      <c r="B646" s="27"/>
      <c r="C646" s="27"/>
      <c r="D646" s="27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14"/>
      <c r="AA646" s="28"/>
      <c r="AB646" s="30"/>
      <c r="AC646" s="28"/>
      <c r="AD646" s="19"/>
    </row>
    <row r="647" ht="15.75" customHeight="1">
      <c r="A647" s="28"/>
      <c r="B647" s="27"/>
      <c r="C647" s="27"/>
      <c r="D647" s="27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14"/>
      <c r="AA647" s="28"/>
      <c r="AB647" s="30"/>
      <c r="AC647" s="28"/>
      <c r="AD647" s="19"/>
    </row>
    <row r="648" ht="15.75" customHeight="1">
      <c r="A648" s="28"/>
      <c r="B648" s="27"/>
      <c r="C648" s="27"/>
      <c r="D648" s="27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14"/>
      <c r="AA648" s="28"/>
      <c r="AB648" s="30"/>
      <c r="AC648" s="28"/>
      <c r="AD648" s="19"/>
    </row>
    <row r="649" ht="15.75" customHeight="1">
      <c r="A649" s="28"/>
      <c r="B649" s="27"/>
      <c r="C649" s="27"/>
      <c r="D649" s="27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14"/>
      <c r="AA649" s="28"/>
      <c r="AB649" s="30"/>
      <c r="AC649" s="28"/>
      <c r="AD649" s="19"/>
    </row>
    <row r="650" ht="15.75" customHeight="1">
      <c r="A650" s="28"/>
      <c r="B650" s="27"/>
      <c r="C650" s="27"/>
      <c r="D650" s="27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14"/>
      <c r="AA650" s="28"/>
      <c r="AB650" s="30"/>
      <c r="AC650" s="28"/>
      <c r="AD650" s="19"/>
    </row>
    <row r="651" ht="15.75" customHeight="1">
      <c r="A651" s="28"/>
      <c r="B651" s="27"/>
      <c r="C651" s="27"/>
      <c r="D651" s="27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14"/>
      <c r="AA651" s="28"/>
      <c r="AB651" s="30"/>
      <c r="AC651" s="28"/>
      <c r="AD651" s="19"/>
    </row>
    <row r="652" ht="15.75" customHeight="1">
      <c r="A652" s="28"/>
      <c r="B652" s="27"/>
      <c r="C652" s="27"/>
      <c r="D652" s="27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14"/>
      <c r="AA652" s="28"/>
      <c r="AB652" s="30"/>
      <c r="AC652" s="28"/>
      <c r="AD652" s="19"/>
    </row>
    <row r="653" ht="15.75" customHeight="1">
      <c r="A653" s="28"/>
      <c r="B653" s="27"/>
      <c r="C653" s="27"/>
      <c r="D653" s="27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14"/>
      <c r="AA653" s="28"/>
      <c r="AB653" s="30"/>
      <c r="AC653" s="28"/>
      <c r="AD653" s="19"/>
    </row>
    <row r="654" ht="15.75" customHeight="1">
      <c r="A654" s="28"/>
      <c r="B654" s="27"/>
      <c r="C654" s="27"/>
      <c r="D654" s="27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14"/>
      <c r="AA654" s="28"/>
      <c r="AB654" s="30"/>
      <c r="AC654" s="28"/>
      <c r="AD654" s="19"/>
    </row>
    <row r="655" ht="15.75" customHeight="1">
      <c r="A655" s="28"/>
      <c r="B655" s="27"/>
      <c r="C655" s="27"/>
      <c r="D655" s="27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14"/>
      <c r="AA655" s="28"/>
      <c r="AB655" s="30"/>
      <c r="AC655" s="28"/>
      <c r="AD655" s="19"/>
    </row>
    <row r="656" ht="15.75" customHeight="1">
      <c r="A656" s="28"/>
      <c r="B656" s="27"/>
      <c r="C656" s="27"/>
      <c r="D656" s="27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14"/>
      <c r="AA656" s="28"/>
      <c r="AB656" s="30"/>
      <c r="AC656" s="28"/>
      <c r="AD656" s="19"/>
    </row>
    <row r="657" ht="15.75" customHeight="1">
      <c r="A657" s="28"/>
      <c r="B657" s="27"/>
      <c r="C657" s="27"/>
      <c r="D657" s="27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14"/>
      <c r="AA657" s="28"/>
      <c r="AB657" s="30"/>
      <c r="AC657" s="28"/>
      <c r="AD657" s="19"/>
    </row>
    <row r="658" ht="15.75" customHeight="1">
      <c r="A658" s="28"/>
      <c r="B658" s="27"/>
      <c r="C658" s="27"/>
      <c r="D658" s="27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14"/>
      <c r="AA658" s="28"/>
      <c r="AB658" s="30"/>
      <c r="AC658" s="28"/>
      <c r="AD658" s="19"/>
    </row>
    <row r="659" ht="15.75" customHeight="1">
      <c r="A659" s="28"/>
      <c r="B659" s="27"/>
      <c r="C659" s="27"/>
      <c r="D659" s="27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14"/>
      <c r="AA659" s="28"/>
      <c r="AB659" s="30"/>
      <c r="AC659" s="28"/>
      <c r="AD659" s="19"/>
    </row>
    <row r="660" ht="15.75" customHeight="1">
      <c r="A660" s="28"/>
      <c r="B660" s="27"/>
      <c r="C660" s="27"/>
      <c r="D660" s="27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14"/>
      <c r="AA660" s="28"/>
      <c r="AB660" s="30"/>
      <c r="AC660" s="28"/>
      <c r="AD660" s="19"/>
    </row>
    <row r="661" ht="15.75" customHeight="1">
      <c r="A661" s="28"/>
      <c r="B661" s="27"/>
      <c r="C661" s="27"/>
      <c r="D661" s="27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14"/>
      <c r="AA661" s="28"/>
      <c r="AB661" s="30"/>
      <c r="AC661" s="28"/>
      <c r="AD661" s="19"/>
    </row>
    <row r="662" ht="15.75" customHeight="1">
      <c r="A662" s="28"/>
      <c r="B662" s="27"/>
      <c r="C662" s="27"/>
      <c r="D662" s="27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14"/>
      <c r="AA662" s="28"/>
      <c r="AB662" s="30"/>
      <c r="AC662" s="28"/>
      <c r="AD662" s="19"/>
    </row>
    <row r="663" ht="15.75" customHeight="1">
      <c r="A663" s="28"/>
      <c r="B663" s="27"/>
      <c r="C663" s="27"/>
      <c r="D663" s="27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14"/>
      <c r="AA663" s="28"/>
      <c r="AB663" s="30"/>
      <c r="AC663" s="28"/>
      <c r="AD663" s="19"/>
    </row>
    <row r="664" ht="15.75" customHeight="1">
      <c r="A664" s="28"/>
      <c r="B664" s="27"/>
      <c r="C664" s="27"/>
      <c r="D664" s="27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14"/>
      <c r="AA664" s="28"/>
      <c r="AB664" s="30"/>
      <c r="AC664" s="28"/>
      <c r="AD664" s="19"/>
    </row>
    <row r="665" ht="15.75" customHeight="1">
      <c r="A665" s="28"/>
      <c r="B665" s="27"/>
      <c r="C665" s="27"/>
      <c r="D665" s="27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14"/>
      <c r="AA665" s="28"/>
      <c r="AB665" s="30"/>
      <c r="AC665" s="28"/>
      <c r="AD665" s="19"/>
    </row>
    <row r="666" ht="15.75" customHeight="1">
      <c r="A666" s="28"/>
      <c r="B666" s="27"/>
      <c r="C666" s="27"/>
      <c r="D666" s="27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14"/>
      <c r="AA666" s="28"/>
      <c r="AB666" s="30"/>
      <c r="AC666" s="28"/>
      <c r="AD666" s="19"/>
    </row>
    <row r="667" ht="15.75" customHeight="1">
      <c r="A667" s="28"/>
      <c r="B667" s="27"/>
      <c r="C667" s="27"/>
      <c r="D667" s="27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14"/>
      <c r="AA667" s="28"/>
      <c r="AB667" s="30"/>
      <c r="AC667" s="28"/>
      <c r="AD667" s="19"/>
    </row>
    <row r="668" ht="15.75" customHeight="1">
      <c r="A668" s="28"/>
      <c r="B668" s="27"/>
      <c r="C668" s="27"/>
      <c r="D668" s="27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14"/>
      <c r="AA668" s="28"/>
      <c r="AB668" s="30"/>
      <c r="AC668" s="28"/>
      <c r="AD668" s="19"/>
    </row>
    <row r="669" ht="15.75" customHeight="1">
      <c r="A669" s="28"/>
      <c r="B669" s="27"/>
      <c r="C669" s="27"/>
      <c r="D669" s="27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14"/>
      <c r="AA669" s="28"/>
      <c r="AB669" s="30"/>
      <c r="AC669" s="28"/>
      <c r="AD669" s="19"/>
    </row>
    <row r="670" ht="15.75" customHeight="1">
      <c r="A670" s="28"/>
      <c r="B670" s="27"/>
      <c r="C670" s="27"/>
      <c r="D670" s="27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14"/>
      <c r="AA670" s="28"/>
      <c r="AB670" s="30"/>
      <c r="AC670" s="28"/>
      <c r="AD670" s="19"/>
    </row>
    <row r="671" ht="15.75" customHeight="1">
      <c r="A671" s="28"/>
      <c r="B671" s="27"/>
      <c r="C671" s="27"/>
      <c r="D671" s="27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14"/>
      <c r="AA671" s="28"/>
      <c r="AB671" s="30"/>
      <c r="AC671" s="28"/>
      <c r="AD671" s="19"/>
    </row>
    <row r="672" ht="15.75" customHeight="1">
      <c r="A672" s="28"/>
      <c r="B672" s="27"/>
      <c r="C672" s="27"/>
      <c r="D672" s="27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14"/>
      <c r="AA672" s="28"/>
      <c r="AB672" s="30"/>
      <c r="AC672" s="28"/>
      <c r="AD672" s="19"/>
    </row>
    <row r="673" ht="15.75" customHeight="1">
      <c r="A673" s="28"/>
      <c r="B673" s="27"/>
      <c r="C673" s="27"/>
      <c r="D673" s="27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14"/>
      <c r="AA673" s="28"/>
      <c r="AB673" s="30"/>
      <c r="AC673" s="28"/>
      <c r="AD673" s="19"/>
    </row>
    <row r="674" ht="15.75" customHeight="1">
      <c r="A674" s="28"/>
      <c r="B674" s="27"/>
      <c r="C674" s="27"/>
      <c r="D674" s="27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14"/>
      <c r="AA674" s="28"/>
      <c r="AB674" s="30"/>
      <c r="AC674" s="28"/>
      <c r="AD674" s="19"/>
    </row>
    <row r="675" ht="15.75" customHeight="1">
      <c r="A675" s="28"/>
      <c r="B675" s="27"/>
      <c r="C675" s="27"/>
      <c r="D675" s="27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14"/>
      <c r="AA675" s="28"/>
      <c r="AB675" s="30"/>
      <c r="AC675" s="28"/>
      <c r="AD675" s="19"/>
    </row>
    <row r="676" ht="15.75" customHeight="1">
      <c r="A676" s="28"/>
      <c r="B676" s="27"/>
      <c r="C676" s="27"/>
      <c r="D676" s="27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14"/>
      <c r="AA676" s="28"/>
      <c r="AB676" s="30"/>
      <c r="AC676" s="28"/>
      <c r="AD676" s="19"/>
    </row>
    <row r="677" ht="15.75" customHeight="1">
      <c r="A677" s="28"/>
      <c r="B677" s="27"/>
      <c r="C677" s="27"/>
      <c r="D677" s="27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14"/>
      <c r="AA677" s="28"/>
      <c r="AB677" s="30"/>
      <c r="AC677" s="28"/>
      <c r="AD677" s="19"/>
    </row>
    <row r="678" ht="15.75" customHeight="1">
      <c r="A678" s="28"/>
      <c r="B678" s="27"/>
      <c r="C678" s="27"/>
      <c r="D678" s="27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14"/>
      <c r="AA678" s="28"/>
      <c r="AB678" s="30"/>
      <c r="AC678" s="28"/>
      <c r="AD678" s="19"/>
    </row>
    <row r="679" ht="15.75" customHeight="1">
      <c r="A679" s="28"/>
      <c r="B679" s="27"/>
      <c r="C679" s="27"/>
      <c r="D679" s="27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14"/>
      <c r="AA679" s="28"/>
      <c r="AB679" s="30"/>
      <c r="AC679" s="28"/>
      <c r="AD679" s="19"/>
    </row>
    <row r="680" ht="15.75" customHeight="1">
      <c r="A680" s="28"/>
      <c r="B680" s="27"/>
      <c r="C680" s="27"/>
      <c r="D680" s="27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14"/>
      <c r="AA680" s="28"/>
      <c r="AB680" s="30"/>
      <c r="AC680" s="28"/>
      <c r="AD680" s="19"/>
    </row>
    <row r="681" ht="15.75" customHeight="1">
      <c r="A681" s="28"/>
      <c r="B681" s="27"/>
      <c r="C681" s="27"/>
      <c r="D681" s="27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14"/>
      <c r="AA681" s="28"/>
      <c r="AB681" s="30"/>
      <c r="AC681" s="28"/>
      <c r="AD681" s="19"/>
    </row>
    <row r="682" ht="15.75" customHeight="1">
      <c r="A682" s="28"/>
      <c r="B682" s="27"/>
      <c r="C682" s="27"/>
      <c r="D682" s="27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14"/>
      <c r="AA682" s="28"/>
      <c r="AB682" s="30"/>
      <c r="AC682" s="28"/>
      <c r="AD682" s="19"/>
    </row>
    <row r="683" ht="15.75" customHeight="1">
      <c r="A683" s="28"/>
      <c r="B683" s="27"/>
      <c r="C683" s="27"/>
      <c r="D683" s="27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14"/>
      <c r="AA683" s="28"/>
      <c r="AB683" s="30"/>
      <c r="AC683" s="28"/>
      <c r="AD683" s="19"/>
    </row>
    <row r="684" ht="15.75" customHeight="1">
      <c r="A684" s="28"/>
      <c r="B684" s="27"/>
      <c r="C684" s="27"/>
      <c r="D684" s="27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14"/>
      <c r="AA684" s="28"/>
      <c r="AB684" s="30"/>
      <c r="AC684" s="28"/>
      <c r="AD684" s="19"/>
    </row>
    <row r="685" ht="15.75" customHeight="1">
      <c r="A685" s="28"/>
      <c r="B685" s="27"/>
      <c r="C685" s="27"/>
      <c r="D685" s="27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14"/>
      <c r="AA685" s="28"/>
      <c r="AB685" s="30"/>
      <c r="AC685" s="28"/>
      <c r="AD685" s="19"/>
    </row>
    <row r="686" ht="15.75" customHeight="1">
      <c r="A686" s="28"/>
      <c r="B686" s="27"/>
      <c r="C686" s="27"/>
      <c r="D686" s="27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14"/>
      <c r="AA686" s="28"/>
      <c r="AB686" s="30"/>
      <c r="AC686" s="28"/>
      <c r="AD686" s="19"/>
    </row>
    <row r="687" ht="15.75" customHeight="1">
      <c r="A687" s="28"/>
      <c r="B687" s="27"/>
      <c r="C687" s="27"/>
      <c r="D687" s="27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14"/>
      <c r="AA687" s="28"/>
      <c r="AB687" s="30"/>
      <c r="AC687" s="28"/>
      <c r="AD687" s="19"/>
    </row>
    <row r="688" ht="15.75" customHeight="1">
      <c r="A688" s="28"/>
      <c r="B688" s="27"/>
      <c r="C688" s="27"/>
      <c r="D688" s="27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14"/>
      <c r="AA688" s="28"/>
      <c r="AB688" s="30"/>
      <c r="AC688" s="28"/>
      <c r="AD688" s="19"/>
    </row>
    <row r="689" ht="15.75" customHeight="1">
      <c r="A689" s="28"/>
      <c r="B689" s="27"/>
      <c r="C689" s="27"/>
      <c r="D689" s="27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14"/>
      <c r="AA689" s="28"/>
      <c r="AB689" s="30"/>
      <c r="AC689" s="28"/>
      <c r="AD689" s="19"/>
    </row>
    <row r="690" ht="15.75" customHeight="1">
      <c r="A690" s="28"/>
      <c r="B690" s="27"/>
      <c r="C690" s="27"/>
      <c r="D690" s="27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14"/>
      <c r="AA690" s="28"/>
      <c r="AB690" s="30"/>
      <c r="AC690" s="28"/>
      <c r="AD690" s="19"/>
    </row>
    <row r="691" ht="15.75" customHeight="1">
      <c r="A691" s="28"/>
      <c r="B691" s="27"/>
      <c r="C691" s="27"/>
      <c r="D691" s="27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14"/>
      <c r="AA691" s="28"/>
      <c r="AB691" s="30"/>
      <c r="AC691" s="28"/>
      <c r="AD691" s="19"/>
    </row>
    <row r="692" ht="15.75" customHeight="1">
      <c r="A692" s="28"/>
      <c r="B692" s="27"/>
      <c r="C692" s="27"/>
      <c r="D692" s="27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14"/>
      <c r="AA692" s="28"/>
      <c r="AB692" s="30"/>
      <c r="AC692" s="28"/>
      <c r="AD692" s="19"/>
    </row>
    <row r="693" ht="15.75" customHeight="1">
      <c r="A693" s="28"/>
      <c r="B693" s="27"/>
      <c r="C693" s="27"/>
      <c r="D693" s="27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14"/>
      <c r="AA693" s="28"/>
      <c r="AB693" s="30"/>
      <c r="AC693" s="28"/>
      <c r="AD693" s="19"/>
    </row>
    <row r="694" ht="15.75" customHeight="1">
      <c r="A694" s="28"/>
      <c r="B694" s="27"/>
      <c r="C694" s="27"/>
      <c r="D694" s="27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14"/>
      <c r="AA694" s="28"/>
      <c r="AB694" s="30"/>
      <c r="AC694" s="28"/>
      <c r="AD694" s="19"/>
    </row>
    <row r="695" ht="15.75" customHeight="1">
      <c r="A695" s="28"/>
      <c r="B695" s="27"/>
      <c r="C695" s="27"/>
      <c r="D695" s="27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14"/>
      <c r="AA695" s="28"/>
      <c r="AB695" s="30"/>
      <c r="AC695" s="28"/>
      <c r="AD695" s="19"/>
    </row>
    <row r="696" ht="15.75" customHeight="1">
      <c r="A696" s="28"/>
      <c r="B696" s="27"/>
      <c r="C696" s="27"/>
      <c r="D696" s="27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14"/>
      <c r="AA696" s="28"/>
      <c r="AB696" s="30"/>
      <c r="AC696" s="28"/>
      <c r="AD696" s="19"/>
    </row>
    <row r="697" ht="15.75" customHeight="1">
      <c r="A697" s="28"/>
      <c r="B697" s="27"/>
      <c r="C697" s="27"/>
      <c r="D697" s="27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14"/>
      <c r="AA697" s="28"/>
      <c r="AB697" s="30"/>
      <c r="AC697" s="28"/>
      <c r="AD697" s="19"/>
    </row>
    <row r="698" ht="15.75" customHeight="1">
      <c r="A698" s="28"/>
      <c r="B698" s="27"/>
      <c r="C698" s="27"/>
      <c r="D698" s="27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14"/>
      <c r="AA698" s="28"/>
      <c r="AB698" s="30"/>
      <c r="AC698" s="28"/>
      <c r="AD698" s="19"/>
    </row>
    <row r="699" ht="15.75" customHeight="1">
      <c r="A699" s="28"/>
      <c r="B699" s="27"/>
      <c r="C699" s="27"/>
      <c r="D699" s="27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14"/>
      <c r="AA699" s="28"/>
      <c r="AB699" s="30"/>
      <c r="AC699" s="28"/>
      <c r="AD699" s="19"/>
    </row>
    <row r="700" ht="15.75" customHeight="1">
      <c r="A700" s="28"/>
      <c r="B700" s="27"/>
      <c r="C700" s="27"/>
      <c r="D700" s="27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14"/>
      <c r="AA700" s="28"/>
      <c r="AB700" s="30"/>
      <c r="AC700" s="28"/>
      <c r="AD700" s="19"/>
    </row>
    <row r="701" ht="15.75" customHeight="1">
      <c r="A701" s="28"/>
      <c r="B701" s="27"/>
      <c r="C701" s="27"/>
      <c r="D701" s="27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14"/>
      <c r="AA701" s="28"/>
      <c r="AB701" s="30"/>
      <c r="AC701" s="28"/>
      <c r="AD701" s="19"/>
    </row>
    <row r="702" ht="15.75" customHeight="1">
      <c r="A702" s="28"/>
      <c r="B702" s="27"/>
      <c r="C702" s="27"/>
      <c r="D702" s="27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14"/>
      <c r="AA702" s="28"/>
      <c r="AB702" s="30"/>
      <c r="AC702" s="28"/>
      <c r="AD702" s="19"/>
    </row>
    <row r="703" ht="15.75" customHeight="1">
      <c r="A703" s="28"/>
      <c r="B703" s="27"/>
      <c r="C703" s="27"/>
      <c r="D703" s="27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14"/>
      <c r="AA703" s="28"/>
      <c r="AB703" s="30"/>
      <c r="AC703" s="28"/>
      <c r="AD703" s="19"/>
    </row>
    <row r="704" ht="15.75" customHeight="1">
      <c r="A704" s="28"/>
      <c r="B704" s="27"/>
      <c r="C704" s="27"/>
      <c r="D704" s="27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14"/>
      <c r="AA704" s="28"/>
      <c r="AB704" s="30"/>
      <c r="AC704" s="28"/>
      <c r="AD704" s="19"/>
    </row>
    <row r="705" ht="15.75" customHeight="1">
      <c r="A705" s="28"/>
      <c r="B705" s="27"/>
      <c r="C705" s="27"/>
      <c r="D705" s="27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14"/>
      <c r="AA705" s="28"/>
      <c r="AB705" s="30"/>
      <c r="AC705" s="28"/>
      <c r="AD705" s="19"/>
    </row>
    <row r="706" ht="15.75" customHeight="1">
      <c r="A706" s="28"/>
      <c r="B706" s="27"/>
      <c r="C706" s="27"/>
      <c r="D706" s="27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14"/>
      <c r="AA706" s="28"/>
      <c r="AB706" s="30"/>
      <c r="AC706" s="28"/>
      <c r="AD706" s="19"/>
    </row>
    <row r="707" ht="15.75" customHeight="1">
      <c r="A707" s="28"/>
      <c r="B707" s="27"/>
      <c r="C707" s="27"/>
      <c r="D707" s="27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14"/>
      <c r="AA707" s="28"/>
      <c r="AB707" s="30"/>
      <c r="AC707" s="28"/>
      <c r="AD707" s="19"/>
    </row>
    <row r="708" ht="15.75" customHeight="1">
      <c r="A708" s="28"/>
      <c r="B708" s="27"/>
      <c r="C708" s="27"/>
      <c r="D708" s="27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14"/>
      <c r="AA708" s="28"/>
      <c r="AB708" s="30"/>
      <c r="AC708" s="28"/>
      <c r="AD708" s="19"/>
    </row>
    <row r="709" ht="15.75" customHeight="1">
      <c r="A709" s="28"/>
      <c r="B709" s="27"/>
      <c r="C709" s="27"/>
      <c r="D709" s="27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14"/>
      <c r="AA709" s="28"/>
      <c r="AB709" s="30"/>
      <c r="AC709" s="28"/>
      <c r="AD709" s="19"/>
    </row>
    <row r="710" ht="15.75" customHeight="1">
      <c r="A710" s="28"/>
      <c r="B710" s="27"/>
      <c r="C710" s="27"/>
      <c r="D710" s="27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14"/>
      <c r="AA710" s="28"/>
      <c r="AB710" s="30"/>
      <c r="AC710" s="28"/>
      <c r="AD710" s="19"/>
    </row>
    <row r="711" ht="15.75" customHeight="1">
      <c r="A711" s="28"/>
      <c r="B711" s="27"/>
      <c r="C711" s="27"/>
      <c r="D711" s="27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14"/>
      <c r="AA711" s="28"/>
      <c r="AB711" s="30"/>
      <c r="AC711" s="28"/>
      <c r="AD711" s="19"/>
    </row>
    <row r="712" ht="15.75" customHeight="1">
      <c r="A712" s="28"/>
      <c r="B712" s="27"/>
      <c r="C712" s="27"/>
      <c r="D712" s="27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14"/>
      <c r="AA712" s="28"/>
      <c r="AB712" s="30"/>
      <c r="AC712" s="28"/>
      <c r="AD712" s="19"/>
    </row>
    <row r="713" ht="15.75" customHeight="1">
      <c r="A713" s="28"/>
      <c r="B713" s="27"/>
      <c r="C713" s="27"/>
      <c r="D713" s="27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14"/>
      <c r="AA713" s="28"/>
      <c r="AB713" s="30"/>
      <c r="AC713" s="28"/>
      <c r="AD713" s="19"/>
    </row>
    <row r="714" ht="15.75" customHeight="1">
      <c r="A714" s="28"/>
      <c r="B714" s="27"/>
      <c r="C714" s="27"/>
      <c r="D714" s="27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14"/>
      <c r="AA714" s="28"/>
      <c r="AB714" s="30"/>
      <c r="AC714" s="28"/>
      <c r="AD714" s="19"/>
    </row>
    <row r="715" ht="15.75" customHeight="1">
      <c r="A715" s="28"/>
      <c r="B715" s="27"/>
      <c r="C715" s="27"/>
      <c r="D715" s="27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14"/>
      <c r="AA715" s="28"/>
      <c r="AB715" s="30"/>
      <c r="AC715" s="28"/>
      <c r="AD715" s="19"/>
    </row>
    <row r="716" ht="15.75" customHeight="1">
      <c r="A716" s="28"/>
      <c r="B716" s="27"/>
      <c r="C716" s="27"/>
      <c r="D716" s="27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14"/>
      <c r="AA716" s="28"/>
      <c r="AB716" s="30"/>
      <c r="AC716" s="28"/>
      <c r="AD716" s="19"/>
    </row>
    <row r="717" ht="15.75" customHeight="1">
      <c r="A717" s="28"/>
      <c r="B717" s="27"/>
      <c r="C717" s="27"/>
      <c r="D717" s="27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14"/>
      <c r="AA717" s="28"/>
      <c r="AB717" s="30"/>
      <c r="AC717" s="28"/>
      <c r="AD717" s="19"/>
    </row>
    <row r="718" ht="15.75" customHeight="1">
      <c r="A718" s="28"/>
      <c r="B718" s="27"/>
      <c r="C718" s="27"/>
      <c r="D718" s="27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14"/>
      <c r="AA718" s="28"/>
      <c r="AB718" s="30"/>
      <c r="AC718" s="28"/>
      <c r="AD718" s="19"/>
    </row>
    <row r="719" ht="15.75" customHeight="1">
      <c r="A719" s="28"/>
      <c r="B719" s="27"/>
      <c r="C719" s="27"/>
      <c r="D719" s="27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14"/>
      <c r="AA719" s="28"/>
      <c r="AB719" s="30"/>
      <c r="AC719" s="28"/>
      <c r="AD719" s="19"/>
    </row>
    <row r="720" ht="15.75" customHeight="1">
      <c r="A720" s="28"/>
      <c r="B720" s="27"/>
      <c r="C720" s="27"/>
      <c r="D720" s="27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14"/>
      <c r="AA720" s="28"/>
      <c r="AB720" s="30"/>
      <c r="AC720" s="28"/>
      <c r="AD720" s="19"/>
    </row>
    <row r="721" ht="15.75" customHeight="1">
      <c r="A721" s="28"/>
      <c r="B721" s="27"/>
      <c r="C721" s="27"/>
      <c r="D721" s="27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14"/>
      <c r="AA721" s="28"/>
      <c r="AB721" s="30"/>
      <c r="AC721" s="28"/>
      <c r="AD721" s="19"/>
    </row>
    <row r="722" ht="15.75" customHeight="1">
      <c r="A722" s="28"/>
      <c r="B722" s="27"/>
      <c r="C722" s="27"/>
      <c r="D722" s="27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14"/>
      <c r="AA722" s="28"/>
      <c r="AB722" s="30"/>
      <c r="AC722" s="28"/>
      <c r="AD722" s="19"/>
    </row>
    <row r="723" ht="15.75" customHeight="1">
      <c r="A723" s="28"/>
      <c r="B723" s="27"/>
      <c r="C723" s="27"/>
      <c r="D723" s="27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14"/>
      <c r="AA723" s="28"/>
      <c r="AB723" s="30"/>
      <c r="AC723" s="28"/>
      <c r="AD723" s="19"/>
    </row>
    <row r="724" ht="15.75" customHeight="1">
      <c r="A724" s="28"/>
      <c r="B724" s="27"/>
      <c r="C724" s="27"/>
      <c r="D724" s="27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14"/>
      <c r="AA724" s="28"/>
      <c r="AB724" s="30"/>
      <c r="AC724" s="28"/>
      <c r="AD724" s="19"/>
    </row>
    <row r="725" ht="15.75" customHeight="1">
      <c r="A725" s="28"/>
      <c r="B725" s="27"/>
      <c r="C725" s="27"/>
      <c r="D725" s="27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14"/>
      <c r="AA725" s="28"/>
      <c r="AB725" s="30"/>
      <c r="AC725" s="28"/>
      <c r="AD725" s="19"/>
    </row>
    <row r="726" ht="15.75" customHeight="1">
      <c r="A726" s="28"/>
      <c r="B726" s="27"/>
      <c r="C726" s="27"/>
      <c r="D726" s="27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14"/>
      <c r="AA726" s="28"/>
      <c r="AB726" s="30"/>
      <c r="AC726" s="28"/>
      <c r="AD726" s="19"/>
    </row>
    <row r="727" ht="15.75" customHeight="1">
      <c r="A727" s="28"/>
      <c r="B727" s="27"/>
      <c r="C727" s="27"/>
      <c r="D727" s="27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14"/>
      <c r="AA727" s="28"/>
      <c r="AB727" s="30"/>
      <c r="AC727" s="28"/>
      <c r="AD727" s="19"/>
    </row>
    <row r="728" ht="15.75" customHeight="1">
      <c r="A728" s="28"/>
      <c r="B728" s="27"/>
      <c r="C728" s="27"/>
      <c r="D728" s="27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14"/>
      <c r="AA728" s="28"/>
      <c r="AB728" s="30"/>
      <c r="AC728" s="28"/>
      <c r="AD728" s="19"/>
    </row>
    <row r="729" ht="15.75" customHeight="1">
      <c r="A729" s="28"/>
      <c r="B729" s="27"/>
      <c r="C729" s="27"/>
      <c r="D729" s="27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14"/>
      <c r="AA729" s="28"/>
      <c r="AB729" s="30"/>
      <c r="AC729" s="28"/>
      <c r="AD729" s="19"/>
    </row>
    <row r="730" ht="15.75" customHeight="1">
      <c r="A730" s="28"/>
      <c r="B730" s="27"/>
      <c r="C730" s="27"/>
      <c r="D730" s="27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14"/>
      <c r="AA730" s="28"/>
      <c r="AB730" s="30"/>
      <c r="AC730" s="28"/>
      <c r="AD730" s="19"/>
    </row>
    <row r="731" ht="15.75" customHeight="1">
      <c r="A731" s="28"/>
      <c r="B731" s="27"/>
      <c r="C731" s="27"/>
      <c r="D731" s="27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14"/>
      <c r="AA731" s="28"/>
      <c r="AB731" s="30"/>
      <c r="AC731" s="28"/>
      <c r="AD731" s="19"/>
    </row>
    <row r="732" ht="15.75" customHeight="1">
      <c r="A732" s="28"/>
      <c r="B732" s="27"/>
      <c r="C732" s="27"/>
      <c r="D732" s="27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14"/>
      <c r="AA732" s="28"/>
      <c r="AB732" s="30"/>
      <c r="AC732" s="28"/>
      <c r="AD732" s="19"/>
    </row>
    <row r="733" ht="15.75" customHeight="1">
      <c r="A733" s="28"/>
      <c r="B733" s="27"/>
      <c r="C733" s="27"/>
      <c r="D733" s="27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14"/>
      <c r="AA733" s="28"/>
      <c r="AB733" s="30"/>
      <c r="AC733" s="28"/>
      <c r="AD733" s="19"/>
    </row>
    <row r="734" ht="15.75" customHeight="1">
      <c r="A734" s="28"/>
      <c r="B734" s="27"/>
      <c r="C734" s="27"/>
      <c r="D734" s="27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14"/>
      <c r="AA734" s="28"/>
      <c r="AB734" s="30"/>
      <c r="AC734" s="28"/>
      <c r="AD734" s="19"/>
    </row>
    <row r="735" ht="15.75" customHeight="1">
      <c r="A735" s="28"/>
      <c r="B735" s="27"/>
      <c r="C735" s="27"/>
      <c r="D735" s="27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14"/>
      <c r="AA735" s="28"/>
      <c r="AB735" s="30"/>
      <c r="AC735" s="28"/>
      <c r="AD735" s="19"/>
    </row>
    <row r="736" ht="15.75" customHeight="1">
      <c r="A736" s="28"/>
      <c r="B736" s="27"/>
      <c r="C736" s="27"/>
      <c r="D736" s="27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14"/>
      <c r="AA736" s="28"/>
      <c r="AB736" s="30"/>
      <c r="AC736" s="28"/>
      <c r="AD736" s="19"/>
    </row>
    <row r="737" ht="15.75" customHeight="1">
      <c r="A737" s="28"/>
      <c r="B737" s="27"/>
      <c r="C737" s="27"/>
      <c r="D737" s="27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14"/>
      <c r="AA737" s="28"/>
      <c r="AB737" s="30"/>
      <c r="AC737" s="28"/>
      <c r="AD737" s="19"/>
    </row>
    <row r="738" ht="15.75" customHeight="1">
      <c r="A738" s="28"/>
      <c r="B738" s="27"/>
      <c r="C738" s="27"/>
      <c r="D738" s="27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14"/>
      <c r="AA738" s="28"/>
      <c r="AB738" s="30"/>
      <c r="AC738" s="28"/>
      <c r="AD738" s="19"/>
    </row>
    <row r="739" ht="15.75" customHeight="1">
      <c r="A739" s="28"/>
      <c r="B739" s="27"/>
      <c r="C739" s="27"/>
      <c r="D739" s="27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14"/>
      <c r="AA739" s="28"/>
      <c r="AB739" s="30"/>
      <c r="AC739" s="28"/>
      <c r="AD739" s="19"/>
    </row>
    <row r="740" ht="15.75" customHeight="1">
      <c r="A740" s="28"/>
      <c r="B740" s="27"/>
      <c r="C740" s="27"/>
      <c r="D740" s="27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14"/>
      <c r="AA740" s="28"/>
      <c r="AB740" s="30"/>
      <c r="AC740" s="28"/>
      <c r="AD740" s="19"/>
    </row>
    <row r="741" ht="15.75" customHeight="1">
      <c r="A741" s="28"/>
      <c r="B741" s="27"/>
      <c r="C741" s="27"/>
      <c r="D741" s="27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14"/>
      <c r="AA741" s="28"/>
      <c r="AB741" s="30"/>
      <c r="AC741" s="28"/>
      <c r="AD741" s="19"/>
    </row>
    <row r="742" ht="15.75" customHeight="1">
      <c r="A742" s="28"/>
      <c r="B742" s="27"/>
      <c r="C742" s="27"/>
      <c r="D742" s="27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14"/>
      <c r="AA742" s="28"/>
      <c r="AB742" s="30"/>
      <c r="AC742" s="28"/>
      <c r="AD742" s="19"/>
    </row>
    <row r="743" ht="15.75" customHeight="1">
      <c r="A743" s="28"/>
      <c r="B743" s="27"/>
      <c r="C743" s="27"/>
      <c r="D743" s="27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14"/>
      <c r="AA743" s="28"/>
      <c r="AB743" s="30"/>
      <c r="AC743" s="28"/>
      <c r="AD743" s="19"/>
    </row>
    <row r="744" ht="15.75" customHeight="1">
      <c r="A744" s="28"/>
      <c r="B744" s="27"/>
      <c r="C744" s="27"/>
      <c r="D744" s="27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14"/>
      <c r="AA744" s="28"/>
      <c r="AB744" s="30"/>
      <c r="AC744" s="28"/>
      <c r="AD744" s="19"/>
    </row>
    <row r="745" ht="15.75" customHeight="1">
      <c r="A745" s="28"/>
      <c r="B745" s="27"/>
      <c r="C745" s="27"/>
      <c r="D745" s="27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14"/>
      <c r="AA745" s="28"/>
      <c r="AB745" s="30"/>
      <c r="AC745" s="28"/>
      <c r="AD745" s="19"/>
    </row>
    <row r="746" ht="15.75" customHeight="1">
      <c r="A746" s="28"/>
      <c r="B746" s="27"/>
      <c r="C746" s="27"/>
      <c r="D746" s="27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14"/>
      <c r="AA746" s="28"/>
      <c r="AB746" s="30"/>
      <c r="AC746" s="28"/>
      <c r="AD746" s="19"/>
    </row>
    <row r="747" ht="15.75" customHeight="1">
      <c r="A747" s="28"/>
      <c r="B747" s="27"/>
      <c r="C747" s="27"/>
      <c r="D747" s="27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14"/>
      <c r="AA747" s="28"/>
      <c r="AB747" s="30"/>
      <c r="AC747" s="28"/>
      <c r="AD747" s="19"/>
    </row>
    <row r="748" ht="15.75" customHeight="1">
      <c r="A748" s="28"/>
      <c r="B748" s="27"/>
      <c r="C748" s="27"/>
      <c r="D748" s="27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14"/>
      <c r="AA748" s="28"/>
      <c r="AB748" s="30"/>
      <c r="AC748" s="28"/>
      <c r="AD748" s="19"/>
    </row>
    <row r="749" ht="15.75" customHeight="1">
      <c r="A749" s="28"/>
      <c r="B749" s="27"/>
      <c r="C749" s="27"/>
      <c r="D749" s="27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14"/>
      <c r="AA749" s="28"/>
      <c r="AB749" s="30"/>
      <c r="AC749" s="28"/>
      <c r="AD749" s="19"/>
    </row>
    <row r="750" ht="15.75" customHeight="1">
      <c r="A750" s="28"/>
      <c r="B750" s="27"/>
      <c r="C750" s="27"/>
      <c r="D750" s="27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14"/>
      <c r="AA750" s="28"/>
      <c r="AB750" s="30"/>
      <c r="AC750" s="28"/>
      <c r="AD750" s="19"/>
    </row>
    <row r="751" ht="15.75" customHeight="1">
      <c r="A751" s="28"/>
      <c r="B751" s="27"/>
      <c r="C751" s="27"/>
      <c r="D751" s="27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14"/>
      <c r="AA751" s="28"/>
      <c r="AB751" s="30"/>
      <c r="AC751" s="28"/>
      <c r="AD751" s="19"/>
    </row>
    <row r="752" ht="15.75" customHeight="1">
      <c r="A752" s="28"/>
      <c r="B752" s="27"/>
      <c r="C752" s="27"/>
      <c r="D752" s="27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14"/>
      <c r="AA752" s="28"/>
      <c r="AB752" s="30"/>
      <c r="AC752" s="28"/>
      <c r="AD752" s="19"/>
    </row>
    <row r="753" ht="15.75" customHeight="1">
      <c r="A753" s="28"/>
      <c r="B753" s="27"/>
      <c r="C753" s="27"/>
      <c r="D753" s="27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14"/>
      <c r="AA753" s="28"/>
      <c r="AB753" s="30"/>
      <c r="AC753" s="28"/>
      <c r="AD753" s="19"/>
    </row>
    <row r="754" ht="15.75" customHeight="1">
      <c r="A754" s="28"/>
      <c r="B754" s="27"/>
      <c r="C754" s="27"/>
      <c r="D754" s="27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14"/>
      <c r="AA754" s="28"/>
      <c r="AB754" s="30"/>
      <c r="AC754" s="28"/>
      <c r="AD754" s="19"/>
    </row>
    <row r="755" ht="15.75" customHeight="1">
      <c r="A755" s="28"/>
      <c r="B755" s="27"/>
      <c r="C755" s="27"/>
      <c r="D755" s="27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14"/>
      <c r="AA755" s="28"/>
      <c r="AB755" s="30"/>
      <c r="AC755" s="28"/>
      <c r="AD755" s="19"/>
    </row>
    <row r="756" ht="15.75" customHeight="1">
      <c r="A756" s="28"/>
      <c r="B756" s="27"/>
      <c r="C756" s="27"/>
      <c r="D756" s="27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14"/>
      <c r="AA756" s="28"/>
      <c r="AB756" s="30"/>
      <c r="AC756" s="28"/>
      <c r="AD756" s="19"/>
    </row>
    <row r="757" ht="15.75" customHeight="1">
      <c r="A757" s="28"/>
      <c r="B757" s="27"/>
      <c r="C757" s="27"/>
      <c r="D757" s="27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14"/>
      <c r="AA757" s="28"/>
      <c r="AB757" s="30"/>
      <c r="AC757" s="28"/>
      <c r="AD757" s="19"/>
    </row>
    <row r="758" ht="15.75" customHeight="1">
      <c r="A758" s="28"/>
      <c r="B758" s="27"/>
      <c r="C758" s="27"/>
      <c r="D758" s="27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14"/>
      <c r="AA758" s="28"/>
      <c r="AB758" s="30"/>
      <c r="AC758" s="28"/>
      <c r="AD758" s="19"/>
    </row>
    <row r="759" ht="15.75" customHeight="1">
      <c r="A759" s="28"/>
      <c r="B759" s="27"/>
      <c r="C759" s="27"/>
      <c r="D759" s="27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14"/>
      <c r="AA759" s="28"/>
      <c r="AB759" s="30"/>
      <c r="AC759" s="28"/>
      <c r="AD759" s="19"/>
    </row>
    <row r="760" ht="15.75" customHeight="1">
      <c r="A760" s="28"/>
      <c r="B760" s="27"/>
      <c r="C760" s="27"/>
      <c r="D760" s="27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14"/>
      <c r="AA760" s="28"/>
      <c r="AB760" s="30"/>
      <c r="AC760" s="28"/>
      <c r="AD760" s="19"/>
    </row>
    <row r="761" ht="15.75" customHeight="1">
      <c r="A761" s="28"/>
      <c r="B761" s="27"/>
      <c r="C761" s="27"/>
      <c r="D761" s="27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14"/>
      <c r="AA761" s="28"/>
      <c r="AB761" s="30"/>
      <c r="AC761" s="28"/>
      <c r="AD761" s="19"/>
    </row>
    <row r="762" ht="15.75" customHeight="1">
      <c r="A762" s="28"/>
      <c r="B762" s="27"/>
      <c r="C762" s="27"/>
      <c r="D762" s="27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14"/>
      <c r="AA762" s="28"/>
      <c r="AB762" s="30"/>
      <c r="AC762" s="28"/>
      <c r="AD762" s="19"/>
    </row>
    <row r="763" ht="15.75" customHeight="1">
      <c r="A763" s="28"/>
      <c r="B763" s="27"/>
      <c r="C763" s="27"/>
      <c r="D763" s="27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14"/>
      <c r="AA763" s="28"/>
      <c r="AB763" s="30"/>
      <c r="AC763" s="28"/>
      <c r="AD763" s="19"/>
    </row>
    <row r="764" ht="15.75" customHeight="1">
      <c r="A764" s="28"/>
      <c r="B764" s="27"/>
      <c r="C764" s="27"/>
      <c r="D764" s="27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14"/>
      <c r="AA764" s="28"/>
      <c r="AB764" s="30"/>
      <c r="AC764" s="28"/>
      <c r="AD764" s="19"/>
    </row>
    <row r="765" ht="15.75" customHeight="1">
      <c r="A765" s="28"/>
      <c r="B765" s="27"/>
      <c r="C765" s="27"/>
      <c r="D765" s="27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14"/>
      <c r="AA765" s="28"/>
      <c r="AB765" s="30"/>
      <c r="AC765" s="28"/>
      <c r="AD765" s="19"/>
    </row>
    <row r="766" ht="15.75" customHeight="1">
      <c r="A766" s="28"/>
      <c r="B766" s="27"/>
      <c r="C766" s="27"/>
      <c r="D766" s="27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14"/>
      <c r="AA766" s="28"/>
      <c r="AB766" s="30"/>
      <c r="AC766" s="28"/>
      <c r="AD766" s="19"/>
    </row>
    <row r="767" ht="15.75" customHeight="1">
      <c r="A767" s="28"/>
      <c r="B767" s="27"/>
      <c r="C767" s="27"/>
      <c r="D767" s="27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14"/>
      <c r="AA767" s="28"/>
      <c r="AB767" s="30"/>
      <c r="AC767" s="28"/>
      <c r="AD767" s="19"/>
    </row>
    <row r="768" ht="15.75" customHeight="1">
      <c r="A768" s="28"/>
      <c r="B768" s="27"/>
      <c r="C768" s="27"/>
      <c r="D768" s="27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14"/>
      <c r="AA768" s="28"/>
      <c r="AB768" s="30"/>
      <c r="AC768" s="28"/>
      <c r="AD768" s="19"/>
    </row>
    <row r="769" ht="15.75" customHeight="1">
      <c r="A769" s="28"/>
      <c r="B769" s="27"/>
      <c r="C769" s="27"/>
      <c r="D769" s="27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14"/>
      <c r="AA769" s="28"/>
      <c r="AB769" s="30"/>
      <c r="AC769" s="28"/>
      <c r="AD769" s="19"/>
    </row>
    <row r="770" ht="15.75" customHeight="1">
      <c r="A770" s="28"/>
      <c r="B770" s="27"/>
      <c r="C770" s="27"/>
      <c r="D770" s="27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14"/>
      <c r="AA770" s="28"/>
      <c r="AB770" s="30"/>
      <c r="AC770" s="28"/>
      <c r="AD770" s="19"/>
    </row>
    <row r="771" ht="15.75" customHeight="1">
      <c r="A771" s="28"/>
      <c r="B771" s="27"/>
      <c r="C771" s="27"/>
      <c r="D771" s="27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14"/>
      <c r="AA771" s="28"/>
      <c r="AB771" s="30"/>
      <c r="AC771" s="28"/>
      <c r="AD771" s="19"/>
    </row>
    <row r="772" ht="15.75" customHeight="1">
      <c r="A772" s="28"/>
      <c r="B772" s="27"/>
      <c r="C772" s="27"/>
      <c r="D772" s="27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14"/>
      <c r="AA772" s="28"/>
      <c r="AB772" s="30"/>
      <c r="AC772" s="28"/>
      <c r="AD772" s="19"/>
    </row>
    <row r="773" ht="15.75" customHeight="1">
      <c r="A773" s="28"/>
      <c r="B773" s="27"/>
      <c r="C773" s="27"/>
      <c r="D773" s="27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14"/>
      <c r="AA773" s="28"/>
      <c r="AB773" s="30"/>
      <c r="AC773" s="28"/>
      <c r="AD773" s="19"/>
    </row>
    <row r="774" ht="15.75" customHeight="1">
      <c r="A774" s="28"/>
      <c r="B774" s="27"/>
      <c r="C774" s="27"/>
      <c r="D774" s="27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14"/>
      <c r="AA774" s="28"/>
      <c r="AB774" s="30"/>
      <c r="AC774" s="28"/>
      <c r="AD774" s="19"/>
    </row>
    <row r="775" ht="15.75" customHeight="1">
      <c r="A775" s="28"/>
      <c r="B775" s="27"/>
      <c r="C775" s="27"/>
      <c r="D775" s="27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14"/>
      <c r="AA775" s="28"/>
      <c r="AB775" s="30"/>
      <c r="AC775" s="28"/>
      <c r="AD775" s="19"/>
    </row>
    <row r="776" ht="15.75" customHeight="1">
      <c r="A776" s="28"/>
      <c r="B776" s="27"/>
      <c r="C776" s="27"/>
      <c r="D776" s="27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14"/>
      <c r="AA776" s="28"/>
      <c r="AB776" s="30"/>
      <c r="AC776" s="28"/>
      <c r="AD776" s="19"/>
    </row>
    <row r="777" ht="15.75" customHeight="1">
      <c r="A777" s="28"/>
      <c r="B777" s="27"/>
      <c r="C777" s="27"/>
      <c r="D777" s="27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14"/>
      <c r="AA777" s="28"/>
      <c r="AB777" s="30"/>
      <c r="AC777" s="28"/>
      <c r="AD777" s="19"/>
    </row>
    <row r="778" ht="15.75" customHeight="1">
      <c r="A778" s="28"/>
      <c r="B778" s="27"/>
      <c r="C778" s="27"/>
      <c r="D778" s="27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14"/>
      <c r="AA778" s="28"/>
      <c r="AB778" s="30"/>
      <c r="AC778" s="28"/>
      <c r="AD778" s="19"/>
    </row>
    <row r="779" ht="15.75" customHeight="1">
      <c r="A779" s="28"/>
      <c r="B779" s="27"/>
      <c r="C779" s="27"/>
      <c r="D779" s="27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14"/>
      <c r="AA779" s="28"/>
      <c r="AB779" s="30"/>
      <c r="AC779" s="28"/>
      <c r="AD779" s="19"/>
    </row>
    <row r="780" ht="15.75" customHeight="1">
      <c r="A780" s="28"/>
      <c r="B780" s="27"/>
      <c r="C780" s="27"/>
      <c r="D780" s="27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14"/>
      <c r="AA780" s="28"/>
      <c r="AB780" s="30"/>
      <c r="AC780" s="28"/>
      <c r="AD780" s="19"/>
    </row>
    <row r="781" ht="15.75" customHeight="1">
      <c r="A781" s="28"/>
      <c r="B781" s="27"/>
      <c r="C781" s="27"/>
      <c r="D781" s="27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14"/>
      <c r="AA781" s="28"/>
      <c r="AB781" s="30"/>
      <c r="AC781" s="28"/>
      <c r="AD781" s="19"/>
    </row>
    <row r="782" ht="15.75" customHeight="1">
      <c r="A782" s="28"/>
      <c r="B782" s="27"/>
      <c r="C782" s="27"/>
      <c r="D782" s="27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14"/>
      <c r="AA782" s="28"/>
      <c r="AB782" s="30"/>
      <c r="AC782" s="28"/>
      <c r="AD782" s="19"/>
    </row>
    <row r="783" ht="15.75" customHeight="1">
      <c r="A783" s="28"/>
      <c r="B783" s="27"/>
      <c r="C783" s="27"/>
      <c r="D783" s="27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14"/>
      <c r="AA783" s="28"/>
      <c r="AB783" s="30"/>
      <c r="AC783" s="28"/>
      <c r="AD783" s="19"/>
    </row>
    <row r="784" ht="15.75" customHeight="1">
      <c r="A784" s="28"/>
      <c r="B784" s="27"/>
      <c r="C784" s="27"/>
      <c r="D784" s="27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14"/>
      <c r="AA784" s="28"/>
      <c r="AB784" s="30"/>
      <c r="AC784" s="28"/>
      <c r="AD784" s="19"/>
    </row>
    <row r="785" ht="15.75" customHeight="1">
      <c r="A785" s="28"/>
      <c r="B785" s="27"/>
      <c r="C785" s="27"/>
      <c r="D785" s="27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14"/>
      <c r="AA785" s="28"/>
      <c r="AB785" s="30"/>
      <c r="AC785" s="28"/>
      <c r="AD785" s="19"/>
    </row>
    <row r="786" ht="15.75" customHeight="1">
      <c r="A786" s="28"/>
      <c r="B786" s="27"/>
      <c r="C786" s="27"/>
      <c r="D786" s="27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14"/>
      <c r="AA786" s="28"/>
      <c r="AB786" s="30"/>
      <c r="AC786" s="28"/>
      <c r="AD786" s="19"/>
    </row>
    <row r="787" ht="15.75" customHeight="1">
      <c r="A787" s="28"/>
      <c r="B787" s="27"/>
      <c r="C787" s="27"/>
      <c r="D787" s="27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14"/>
      <c r="AA787" s="28"/>
      <c r="AB787" s="30"/>
      <c r="AC787" s="28"/>
      <c r="AD787" s="19"/>
    </row>
    <row r="788" ht="15.75" customHeight="1">
      <c r="A788" s="28"/>
      <c r="B788" s="27"/>
      <c r="C788" s="27"/>
      <c r="D788" s="27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14"/>
      <c r="AA788" s="28"/>
      <c r="AB788" s="30"/>
      <c r="AC788" s="28"/>
      <c r="AD788" s="19"/>
    </row>
    <row r="789" ht="15.75" customHeight="1">
      <c r="A789" s="28"/>
      <c r="B789" s="27"/>
      <c r="C789" s="27"/>
      <c r="D789" s="27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14"/>
      <c r="AA789" s="28"/>
      <c r="AB789" s="30"/>
      <c r="AC789" s="28"/>
      <c r="AD789" s="19"/>
    </row>
    <row r="790" ht="15.75" customHeight="1">
      <c r="A790" s="28"/>
      <c r="B790" s="27"/>
      <c r="C790" s="27"/>
      <c r="D790" s="27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14"/>
      <c r="AA790" s="28"/>
      <c r="AB790" s="30"/>
      <c r="AC790" s="28"/>
      <c r="AD790" s="19"/>
    </row>
    <row r="791" ht="15.75" customHeight="1">
      <c r="A791" s="28"/>
      <c r="B791" s="27"/>
      <c r="C791" s="27"/>
      <c r="D791" s="27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14"/>
      <c r="AA791" s="28"/>
      <c r="AB791" s="30"/>
      <c r="AC791" s="28"/>
      <c r="AD791" s="19"/>
    </row>
    <row r="792" ht="15.75" customHeight="1">
      <c r="A792" s="28"/>
      <c r="B792" s="27"/>
      <c r="C792" s="27"/>
      <c r="D792" s="27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14"/>
      <c r="AA792" s="28"/>
      <c r="AB792" s="30"/>
      <c r="AC792" s="28"/>
      <c r="AD792" s="19"/>
    </row>
    <row r="793" ht="15.75" customHeight="1">
      <c r="A793" s="28"/>
      <c r="B793" s="27"/>
      <c r="C793" s="27"/>
      <c r="D793" s="27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14"/>
      <c r="AA793" s="28"/>
      <c r="AB793" s="30"/>
      <c r="AC793" s="28"/>
      <c r="AD793" s="19"/>
    </row>
    <row r="794" ht="15.75" customHeight="1">
      <c r="A794" s="28"/>
      <c r="B794" s="27"/>
      <c r="C794" s="27"/>
      <c r="D794" s="27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14"/>
      <c r="AA794" s="28"/>
      <c r="AB794" s="30"/>
      <c r="AC794" s="28"/>
      <c r="AD794" s="19"/>
    </row>
    <row r="795" ht="15.75" customHeight="1">
      <c r="A795" s="28"/>
      <c r="B795" s="27"/>
      <c r="C795" s="27"/>
      <c r="D795" s="27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14"/>
      <c r="AA795" s="28"/>
      <c r="AB795" s="30"/>
      <c r="AC795" s="28"/>
      <c r="AD795" s="19"/>
    </row>
    <row r="796" ht="15.75" customHeight="1">
      <c r="A796" s="28"/>
      <c r="B796" s="27"/>
      <c r="C796" s="27"/>
      <c r="D796" s="27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14"/>
      <c r="AA796" s="28"/>
      <c r="AB796" s="30"/>
      <c r="AC796" s="28"/>
      <c r="AD796" s="19"/>
    </row>
    <row r="797" ht="15.75" customHeight="1">
      <c r="A797" s="28"/>
      <c r="B797" s="27"/>
      <c r="C797" s="27"/>
      <c r="D797" s="27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14"/>
      <c r="AA797" s="28"/>
      <c r="AB797" s="30"/>
      <c r="AC797" s="28"/>
      <c r="AD797" s="19"/>
    </row>
    <row r="798" ht="15.75" customHeight="1">
      <c r="A798" s="28"/>
      <c r="B798" s="27"/>
      <c r="C798" s="27"/>
      <c r="D798" s="27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14"/>
      <c r="AA798" s="28"/>
      <c r="AB798" s="30"/>
      <c r="AC798" s="28"/>
      <c r="AD798" s="19"/>
    </row>
    <row r="799" ht="15.75" customHeight="1">
      <c r="A799" s="28"/>
      <c r="B799" s="27"/>
      <c r="C799" s="27"/>
      <c r="D799" s="27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14"/>
      <c r="AA799" s="28"/>
      <c r="AB799" s="30"/>
      <c r="AC799" s="28"/>
      <c r="AD799" s="19"/>
    </row>
    <row r="800" ht="15.75" customHeight="1">
      <c r="A800" s="28"/>
      <c r="B800" s="27"/>
      <c r="C800" s="27"/>
      <c r="D800" s="27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14"/>
      <c r="AA800" s="28"/>
      <c r="AB800" s="30"/>
      <c r="AC800" s="28"/>
      <c r="AD800" s="19"/>
    </row>
    <row r="801" ht="15.75" customHeight="1">
      <c r="A801" s="28"/>
      <c r="B801" s="27"/>
      <c r="C801" s="27"/>
      <c r="D801" s="27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14"/>
      <c r="AA801" s="28"/>
      <c r="AB801" s="30"/>
      <c r="AC801" s="28"/>
      <c r="AD801" s="19"/>
    </row>
    <row r="802" ht="15.75" customHeight="1">
      <c r="A802" s="28"/>
      <c r="B802" s="27"/>
      <c r="C802" s="27"/>
      <c r="D802" s="27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14"/>
      <c r="AA802" s="28"/>
      <c r="AB802" s="30"/>
      <c r="AC802" s="28"/>
      <c r="AD802" s="19"/>
    </row>
    <row r="803" ht="15.75" customHeight="1">
      <c r="A803" s="28"/>
      <c r="B803" s="27"/>
      <c r="C803" s="27"/>
      <c r="D803" s="27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14"/>
      <c r="AA803" s="28"/>
      <c r="AB803" s="30"/>
      <c r="AC803" s="28"/>
      <c r="AD803" s="19"/>
    </row>
    <row r="804" ht="15.75" customHeight="1">
      <c r="A804" s="28"/>
      <c r="B804" s="27"/>
      <c r="C804" s="27"/>
      <c r="D804" s="27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14"/>
      <c r="AA804" s="28"/>
      <c r="AB804" s="30"/>
      <c r="AC804" s="28"/>
      <c r="AD804" s="19"/>
    </row>
    <row r="805" ht="15.75" customHeight="1">
      <c r="A805" s="28"/>
      <c r="B805" s="27"/>
      <c r="C805" s="27"/>
      <c r="D805" s="27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14"/>
      <c r="AA805" s="28"/>
      <c r="AB805" s="30"/>
      <c r="AC805" s="28"/>
      <c r="AD805" s="19"/>
    </row>
    <row r="806" ht="15.75" customHeight="1">
      <c r="A806" s="28"/>
      <c r="B806" s="27"/>
      <c r="C806" s="27"/>
      <c r="D806" s="27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14"/>
      <c r="AA806" s="28"/>
      <c r="AB806" s="30"/>
      <c r="AC806" s="28"/>
      <c r="AD806" s="19"/>
    </row>
    <row r="807" ht="15.75" customHeight="1">
      <c r="A807" s="28"/>
      <c r="B807" s="27"/>
      <c r="C807" s="27"/>
      <c r="D807" s="27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14"/>
      <c r="AA807" s="28"/>
      <c r="AB807" s="30"/>
      <c r="AC807" s="28"/>
      <c r="AD807" s="19"/>
    </row>
    <row r="808" ht="15.75" customHeight="1">
      <c r="A808" s="28"/>
      <c r="B808" s="27"/>
      <c r="C808" s="27"/>
      <c r="D808" s="27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14"/>
      <c r="AA808" s="28"/>
      <c r="AB808" s="30"/>
      <c r="AC808" s="28"/>
      <c r="AD808" s="19"/>
    </row>
    <row r="809" ht="15.75" customHeight="1">
      <c r="A809" s="28"/>
      <c r="B809" s="27"/>
      <c r="C809" s="27"/>
      <c r="D809" s="27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14"/>
      <c r="AA809" s="28"/>
      <c r="AB809" s="30"/>
      <c r="AC809" s="28"/>
      <c r="AD809" s="19"/>
    </row>
    <row r="810" ht="15.75" customHeight="1">
      <c r="A810" s="28"/>
      <c r="B810" s="27"/>
      <c r="C810" s="27"/>
      <c r="D810" s="27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14"/>
      <c r="AA810" s="28"/>
      <c r="AB810" s="30"/>
      <c r="AC810" s="28"/>
      <c r="AD810" s="19"/>
    </row>
    <row r="811" ht="15.75" customHeight="1">
      <c r="A811" s="28"/>
      <c r="B811" s="27"/>
      <c r="C811" s="27"/>
      <c r="D811" s="27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14"/>
      <c r="AA811" s="28"/>
      <c r="AB811" s="30"/>
      <c r="AC811" s="28"/>
      <c r="AD811" s="19"/>
    </row>
    <row r="812" ht="15.75" customHeight="1">
      <c r="A812" s="28"/>
      <c r="B812" s="27"/>
      <c r="C812" s="27"/>
      <c r="D812" s="27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14"/>
      <c r="AA812" s="28"/>
      <c r="AB812" s="30"/>
      <c r="AC812" s="28"/>
      <c r="AD812" s="19"/>
    </row>
    <row r="813" ht="15.75" customHeight="1">
      <c r="A813" s="28"/>
      <c r="B813" s="27"/>
      <c r="C813" s="27"/>
      <c r="D813" s="27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14"/>
      <c r="AA813" s="28"/>
      <c r="AB813" s="30"/>
      <c r="AC813" s="28"/>
      <c r="AD813" s="19"/>
    </row>
    <row r="814" ht="15.75" customHeight="1">
      <c r="A814" s="28"/>
      <c r="B814" s="27"/>
      <c r="C814" s="27"/>
      <c r="D814" s="27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14"/>
      <c r="AA814" s="28"/>
      <c r="AB814" s="30"/>
      <c r="AC814" s="28"/>
      <c r="AD814" s="19"/>
    </row>
    <row r="815" ht="15.75" customHeight="1">
      <c r="A815" s="28"/>
      <c r="B815" s="27"/>
      <c r="C815" s="27"/>
      <c r="D815" s="27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14"/>
      <c r="AA815" s="28"/>
      <c r="AB815" s="30"/>
      <c r="AC815" s="28"/>
      <c r="AD815" s="19"/>
    </row>
    <row r="816" ht="15.75" customHeight="1">
      <c r="A816" s="28"/>
      <c r="B816" s="27"/>
      <c r="C816" s="27"/>
      <c r="D816" s="27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14"/>
      <c r="AA816" s="28"/>
      <c r="AB816" s="30"/>
      <c r="AC816" s="28"/>
      <c r="AD816" s="19"/>
    </row>
    <row r="817" ht="15.75" customHeight="1">
      <c r="A817" s="28"/>
      <c r="B817" s="27"/>
      <c r="C817" s="27"/>
      <c r="D817" s="27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14"/>
      <c r="AA817" s="28"/>
      <c r="AB817" s="30"/>
      <c r="AC817" s="28"/>
      <c r="AD817" s="19"/>
    </row>
    <row r="818" ht="15.75" customHeight="1">
      <c r="A818" s="28"/>
      <c r="B818" s="27"/>
      <c r="C818" s="27"/>
      <c r="D818" s="27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14"/>
      <c r="AA818" s="28"/>
      <c r="AB818" s="30"/>
      <c r="AC818" s="28"/>
      <c r="AD818" s="19"/>
    </row>
    <row r="819" ht="15.75" customHeight="1">
      <c r="A819" s="28"/>
      <c r="B819" s="27"/>
      <c r="C819" s="27"/>
      <c r="D819" s="27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14"/>
      <c r="AA819" s="28"/>
      <c r="AB819" s="30"/>
      <c r="AC819" s="28"/>
      <c r="AD819" s="19"/>
    </row>
    <row r="820" ht="15.75" customHeight="1">
      <c r="A820" s="28"/>
      <c r="B820" s="27"/>
      <c r="C820" s="27"/>
      <c r="D820" s="27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14"/>
      <c r="AA820" s="28"/>
      <c r="AB820" s="30"/>
      <c r="AC820" s="28"/>
      <c r="AD820" s="19"/>
    </row>
    <row r="821" ht="15.75" customHeight="1">
      <c r="A821" s="28"/>
      <c r="B821" s="27"/>
      <c r="C821" s="27"/>
      <c r="D821" s="27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14"/>
      <c r="AA821" s="28"/>
      <c r="AB821" s="30"/>
      <c r="AC821" s="28"/>
      <c r="AD821" s="19"/>
    </row>
    <row r="822" ht="15.75" customHeight="1">
      <c r="A822" s="28"/>
      <c r="B822" s="27"/>
      <c r="C822" s="27"/>
      <c r="D822" s="27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14"/>
      <c r="AA822" s="28"/>
      <c r="AB822" s="30"/>
      <c r="AC822" s="28"/>
      <c r="AD822" s="19"/>
    </row>
    <row r="823" ht="15.75" customHeight="1">
      <c r="A823" s="28"/>
      <c r="B823" s="27"/>
      <c r="C823" s="27"/>
      <c r="D823" s="27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14"/>
      <c r="AA823" s="28"/>
      <c r="AB823" s="30"/>
      <c r="AC823" s="28"/>
      <c r="AD823" s="19"/>
    </row>
    <row r="824" ht="15.75" customHeight="1">
      <c r="A824" s="28"/>
      <c r="B824" s="27"/>
      <c r="C824" s="27"/>
      <c r="D824" s="27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14"/>
      <c r="AA824" s="28"/>
      <c r="AB824" s="30"/>
      <c r="AC824" s="28"/>
      <c r="AD824" s="19"/>
    </row>
    <row r="825" ht="15.75" customHeight="1">
      <c r="A825" s="28"/>
      <c r="B825" s="27"/>
      <c r="C825" s="27"/>
      <c r="D825" s="27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14"/>
      <c r="AA825" s="28"/>
      <c r="AB825" s="30"/>
      <c r="AC825" s="28"/>
      <c r="AD825" s="19"/>
    </row>
    <row r="826" ht="15.75" customHeight="1">
      <c r="A826" s="28"/>
      <c r="B826" s="27"/>
      <c r="C826" s="27"/>
      <c r="D826" s="27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14"/>
      <c r="AA826" s="28"/>
      <c r="AB826" s="30"/>
      <c r="AC826" s="28"/>
      <c r="AD826" s="19"/>
    </row>
    <row r="827" ht="15.75" customHeight="1">
      <c r="A827" s="28"/>
      <c r="B827" s="27"/>
      <c r="C827" s="27"/>
      <c r="D827" s="27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14"/>
      <c r="AA827" s="28"/>
      <c r="AB827" s="30"/>
      <c r="AC827" s="28"/>
      <c r="AD827" s="19"/>
    </row>
    <row r="828" ht="15.75" customHeight="1">
      <c r="A828" s="28"/>
      <c r="B828" s="27"/>
      <c r="C828" s="27"/>
      <c r="D828" s="27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14"/>
      <c r="AA828" s="28"/>
      <c r="AB828" s="30"/>
      <c r="AC828" s="28"/>
      <c r="AD828" s="19"/>
    </row>
    <row r="829" ht="15.75" customHeight="1">
      <c r="A829" s="28"/>
      <c r="B829" s="27"/>
      <c r="C829" s="27"/>
      <c r="D829" s="27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14"/>
      <c r="AA829" s="28"/>
      <c r="AB829" s="30"/>
      <c r="AC829" s="28"/>
      <c r="AD829" s="19"/>
    </row>
    <row r="830" ht="15.75" customHeight="1">
      <c r="A830" s="28"/>
      <c r="B830" s="27"/>
      <c r="C830" s="27"/>
      <c r="D830" s="27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14"/>
      <c r="AA830" s="28"/>
      <c r="AB830" s="30"/>
      <c r="AC830" s="28"/>
      <c r="AD830" s="19"/>
    </row>
    <row r="831" ht="15.75" customHeight="1">
      <c r="A831" s="28"/>
      <c r="B831" s="27"/>
      <c r="C831" s="27"/>
      <c r="D831" s="27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14"/>
      <c r="AA831" s="28"/>
      <c r="AB831" s="30"/>
      <c r="AC831" s="28"/>
      <c r="AD831" s="19"/>
    </row>
    <row r="832" ht="15.75" customHeight="1">
      <c r="A832" s="28"/>
      <c r="B832" s="27"/>
      <c r="C832" s="27"/>
      <c r="D832" s="27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14"/>
      <c r="AA832" s="28"/>
      <c r="AB832" s="30"/>
      <c r="AC832" s="28"/>
      <c r="AD832" s="19"/>
    </row>
    <row r="833" ht="15.75" customHeight="1">
      <c r="A833" s="28"/>
      <c r="B833" s="27"/>
      <c r="C833" s="27"/>
      <c r="D833" s="27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14"/>
      <c r="AA833" s="28"/>
      <c r="AB833" s="30"/>
      <c r="AC833" s="28"/>
      <c r="AD833" s="19"/>
    </row>
    <row r="834" ht="15.75" customHeight="1">
      <c r="A834" s="28"/>
      <c r="B834" s="27"/>
      <c r="C834" s="27"/>
      <c r="D834" s="27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14"/>
      <c r="AA834" s="28"/>
      <c r="AB834" s="30"/>
      <c r="AC834" s="28"/>
      <c r="AD834" s="19"/>
    </row>
    <row r="835" ht="15.75" customHeight="1">
      <c r="A835" s="28"/>
      <c r="B835" s="27"/>
      <c r="C835" s="27"/>
      <c r="D835" s="27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14"/>
      <c r="AA835" s="28"/>
      <c r="AB835" s="30"/>
      <c r="AC835" s="28"/>
      <c r="AD835" s="19"/>
    </row>
    <row r="836" ht="15.75" customHeight="1">
      <c r="A836" s="28"/>
      <c r="B836" s="27"/>
      <c r="C836" s="27"/>
      <c r="D836" s="27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14"/>
      <c r="AA836" s="28"/>
      <c r="AB836" s="30"/>
      <c r="AC836" s="28"/>
      <c r="AD836" s="19"/>
    </row>
    <row r="837" ht="15.75" customHeight="1">
      <c r="A837" s="28"/>
      <c r="B837" s="27"/>
      <c r="C837" s="27"/>
      <c r="D837" s="27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14"/>
      <c r="AA837" s="28"/>
      <c r="AB837" s="30"/>
      <c r="AC837" s="28"/>
      <c r="AD837" s="19"/>
    </row>
    <row r="838" ht="15.75" customHeight="1">
      <c r="A838" s="28"/>
      <c r="B838" s="27"/>
      <c r="C838" s="27"/>
      <c r="D838" s="27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14"/>
      <c r="AA838" s="28"/>
      <c r="AB838" s="30"/>
      <c r="AC838" s="28"/>
      <c r="AD838" s="19"/>
    </row>
    <row r="839" ht="15.75" customHeight="1">
      <c r="A839" s="28"/>
      <c r="B839" s="27"/>
      <c r="C839" s="27"/>
      <c r="D839" s="27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14"/>
      <c r="AA839" s="28"/>
      <c r="AB839" s="30"/>
      <c r="AC839" s="28"/>
      <c r="AD839" s="19"/>
    </row>
    <row r="840" ht="15.75" customHeight="1">
      <c r="A840" s="28"/>
      <c r="B840" s="27"/>
      <c r="C840" s="27"/>
      <c r="D840" s="27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14"/>
      <c r="AA840" s="28"/>
      <c r="AB840" s="30"/>
      <c r="AC840" s="28"/>
      <c r="AD840" s="19"/>
    </row>
    <row r="841" ht="15.75" customHeight="1">
      <c r="A841" s="28"/>
      <c r="B841" s="27"/>
      <c r="C841" s="27"/>
      <c r="D841" s="27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14"/>
      <c r="AA841" s="28"/>
      <c r="AB841" s="30"/>
      <c r="AC841" s="28"/>
      <c r="AD841" s="19"/>
    </row>
    <row r="842" ht="15.75" customHeight="1">
      <c r="A842" s="28"/>
      <c r="B842" s="27"/>
      <c r="C842" s="27"/>
      <c r="D842" s="27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14"/>
      <c r="AA842" s="28"/>
      <c r="AB842" s="30"/>
      <c r="AC842" s="28"/>
      <c r="AD842" s="19"/>
    </row>
    <row r="843" ht="15.75" customHeight="1">
      <c r="A843" s="28"/>
      <c r="B843" s="27"/>
      <c r="C843" s="27"/>
      <c r="D843" s="27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14"/>
      <c r="AA843" s="28"/>
      <c r="AB843" s="30"/>
      <c r="AC843" s="28"/>
      <c r="AD843" s="19"/>
    </row>
    <row r="844" ht="15.75" customHeight="1">
      <c r="A844" s="28"/>
      <c r="B844" s="27"/>
      <c r="C844" s="27"/>
      <c r="D844" s="27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14"/>
      <c r="AA844" s="28"/>
      <c r="AB844" s="30"/>
      <c r="AC844" s="28"/>
      <c r="AD844" s="19"/>
    </row>
    <row r="845" ht="15.75" customHeight="1">
      <c r="A845" s="28"/>
      <c r="B845" s="27"/>
      <c r="C845" s="27"/>
      <c r="D845" s="27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14"/>
      <c r="AA845" s="28"/>
      <c r="AB845" s="30"/>
      <c r="AC845" s="28"/>
      <c r="AD845" s="19"/>
    </row>
    <row r="846" ht="15.75" customHeight="1">
      <c r="A846" s="28"/>
      <c r="B846" s="27"/>
      <c r="C846" s="27"/>
      <c r="D846" s="27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14"/>
      <c r="AA846" s="28"/>
      <c r="AB846" s="30"/>
      <c r="AC846" s="28"/>
      <c r="AD846" s="19"/>
    </row>
    <row r="847" ht="15.75" customHeight="1">
      <c r="A847" s="28"/>
      <c r="B847" s="27"/>
      <c r="C847" s="27"/>
      <c r="D847" s="27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14"/>
      <c r="AA847" s="28"/>
      <c r="AB847" s="30"/>
      <c r="AC847" s="28"/>
      <c r="AD847" s="19"/>
    </row>
    <row r="848" ht="15.75" customHeight="1">
      <c r="A848" s="28"/>
      <c r="B848" s="27"/>
      <c r="C848" s="27"/>
      <c r="D848" s="27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14"/>
      <c r="AA848" s="28"/>
      <c r="AB848" s="30"/>
      <c r="AC848" s="28"/>
      <c r="AD848" s="19"/>
    </row>
    <row r="849" ht="15.75" customHeight="1">
      <c r="A849" s="28"/>
      <c r="B849" s="27"/>
      <c r="C849" s="27"/>
      <c r="D849" s="27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14"/>
      <c r="AA849" s="28"/>
      <c r="AB849" s="30"/>
      <c r="AC849" s="28"/>
      <c r="AD849" s="19"/>
    </row>
    <row r="850" ht="15.75" customHeight="1">
      <c r="A850" s="28"/>
      <c r="B850" s="27"/>
      <c r="C850" s="27"/>
      <c r="D850" s="27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14"/>
      <c r="AA850" s="28"/>
      <c r="AB850" s="30"/>
      <c r="AC850" s="28"/>
      <c r="AD850" s="19"/>
    </row>
    <row r="851" ht="15.75" customHeight="1">
      <c r="A851" s="28"/>
      <c r="B851" s="27"/>
      <c r="C851" s="27"/>
      <c r="D851" s="27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14"/>
      <c r="AA851" s="28"/>
      <c r="AB851" s="30"/>
      <c r="AC851" s="28"/>
      <c r="AD851" s="19"/>
    </row>
    <row r="852" ht="15.75" customHeight="1">
      <c r="A852" s="28"/>
      <c r="B852" s="27"/>
      <c r="C852" s="27"/>
      <c r="D852" s="27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14"/>
      <c r="AA852" s="28"/>
      <c r="AB852" s="30"/>
      <c r="AC852" s="28"/>
      <c r="AD852" s="19"/>
    </row>
    <row r="853" ht="15.75" customHeight="1">
      <c r="A853" s="28"/>
      <c r="B853" s="27"/>
      <c r="C853" s="27"/>
      <c r="D853" s="27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14"/>
      <c r="AA853" s="28"/>
      <c r="AB853" s="30"/>
      <c r="AC853" s="28"/>
      <c r="AD853" s="19"/>
    </row>
    <row r="854" ht="15.75" customHeight="1">
      <c r="A854" s="28"/>
      <c r="B854" s="27"/>
      <c r="C854" s="27"/>
      <c r="D854" s="27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14"/>
      <c r="AA854" s="28"/>
      <c r="AB854" s="30"/>
      <c r="AC854" s="28"/>
      <c r="AD854" s="19"/>
    </row>
    <row r="855" ht="15.75" customHeight="1">
      <c r="A855" s="28"/>
      <c r="B855" s="27"/>
      <c r="C855" s="27"/>
      <c r="D855" s="27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14"/>
      <c r="AA855" s="28"/>
      <c r="AB855" s="30"/>
      <c r="AC855" s="28"/>
      <c r="AD855" s="19"/>
    </row>
    <row r="856" ht="15.75" customHeight="1">
      <c r="A856" s="28"/>
      <c r="B856" s="27"/>
      <c r="C856" s="27"/>
      <c r="D856" s="27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14"/>
      <c r="AA856" s="28"/>
      <c r="AB856" s="30"/>
      <c r="AC856" s="28"/>
      <c r="AD856" s="19"/>
    </row>
    <row r="857" ht="15.75" customHeight="1">
      <c r="A857" s="28"/>
      <c r="B857" s="27"/>
      <c r="C857" s="27"/>
      <c r="D857" s="27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14"/>
      <c r="AA857" s="28"/>
      <c r="AB857" s="30"/>
      <c r="AC857" s="28"/>
      <c r="AD857" s="19"/>
    </row>
    <row r="858" ht="15.75" customHeight="1">
      <c r="A858" s="28"/>
      <c r="B858" s="27"/>
      <c r="C858" s="27"/>
      <c r="D858" s="27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14"/>
      <c r="AA858" s="28"/>
      <c r="AB858" s="30"/>
      <c r="AC858" s="28"/>
      <c r="AD858" s="19"/>
    </row>
    <row r="859" ht="15.75" customHeight="1">
      <c r="A859" s="28"/>
      <c r="B859" s="27"/>
      <c r="C859" s="27"/>
      <c r="D859" s="27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14"/>
      <c r="AA859" s="28"/>
      <c r="AB859" s="30"/>
      <c r="AC859" s="28"/>
      <c r="AD859" s="19"/>
    </row>
    <row r="860" ht="15.75" customHeight="1">
      <c r="A860" s="28"/>
      <c r="B860" s="27"/>
      <c r="C860" s="27"/>
      <c r="D860" s="27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14"/>
      <c r="AA860" s="28"/>
      <c r="AB860" s="30"/>
      <c r="AC860" s="28"/>
      <c r="AD860" s="19"/>
    </row>
    <row r="861" ht="15.75" customHeight="1">
      <c r="A861" s="28"/>
      <c r="B861" s="27"/>
      <c r="C861" s="27"/>
      <c r="D861" s="27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14"/>
      <c r="AA861" s="28"/>
      <c r="AB861" s="30"/>
      <c r="AC861" s="28"/>
      <c r="AD861" s="19"/>
    </row>
    <row r="862" ht="15.75" customHeight="1">
      <c r="A862" s="28"/>
      <c r="B862" s="27"/>
      <c r="C862" s="27"/>
      <c r="D862" s="27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14"/>
      <c r="AA862" s="28"/>
      <c r="AB862" s="30"/>
      <c r="AC862" s="28"/>
      <c r="AD862" s="19"/>
    </row>
    <row r="863" ht="15.75" customHeight="1">
      <c r="A863" s="28"/>
      <c r="B863" s="27"/>
      <c r="C863" s="27"/>
      <c r="D863" s="27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14"/>
      <c r="AA863" s="28"/>
      <c r="AB863" s="30"/>
      <c r="AC863" s="28"/>
      <c r="AD863" s="19"/>
    </row>
    <row r="864" ht="15.75" customHeight="1">
      <c r="A864" s="28"/>
      <c r="B864" s="27"/>
      <c r="C864" s="27"/>
      <c r="D864" s="27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14"/>
      <c r="AA864" s="28"/>
      <c r="AB864" s="30"/>
      <c r="AC864" s="28"/>
      <c r="AD864" s="19"/>
    </row>
    <row r="865" ht="15.75" customHeight="1">
      <c r="A865" s="28"/>
      <c r="B865" s="27"/>
      <c r="C865" s="27"/>
      <c r="D865" s="27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14"/>
      <c r="AA865" s="28"/>
      <c r="AB865" s="30"/>
      <c r="AC865" s="28"/>
      <c r="AD865" s="19"/>
    </row>
    <row r="866" ht="15.75" customHeight="1">
      <c r="A866" s="28"/>
      <c r="B866" s="27"/>
      <c r="C866" s="27"/>
      <c r="D866" s="27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14"/>
      <c r="AA866" s="28"/>
      <c r="AB866" s="30"/>
      <c r="AC866" s="28"/>
      <c r="AD866" s="19"/>
    </row>
    <row r="867" ht="15.75" customHeight="1">
      <c r="A867" s="28"/>
      <c r="B867" s="27"/>
      <c r="C867" s="27"/>
      <c r="D867" s="27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14"/>
      <c r="AA867" s="28"/>
      <c r="AB867" s="30"/>
      <c r="AC867" s="28"/>
      <c r="AD867" s="19"/>
    </row>
    <row r="868" ht="15.75" customHeight="1">
      <c r="A868" s="28"/>
      <c r="B868" s="27"/>
      <c r="C868" s="27"/>
      <c r="D868" s="27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14"/>
      <c r="AA868" s="28"/>
      <c r="AB868" s="30"/>
      <c r="AC868" s="28"/>
      <c r="AD868" s="19"/>
    </row>
    <row r="869" ht="15.75" customHeight="1">
      <c r="A869" s="28"/>
      <c r="B869" s="27"/>
      <c r="C869" s="27"/>
      <c r="D869" s="27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14"/>
      <c r="AA869" s="28"/>
      <c r="AB869" s="30"/>
      <c r="AC869" s="28"/>
      <c r="AD869" s="19"/>
    </row>
    <row r="870" ht="15.75" customHeight="1">
      <c r="A870" s="28"/>
      <c r="B870" s="27"/>
      <c r="C870" s="27"/>
      <c r="D870" s="27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14"/>
      <c r="AA870" s="28"/>
      <c r="AB870" s="30"/>
      <c r="AC870" s="28"/>
      <c r="AD870" s="19"/>
    </row>
    <row r="871" ht="15.75" customHeight="1">
      <c r="A871" s="28"/>
      <c r="B871" s="27"/>
      <c r="C871" s="27"/>
      <c r="D871" s="27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14"/>
      <c r="AA871" s="28"/>
      <c r="AB871" s="30"/>
      <c r="AC871" s="28"/>
      <c r="AD871" s="19"/>
    </row>
    <row r="872" ht="15.75" customHeight="1">
      <c r="A872" s="28"/>
      <c r="B872" s="27"/>
      <c r="C872" s="27"/>
      <c r="D872" s="27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14"/>
      <c r="AA872" s="28"/>
      <c r="AB872" s="30"/>
      <c r="AC872" s="28"/>
      <c r="AD872" s="19"/>
    </row>
    <row r="873" ht="15.75" customHeight="1">
      <c r="A873" s="28"/>
      <c r="B873" s="27"/>
      <c r="C873" s="27"/>
      <c r="D873" s="27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14"/>
      <c r="AA873" s="28"/>
      <c r="AB873" s="30"/>
      <c r="AC873" s="28"/>
      <c r="AD873" s="19"/>
    </row>
    <row r="874" ht="15.75" customHeight="1">
      <c r="A874" s="28"/>
      <c r="B874" s="27"/>
      <c r="C874" s="27"/>
      <c r="D874" s="27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14"/>
      <c r="AA874" s="28"/>
      <c r="AB874" s="30"/>
      <c r="AC874" s="28"/>
      <c r="AD874" s="19"/>
    </row>
    <row r="875" ht="15.75" customHeight="1">
      <c r="A875" s="28"/>
      <c r="B875" s="27"/>
      <c r="C875" s="27"/>
      <c r="D875" s="27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14"/>
      <c r="AA875" s="28"/>
      <c r="AB875" s="30"/>
      <c r="AC875" s="28"/>
      <c r="AD875" s="19"/>
    </row>
    <row r="876" ht="15.75" customHeight="1">
      <c r="A876" s="28"/>
      <c r="B876" s="27"/>
      <c r="C876" s="27"/>
      <c r="D876" s="27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14"/>
      <c r="AA876" s="28"/>
      <c r="AB876" s="30"/>
      <c r="AC876" s="28"/>
      <c r="AD876" s="19"/>
    </row>
    <row r="877" ht="15.75" customHeight="1">
      <c r="A877" s="28"/>
      <c r="B877" s="27"/>
      <c r="C877" s="27"/>
      <c r="D877" s="27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14"/>
      <c r="AA877" s="28"/>
      <c r="AB877" s="30"/>
      <c r="AC877" s="28"/>
      <c r="AD877" s="19"/>
    </row>
    <row r="878" ht="15.75" customHeight="1">
      <c r="A878" s="28"/>
      <c r="B878" s="27"/>
      <c r="C878" s="27"/>
      <c r="D878" s="27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14"/>
      <c r="AA878" s="28"/>
      <c r="AB878" s="30"/>
      <c r="AC878" s="28"/>
      <c r="AD878" s="19"/>
    </row>
    <row r="879" ht="15.75" customHeight="1">
      <c r="A879" s="28"/>
      <c r="B879" s="27"/>
      <c r="C879" s="27"/>
      <c r="D879" s="27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14"/>
      <c r="AA879" s="28"/>
      <c r="AB879" s="30"/>
      <c r="AC879" s="28"/>
      <c r="AD879" s="19"/>
    </row>
    <row r="880" ht="15.75" customHeight="1">
      <c r="A880" s="28"/>
      <c r="B880" s="27"/>
      <c r="C880" s="27"/>
      <c r="D880" s="27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14"/>
      <c r="AA880" s="28"/>
      <c r="AB880" s="30"/>
      <c r="AC880" s="28"/>
      <c r="AD880" s="19"/>
    </row>
    <row r="881" ht="15.75" customHeight="1">
      <c r="A881" s="28"/>
      <c r="B881" s="27"/>
      <c r="C881" s="27"/>
      <c r="D881" s="27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14"/>
      <c r="AA881" s="28"/>
      <c r="AB881" s="30"/>
      <c r="AC881" s="28"/>
      <c r="AD881" s="19"/>
    </row>
    <row r="882" ht="15.75" customHeight="1">
      <c r="A882" s="28"/>
      <c r="B882" s="27"/>
      <c r="C882" s="27"/>
      <c r="D882" s="27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14"/>
      <c r="AA882" s="28"/>
      <c r="AB882" s="30"/>
      <c r="AC882" s="28"/>
      <c r="AD882" s="19"/>
    </row>
    <row r="883" ht="15.75" customHeight="1">
      <c r="A883" s="28"/>
      <c r="B883" s="27"/>
      <c r="C883" s="27"/>
      <c r="D883" s="27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14"/>
      <c r="AA883" s="28"/>
      <c r="AB883" s="30"/>
      <c r="AC883" s="28"/>
      <c r="AD883" s="19"/>
    </row>
    <row r="884" ht="15.75" customHeight="1">
      <c r="A884" s="28"/>
      <c r="B884" s="27"/>
      <c r="C884" s="27"/>
      <c r="D884" s="27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14"/>
      <c r="AA884" s="28"/>
      <c r="AB884" s="30"/>
      <c r="AC884" s="28"/>
      <c r="AD884" s="19"/>
    </row>
    <row r="885" ht="15.75" customHeight="1">
      <c r="A885" s="28"/>
      <c r="B885" s="27"/>
      <c r="C885" s="27"/>
      <c r="D885" s="27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14"/>
      <c r="AA885" s="28"/>
      <c r="AB885" s="30"/>
      <c r="AC885" s="28"/>
      <c r="AD885" s="19"/>
    </row>
    <row r="886" ht="15.75" customHeight="1">
      <c r="A886" s="28"/>
      <c r="B886" s="27"/>
      <c r="C886" s="27"/>
      <c r="D886" s="27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14"/>
      <c r="AA886" s="28"/>
      <c r="AB886" s="30"/>
      <c r="AC886" s="28"/>
      <c r="AD886" s="19"/>
    </row>
    <row r="887" ht="15.75" customHeight="1">
      <c r="A887" s="28"/>
      <c r="B887" s="27"/>
      <c r="C887" s="27"/>
      <c r="D887" s="27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14"/>
      <c r="AA887" s="28"/>
      <c r="AB887" s="30"/>
      <c r="AC887" s="28"/>
      <c r="AD887" s="19"/>
    </row>
    <row r="888" ht="15.75" customHeight="1">
      <c r="A888" s="28"/>
      <c r="B888" s="27"/>
      <c r="C888" s="27"/>
      <c r="D888" s="27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14"/>
      <c r="AA888" s="28"/>
      <c r="AB888" s="30"/>
      <c r="AC888" s="28"/>
      <c r="AD888" s="19"/>
    </row>
    <row r="889" ht="15.75" customHeight="1">
      <c r="A889" s="28"/>
      <c r="B889" s="27"/>
      <c r="C889" s="27"/>
      <c r="D889" s="27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14"/>
      <c r="AA889" s="28"/>
      <c r="AB889" s="30"/>
      <c r="AC889" s="28"/>
      <c r="AD889" s="19"/>
    </row>
    <row r="890" ht="15.75" customHeight="1">
      <c r="A890" s="28"/>
      <c r="B890" s="27"/>
      <c r="C890" s="27"/>
      <c r="D890" s="27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14"/>
      <c r="AA890" s="28"/>
      <c r="AB890" s="30"/>
      <c r="AC890" s="28"/>
      <c r="AD890" s="19"/>
    </row>
    <row r="891" ht="15.75" customHeight="1">
      <c r="A891" s="28"/>
      <c r="B891" s="27"/>
      <c r="C891" s="27"/>
      <c r="D891" s="27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14"/>
      <c r="AA891" s="28"/>
      <c r="AB891" s="30"/>
      <c r="AC891" s="28"/>
      <c r="AD891" s="19"/>
    </row>
    <row r="892" ht="15.75" customHeight="1">
      <c r="A892" s="28"/>
      <c r="B892" s="27"/>
      <c r="C892" s="27"/>
      <c r="D892" s="27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14"/>
      <c r="AA892" s="28"/>
      <c r="AB892" s="30"/>
      <c r="AC892" s="28"/>
      <c r="AD892" s="19"/>
    </row>
    <row r="893" ht="15.75" customHeight="1">
      <c r="A893" s="28"/>
      <c r="B893" s="27"/>
      <c r="C893" s="27"/>
      <c r="D893" s="27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14"/>
      <c r="AA893" s="28"/>
      <c r="AB893" s="30"/>
      <c r="AC893" s="28"/>
      <c r="AD893" s="19"/>
    </row>
    <row r="894" ht="15.75" customHeight="1">
      <c r="A894" s="28"/>
      <c r="B894" s="27"/>
      <c r="C894" s="27"/>
      <c r="D894" s="27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14"/>
      <c r="AA894" s="28"/>
      <c r="AB894" s="30"/>
      <c r="AC894" s="28"/>
      <c r="AD894" s="19"/>
    </row>
    <row r="895" ht="15.75" customHeight="1">
      <c r="A895" s="28"/>
      <c r="B895" s="27"/>
      <c r="C895" s="27"/>
      <c r="D895" s="27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14"/>
      <c r="AA895" s="28"/>
      <c r="AB895" s="30"/>
      <c r="AC895" s="28"/>
      <c r="AD895" s="19"/>
    </row>
    <row r="896" ht="15.75" customHeight="1">
      <c r="A896" s="28"/>
      <c r="B896" s="27"/>
      <c r="C896" s="27"/>
      <c r="D896" s="27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14"/>
      <c r="AA896" s="28"/>
      <c r="AB896" s="30"/>
      <c r="AC896" s="28"/>
      <c r="AD896" s="19"/>
    </row>
    <row r="897" ht="15.75" customHeight="1">
      <c r="A897" s="28"/>
      <c r="B897" s="27"/>
      <c r="C897" s="27"/>
      <c r="D897" s="27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14"/>
      <c r="AA897" s="28"/>
      <c r="AB897" s="30"/>
      <c r="AC897" s="28"/>
      <c r="AD897" s="19"/>
    </row>
    <row r="898" ht="15.75" customHeight="1">
      <c r="A898" s="28"/>
      <c r="B898" s="27"/>
      <c r="C898" s="27"/>
      <c r="D898" s="27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14"/>
      <c r="AA898" s="28"/>
      <c r="AB898" s="30"/>
      <c r="AC898" s="28"/>
      <c r="AD898" s="19"/>
    </row>
    <row r="899" ht="15.75" customHeight="1">
      <c r="A899" s="28"/>
      <c r="B899" s="27"/>
      <c r="C899" s="27"/>
      <c r="D899" s="27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14"/>
      <c r="AA899" s="28"/>
      <c r="AB899" s="30"/>
      <c r="AC899" s="28"/>
      <c r="AD899" s="19"/>
    </row>
    <row r="900" ht="15.75" customHeight="1">
      <c r="A900" s="28"/>
      <c r="B900" s="27"/>
      <c r="C900" s="27"/>
      <c r="D900" s="27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14"/>
      <c r="AA900" s="28"/>
      <c r="AB900" s="30"/>
      <c r="AC900" s="28"/>
      <c r="AD900" s="19"/>
    </row>
    <row r="901" ht="15.75" customHeight="1">
      <c r="A901" s="28"/>
      <c r="B901" s="27"/>
      <c r="C901" s="27"/>
      <c r="D901" s="27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14"/>
      <c r="AA901" s="28"/>
      <c r="AB901" s="30"/>
      <c r="AC901" s="28"/>
      <c r="AD901" s="19"/>
    </row>
    <row r="902" ht="15.75" customHeight="1">
      <c r="A902" s="28"/>
      <c r="B902" s="27"/>
      <c r="C902" s="27"/>
      <c r="D902" s="27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14"/>
      <c r="AA902" s="28"/>
      <c r="AB902" s="30"/>
      <c r="AC902" s="28"/>
      <c r="AD902" s="19"/>
    </row>
    <row r="903" ht="15.75" customHeight="1">
      <c r="A903" s="28"/>
      <c r="B903" s="27"/>
      <c r="C903" s="27"/>
      <c r="D903" s="27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14"/>
      <c r="AA903" s="28"/>
      <c r="AB903" s="30"/>
      <c r="AC903" s="28"/>
      <c r="AD903" s="19"/>
    </row>
    <row r="904" ht="15.75" customHeight="1">
      <c r="A904" s="28"/>
      <c r="B904" s="27"/>
      <c r="C904" s="27"/>
      <c r="D904" s="27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14"/>
      <c r="AA904" s="28"/>
      <c r="AB904" s="30"/>
      <c r="AC904" s="28"/>
      <c r="AD904" s="19"/>
    </row>
    <row r="905" ht="15.75" customHeight="1">
      <c r="A905" s="28"/>
      <c r="B905" s="27"/>
      <c r="C905" s="27"/>
      <c r="D905" s="27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14"/>
      <c r="AA905" s="28"/>
      <c r="AB905" s="30"/>
      <c r="AC905" s="28"/>
      <c r="AD905" s="19"/>
    </row>
    <row r="906" ht="15.75" customHeight="1">
      <c r="A906" s="28"/>
      <c r="B906" s="27"/>
      <c r="C906" s="27"/>
      <c r="D906" s="27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14"/>
      <c r="AA906" s="28"/>
      <c r="AB906" s="30"/>
      <c r="AC906" s="28"/>
      <c r="AD906" s="19"/>
    </row>
    <row r="907" ht="15.75" customHeight="1">
      <c r="A907" s="28"/>
      <c r="B907" s="27"/>
      <c r="C907" s="27"/>
      <c r="D907" s="27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14"/>
      <c r="AA907" s="28"/>
      <c r="AB907" s="30"/>
      <c r="AC907" s="28"/>
      <c r="AD907" s="19"/>
    </row>
    <row r="908" ht="15.75" customHeight="1">
      <c r="A908" s="28"/>
      <c r="B908" s="27"/>
      <c r="C908" s="27"/>
      <c r="D908" s="27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14"/>
      <c r="AA908" s="28"/>
      <c r="AB908" s="30"/>
      <c r="AC908" s="28"/>
      <c r="AD908" s="19"/>
    </row>
    <row r="909" ht="15.75" customHeight="1">
      <c r="A909" s="28"/>
      <c r="B909" s="27"/>
      <c r="C909" s="27"/>
      <c r="D909" s="27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14"/>
      <c r="AA909" s="28"/>
      <c r="AB909" s="30"/>
      <c r="AC909" s="28"/>
      <c r="AD909" s="19"/>
    </row>
    <row r="910" ht="15.75" customHeight="1">
      <c r="A910" s="28"/>
      <c r="B910" s="27"/>
      <c r="C910" s="27"/>
      <c r="D910" s="27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14"/>
      <c r="AA910" s="28"/>
      <c r="AB910" s="30"/>
      <c r="AC910" s="28"/>
      <c r="AD910" s="19"/>
    </row>
    <row r="911" ht="15.75" customHeight="1">
      <c r="A911" s="28"/>
      <c r="B911" s="27"/>
      <c r="C911" s="27"/>
      <c r="D911" s="27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14"/>
      <c r="AA911" s="28"/>
      <c r="AB911" s="30"/>
      <c r="AC911" s="28"/>
      <c r="AD911" s="19"/>
    </row>
    <row r="912" ht="15.75" customHeight="1">
      <c r="A912" s="28"/>
      <c r="B912" s="27"/>
      <c r="C912" s="27"/>
      <c r="D912" s="27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14"/>
      <c r="AA912" s="28"/>
      <c r="AB912" s="30"/>
      <c r="AC912" s="28"/>
      <c r="AD912" s="19"/>
    </row>
    <row r="913" ht="15.75" customHeight="1">
      <c r="A913" s="28"/>
      <c r="B913" s="27"/>
      <c r="C913" s="27"/>
      <c r="D913" s="27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14"/>
      <c r="AA913" s="28"/>
      <c r="AB913" s="30"/>
      <c r="AC913" s="28"/>
      <c r="AD913" s="19"/>
    </row>
    <row r="914" ht="15.75" customHeight="1">
      <c r="A914" s="28"/>
      <c r="B914" s="27"/>
      <c r="C914" s="27"/>
      <c r="D914" s="27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14"/>
      <c r="AA914" s="28"/>
      <c r="AB914" s="30"/>
      <c r="AC914" s="28"/>
      <c r="AD914" s="19"/>
    </row>
    <row r="915" ht="15.75" customHeight="1">
      <c r="A915" s="28"/>
      <c r="B915" s="27"/>
      <c r="C915" s="27"/>
      <c r="D915" s="27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14"/>
      <c r="AA915" s="28"/>
      <c r="AB915" s="30"/>
      <c r="AC915" s="28"/>
      <c r="AD915" s="19"/>
    </row>
    <row r="916" ht="15.75" customHeight="1">
      <c r="A916" s="28"/>
      <c r="B916" s="27"/>
      <c r="C916" s="27"/>
      <c r="D916" s="27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14"/>
      <c r="AA916" s="28"/>
      <c r="AB916" s="30"/>
      <c r="AC916" s="28"/>
      <c r="AD916" s="19"/>
    </row>
    <row r="917" ht="15.75" customHeight="1">
      <c r="A917" s="28"/>
      <c r="B917" s="27"/>
      <c r="C917" s="27"/>
      <c r="D917" s="27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14"/>
      <c r="AA917" s="28"/>
      <c r="AB917" s="30"/>
      <c r="AC917" s="28"/>
      <c r="AD917" s="19"/>
    </row>
    <row r="918" ht="15.75" customHeight="1">
      <c r="A918" s="28"/>
      <c r="B918" s="27"/>
      <c r="C918" s="27"/>
      <c r="D918" s="27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14"/>
      <c r="AA918" s="28"/>
      <c r="AB918" s="30"/>
      <c r="AC918" s="28"/>
      <c r="AD918" s="19"/>
    </row>
    <row r="919" ht="15.75" customHeight="1">
      <c r="A919" s="28"/>
      <c r="B919" s="27"/>
      <c r="C919" s="27"/>
      <c r="D919" s="27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14"/>
      <c r="AA919" s="28"/>
      <c r="AB919" s="30"/>
      <c r="AC919" s="28"/>
      <c r="AD919" s="19"/>
    </row>
    <row r="920" ht="15.75" customHeight="1">
      <c r="A920" s="28"/>
      <c r="B920" s="27"/>
      <c r="C920" s="27"/>
      <c r="D920" s="27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14"/>
      <c r="AA920" s="28"/>
      <c r="AB920" s="30"/>
      <c r="AC920" s="28"/>
      <c r="AD920" s="19"/>
    </row>
    <row r="921" ht="15.75" customHeight="1">
      <c r="A921" s="28"/>
      <c r="B921" s="27"/>
      <c r="C921" s="27"/>
      <c r="D921" s="27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14"/>
      <c r="AA921" s="28"/>
      <c r="AB921" s="30"/>
      <c r="AC921" s="28"/>
      <c r="AD921" s="19"/>
    </row>
    <row r="922" ht="15.75" customHeight="1">
      <c r="A922" s="28"/>
      <c r="B922" s="27"/>
      <c r="C922" s="27"/>
      <c r="D922" s="27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14"/>
      <c r="AA922" s="28"/>
      <c r="AB922" s="30"/>
      <c r="AC922" s="28"/>
      <c r="AD922" s="19"/>
    </row>
    <row r="923" ht="15.75" customHeight="1">
      <c r="A923" s="28"/>
      <c r="B923" s="27"/>
      <c r="C923" s="27"/>
      <c r="D923" s="27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14"/>
      <c r="AA923" s="28"/>
      <c r="AB923" s="30"/>
      <c r="AC923" s="28"/>
      <c r="AD923" s="19"/>
    </row>
    <row r="924" ht="15.75" customHeight="1">
      <c r="A924" s="28"/>
      <c r="B924" s="27"/>
      <c r="C924" s="27"/>
      <c r="D924" s="27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14"/>
      <c r="AA924" s="28"/>
      <c r="AB924" s="30"/>
      <c r="AC924" s="28"/>
      <c r="AD924" s="19"/>
    </row>
    <row r="925" ht="15.75" customHeight="1">
      <c r="A925" s="28"/>
      <c r="B925" s="27"/>
      <c r="C925" s="27"/>
      <c r="D925" s="27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14"/>
      <c r="AA925" s="28"/>
      <c r="AB925" s="30"/>
      <c r="AC925" s="28"/>
      <c r="AD925" s="19"/>
    </row>
    <row r="926" ht="15.75" customHeight="1">
      <c r="A926" s="28"/>
      <c r="B926" s="27"/>
      <c r="C926" s="27"/>
      <c r="D926" s="27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14"/>
      <c r="AA926" s="28"/>
      <c r="AB926" s="30"/>
      <c r="AC926" s="28"/>
      <c r="AD926" s="19"/>
    </row>
    <row r="927" ht="15.75" customHeight="1">
      <c r="A927" s="28"/>
      <c r="B927" s="27"/>
      <c r="C927" s="27"/>
      <c r="D927" s="27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14"/>
      <c r="AA927" s="28"/>
      <c r="AB927" s="30"/>
      <c r="AC927" s="28"/>
      <c r="AD927" s="19"/>
    </row>
    <row r="928" ht="15.75" customHeight="1">
      <c r="A928" s="28"/>
      <c r="B928" s="27"/>
      <c r="C928" s="27"/>
      <c r="D928" s="27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14"/>
      <c r="AA928" s="28"/>
      <c r="AB928" s="30"/>
      <c r="AC928" s="28"/>
      <c r="AD928" s="19"/>
    </row>
    <row r="929" ht="15.75" customHeight="1">
      <c r="A929" s="28"/>
      <c r="B929" s="27"/>
      <c r="C929" s="27"/>
      <c r="D929" s="27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14"/>
      <c r="AA929" s="28"/>
      <c r="AB929" s="30"/>
      <c r="AC929" s="28"/>
      <c r="AD929" s="19"/>
    </row>
    <row r="930" ht="15.75" customHeight="1">
      <c r="A930" s="28"/>
      <c r="B930" s="27"/>
      <c r="C930" s="27"/>
      <c r="D930" s="27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14"/>
      <c r="AA930" s="28"/>
      <c r="AB930" s="30"/>
      <c r="AC930" s="28"/>
      <c r="AD930" s="19"/>
    </row>
    <row r="931" ht="15.75" customHeight="1">
      <c r="A931" s="28"/>
      <c r="B931" s="27"/>
      <c r="C931" s="27"/>
      <c r="D931" s="27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14"/>
      <c r="AA931" s="28"/>
      <c r="AB931" s="30"/>
      <c r="AC931" s="28"/>
      <c r="AD931" s="19"/>
    </row>
    <row r="932" ht="15.75" customHeight="1">
      <c r="A932" s="28"/>
      <c r="B932" s="27"/>
      <c r="C932" s="27"/>
      <c r="D932" s="27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14"/>
      <c r="AA932" s="28"/>
      <c r="AB932" s="30"/>
      <c r="AC932" s="28"/>
      <c r="AD932" s="19"/>
    </row>
    <row r="933" ht="15.75" customHeight="1">
      <c r="A933" s="28"/>
      <c r="B933" s="27"/>
      <c r="C933" s="27"/>
      <c r="D933" s="27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14"/>
      <c r="AA933" s="28"/>
      <c r="AB933" s="30"/>
      <c r="AC933" s="28"/>
      <c r="AD933" s="19"/>
    </row>
    <row r="934" ht="15.75" customHeight="1">
      <c r="A934" s="28"/>
      <c r="B934" s="27"/>
      <c r="C934" s="27"/>
      <c r="D934" s="27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14"/>
      <c r="AA934" s="28"/>
      <c r="AB934" s="30"/>
      <c r="AC934" s="28"/>
      <c r="AD934" s="19"/>
    </row>
    <row r="935" ht="15.75" customHeight="1">
      <c r="A935" s="28"/>
      <c r="B935" s="27"/>
      <c r="C935" s="27"/>
      <c r="D935" s="27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14"/>
      <c r="AA935" s="28"/>
      <c r="AB935" s="30"/>
      <c r="AC935" s="28"/>
      <c r="AD935" s="19"/>
    </row>
    <row r="936" ht="15.75" customHeight="1">
      <c r="A936" s="28"/>
      <c r="B936" s="27"/>
      <c r="C936" s="27"/>
      <c r="D936" s="27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14"/>
      <c r="AA936" s="28"/>
      <c r="AB936" s="30"/>
      <c r="AC936" s="28"/>
      <c r="AD936" s="19"/>
    </row>
    <row r="937" ht="15.75" customHeight="1">
      <c r="A937" s="28"/>
      <c r="B937" s="27"/>
      <c r="C937" s="27"/>
      <c r="D937" s="27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14"/>
      <c r="AA937" s="28"/>
      <c r="AB937" s="30"/>
      <c r="AC937" s="28"/>
      <c r="AD937" s="19"/>
    </row>
    <row r="938" ht="15.75" customHeight="1">
      <c r="A938" s="28"/>
      <c r="B938" s="27"/>
      <c r="C938" s="27"/>
      <c r="D938" s="27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14"/>
      <c r="AA938" s="28"/>
      <c r="AB938" s="30"/>
      <c r="AC938" s="28"/>
      <c r="AD938" s="19"/>
    </row>
    <row r="939" ht="15.75" customHeight="1">
      <c r="A939" s="28"/>
      <c r="B939" s="27"/>
      <c r="C939" s="27"/>
      <c r="D939" s="27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14"/>
      <c r="AA939" s="28"/>
      <c r="AB939" s="30"/>
      <c r="AC939" s="28"/>
      <c r="AD939" s="19"/>
    </row>
    <row r="940" ht="15.75" customHeight="1">
      <c r="A940" s="28"/>
      <c r="B940" s="27"/>
      <c r="C940" s="27"/>
      <c r="D940" s="27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14"/>
      <c r="AA940" s="28"/>
      <c r="AB940" s="30"/>
      <c r="AC940" s="28"/>
      <c r="AD940" s="19"/>
    </row>
    <row r="941" ht="15.75" customHeight="1">
      <c r="A941" s="28"/>
      <c r="B941" s="27"/>
      <c r="C941" s="27"/>
      <c r="D941" s="27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14"/>
      <c r="AA941" s="28"/>
      <c r="AB941" s="30"/>
      <c r="AC941" s="28"/>
      <c r="AD941" s="19"/>
    </row>
    <row r="942" ht="15.75" customHeight="1">
      <c r="A942" s="28"/>
      <c r="B942" s="27"/>
      <c r="C942" s="27"/>
      <c r="D942" s="27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14"/>
      <c r="AA942" s="28"/>
      <c r="AB942" s="30"/>
      <c r="AC942" s="28"/>
      <c r="AD942" s="19"/>
    </row>
    <row r="943" ht="15.75" customHeight="1">
      <c r="A943" s="28"/>
      <c r="B943" s="27"/>
      <c r="C943" s="27"/>
      <c r="D943" s="27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14"/>
      <c r="AA943" s="28"/>
      <c r="AB943" s="30"/>
      <c r="AC943" s="28"/>
      <c r="AD943" s="19"/>
    </row>
    <row r="944" ht="15.75" customHeight="1">
      <c r="A944" s="28"/>
      <c r="B944" s="27"/>
      <c r="C944" s="27"/>
      <c r="D944" s="27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14"/>
      <c r="AA944" s="28"/>
      <c r="AB944" s="30"/>
      <c r="AC944" s="28"/>
      <c r="AD944" s="19"/>
    </row>
    <row r="945" ht="15.75" customHeight="1">
      <c r="A945" s="28"/>
      <c r="B945" s="27"/>
      <c r="C945" s="27"/>
      <c r="D945" s="27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14"/>
      <c r="AA945" s="28"/>
      <c r="AB945" s="30"/>
      <c r="AC945" s="28"/>
      <c r="AD945" s="19"/>
    </row>
    <row r="946" ht="15.75" customHeight="1">
      <c r="A946" s="28"/>
      <c r="B946" s="27"/>
      <c r="C946" s="27"/>
      <c r="D946" s="27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14"/>
      <c r="AA946" s="28"/>
      <c r="AB946" s="30"/>
      <c r="AC946" s="28"/>
      <c r="AD946" s="19"/>
    </row>
    <row r="947" ht="15.75" customHeight="1">
      <c r="A947" s="28"/>
      <c r="B947" s="27"/>
      <c r="C947" s="27"/>
      <c r="D947" s="27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14"/>
      <c r="AA947" s="28"/>
      <c r="AB947" s="30"/>
      <c r="AC947" s="28"/>
      <c r="AD947" s="19"/>
    </row>
    <row r="948" ht="15.75" customHeight="1">
      <c r="A948" s="28"/>
      <c r="B948" s="27"/>
      <c r="C948" s="27"/>
      <c r="D948" s="27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14"/>
      <c r="AA948" s="28"/>
      <c r="AB948" s="30"/>
      <c r="AC948" s="28"/>
      <c r="AD948" s="19"/>
    </row>
    <row r="949" ht="15.75" customHeight="1">
      <c r="A949" s="28"/>
      <c r="B949" s="27"/>
      <c r="C949" s="27"/>
      <c r="D949" s="27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14"/>
      <c r="AA949" s="28"/>
      <c r="AB949" s="30"/>
      <c r="AC949" s="28"/>
      <c r="AD949" s="19"/>
    </row>
    <row r="950" ht="15.75" customHeight="1">
      <c r="A950" s="28"/>
      <c r="B950" s="27"/>
      <c r="C950" s="27"/>
      <c r="D950" s="27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14"/>
      <c r="AA950" s="28"/>
      <c r="AB950" s="30"/>
      <c r="AC950" s="28"/>
      <c r="AD950" s="19"/>
    </row>
    <row r="951" ht="15.75" customHeight="1">
      <c r="A951" s="28"/>
      <c r="B951" s="27"/>
      <c r="C951" s="27"/>
      <c r="D951" s="27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14"/>
      <c r="AA951" s="28"/>
      <c r="AB951" s="30"/>
      <c r="AC951" s="28"/>
      <c r="AD951" s="19"/>
    </row>
    <row r="952" ht="15.75" customHeight="1">
      <c r="A952" s="28"/>
      <c r="B952" s="27"/>
      <c r="C952" s="27"/>
      <c r="D952" s="27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14"/>
      <c r="AA952" s="28"/>
      <c r="AB952" s="30"/>
      <c r="AC952" s="28"/>
      <c r="AD952" s="19"/>
    </row>
    <row r="953" ht="15.75" customHeight="1">
      <c r="A953" s="28"/>
      <c r="B953" s="27"/>
      <c r="C953" s="27"/>
      <c r="D953" s="27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14"/>
      <c r="AA953" s="28"/>
      <c r="AB953" s="30"/>
      <c r="AC953" s="28"/>
      <c r="AD953" s="19"/>
    </row>
    <row r="954" ht="15.75" customHeight="1">
      <c r="A954" s="28"/>
      <c r="B954" s="27"/>
      <c r="C954" s="27"/>
      <c r="D954" s="27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14"/>
      <c r="AA954" s="28"/>
      <c r="AB954" s="30"/>
      <c r="AC954" s="28"/>
      <c r="AD954" s="19"/>
    </row>
    <row r="955" ht="15.75" customHeight="1">
      <c r="A955" s="28"/>
      <c r="B955" s="27"/>
      <c r="C955" s="27"/>
      <c r="D955" s="27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14"/>
      <c r="AA955" s="28"/>
      <c r="AB955" s="30"/>
      <c r="AC955" s="28"/>
      <c r="AD955" s="19"/>
    </row>
    <row r="956" ht="15.75" customHeight="1">
      <c r="A956" s="28"/>
      <c r="B956" s="27"/>
      <c r="C956" s="27"/>
      <c r="D956" s="27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14"/>
      <c r="AA956" s="28"/>
      <c r="AB956" s="30"/>
      <c r="AC956" s="28"/>
      <c r="AD956" s="19"/>
    </row>
    <row r="957" ht="15.75" customHeight="1">
      <c r="A957" s="28"/>
      <c r="B957" s="27"/>
      <c r="C957" s="27"/>
      <c r="D957" s="27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14"/>
      <c r="AA957" s="28"/>
      <c r="AB957" s="30"/>
      <c r="AC957" s="28"/>
      <c r="AD957" s="19"/>
    </row>
    <row r="958" ht="15.75" customHeight="1">
      <c r="A958" s="28"/>
      <c r="B958" s="27"/>
      <c r="C958" s="27"/>
      <c r="D958" s="27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14"/>
      <c r="AA958" s="28"/>
      <c r="AB958" s="30"/>
      <c r="AC958" s="28"/>
      <c r="AD958" s="19"/>
    </row>
    <row r="959" ht="15.75" customHeight="1">
      <c r="A959" s="28"/>
      <c r="B959" s="27"/>
      <c r="C959" s="27"/>
      <c r="D959" s="27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14"/>
      <c r="AA959" s="28"/>
      <c r="AB959" s="30"/>
      <c r="AC959" s="28"/>
      <c r="AD959" s="19"/>
    </row>
    <row r="960" ht="15.75" customHeight="1">
      <c r="A960" s="28"/>
      <c r="B960" s="27"/>
      <c r="C960" s="27"/>
      <c r="D960" s="27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14"/>
      <c r="AA960" s="28"/>
      <c r="AB960" s="30"/>
      <c r="AC960" s="28"/>
      <c r="AD960" s="19"/>
    </row>
    <row r="961" ht="15.75" customHeight="1">
      <c r="A961" s="28"/>
      <c r="B961" s="27"/>
      <c r="C961" s="27"/>
      <c r="D961" s="27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14"/>
      <c r="AA961" s="28"/>
      <c r="AB961" s="30"/>
      <c r="AC961" s="28"/>
      <c r="AD961" s="19"/>
    </row>
    <row r="962" ht="15.75" customHeight="1">
      <c r="A962" s="28"/>
      <c r="B962" s="27"/>
      <c r="C962" s="27"/>
      <c r="D962" s="27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14"/>
      <c r="AA962" s="28"/>
      <c r="AB962" s="30"/>
      <c r="AC962" s="28"/>
      <c r="AD962" s="19"/>
    </row>
    <row r="963" ht="15.75" customHeight="1">
      <c r="A963" s="28"/>
      <c r="B963" s="27"/>
      <c r="C963" s="27"/>
      <c r="D963" s="27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14"/>
      <c r="AA963" s="28"/>
      <c r="AB963" s="30"/>
      <c r="AC963" s="28"/>
      <c r="AD963" s="19"/>
    </row>
    <row r="964" ht="15.75" customHeight="1">
      <c r="A964" s="28"/>
      <c r="B964" s="27"/>
      <c r="C964" s="27"/>
      <c r="D964" s="27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14"/>
      <c r="AA964" s="28"/>
      <c r="AB964" s="30"/>
      <c r="AC964" s="28"/>
      <c r="AD964" s="19"/>
    </row>
    <row r="965" ht="15.75" customHeight="1">
      <c r="A965" s="28"/>
      <c r="B965" s="27"/>
      <c r="C965" s="27"/>
      <c r="D965" s="27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14"/>
      <c r="AA965" s="28"/>
      <c r="AB965" s="30"/>
      <c r="AC965" s="28"/>
      <c r="AD965" s="19"/>
    </row>
    <row r="966" ht="15.75" customHeight="1">
      <c r="A966" s="28"/>
      <c r="B966" s="27"/>
      <c r="C966" s="27"/>
      <c r="D966" s="27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14"/>
      <c r="AA966" s="28"/>
      <c r="AB966" s="30"/>
      <c r="AC966" s="28"/>
      <c r="AD966" s="19"/>
    </row>
    <row r="967" ht="15.75" customHeight="1">
      <c r="A967" s="28"/>
      <c r="B967" s="27"/>
      <c r="C967" s="27"/>
      <c r="D967" s="27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14"/>
      <c r="AA967" s="28"/>
      <c r="AB967" s="30"/>
      <c r="AC967" s="28"/>
      <c r="AD967" s="19"/>
    </row>
    <row r="968" ht="15.75" customHeight="1">
      <c r="A968" s="28"/>
      <c r="B968" s="27"/>
      <c r="C968" s="27"/>
      <c r="D968" s="27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14"/>
      <c r="AA968" s="28"/>
      <c r="AB968" s="30"/>
      <c r="AC968" s="28"/>
      <c r="AD968" s="19"/>
    </row>
    <row r="969" ht="15.75" customHeight="1">
      <c r="A969" s="28"/>
      <c r="B969" s="27"/>
      <c r="C969" s="27"/>
      <c r="D969" s="27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14"/>
      <c r="AA969" s="28"/>
      <c r="AB969" s="30"/>
      <c r="AC969" s="28"/>
      <c r="AD969" s="19"/>
    </row>
    <row r="970" ht="15.75" customHeight="1">
      <c r="A970" s="28"/>
      <c r="B970" s="27"/>
      <c r="C970" s="27"/>
      <c r="D970" s="27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14"/>
      <c r="AA970" s="28"/>
      <c r="AB970" s="30"/>
      <c r="AC970" s="28"/>
      <c r="AD970" s="19"/>
    </row>
    <row r="971" ht="15.75" customHeight="1">
      <c r="A971" s="28"/>
      <c r="B971" s="27"/>
      <c r="C971" s="27"/>
      <c r="D971" s="27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14"/>
      <c r="AA971" s="28"/>
      <c r="AB971" s="30"/>
      <c r="AC971" s="28"/>
      <c r="AD971" s="19"/>
    </row>
    <row r="972" ht="15.75" customHeight="1">
      <c r="A972" s="28"/>
      <c r="B972" s="27"/>
      <c r="C972" s="27"/>
      <c r="D972" s="27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14"/>
      <c r="AA972" s="28"/>
      <c r="AB972" s="30"/>
      <c r="AC972" s="28"/>
      <c r="AD972" s="19"/>
    </row>
    <row r="973" ht="15.75" customHeight="1">
      <c r="A973" s="28"/>
      <c r="B973" s="27"/>
      <c r="C973" s="27"/>
      <c r="D973" s="27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14"/>
      <c r="AA973" s="28"/>
      <c r="AB973" s="30"/>
      <c r="AC973" s="28"/>
      <c r="AD973" s="19"/>
    </row>
    <row r="974" ht="15.75" customHeight="1">
      <c r="A974" s="28"/>
      <c r="B974" s="27"/>
      <c r="C974" s="27"/>
      <c r="D974" s="27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14"/>
      <c r="AA974" s="28"/>
      <c r="AB974" s="30"/>
      <c r="AC974" s="28"/>
      <c r="AD974" s="19"/>
    </row>
    <row r="975" ht="15.75" customHeight="1">
      <c r="A975" s="28"/>
      <c r="B975" s="27"/>
      <c r="C975" s="27"/>
      <c r="D975" s="27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14"/>
      <c r="AA975" s="28"/>
      <c r="AB975" s="30"/>
      <c r="AC975" s="28"/>
      <c r="AD975" s="19"/>
    </row>
    <row r="976" ht="15.75" customHeight="1">
      <c r="A976" s="28"/>
      <c r="B976" s="27"/>
      <c r="C976" s="27"/>
      <c r="D976" s="27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14"/>
      <c r="AA976" s="28"/>
      <c r="AB976" s="30"/>
      <c r="AC976" s="28"/>
      <c r="AD976" s="19"/>
    </row>
    <row r="977" ht="15.75" customHeight="1">
      <c r="A977" s="28"/>
      <c r="B977" s="27"/>
      <c r="C977" s="27"/>
      <c r="D977" s="27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14"/>
      <c r="AA977" s="28"/>
      <c r="AB977" s="30"/>
      <c r="AC977" s="28"/>
      <c r="AD977" s="19"/>
    </row>
    <row r="978" ht="15.75" customHeight="1">
      <c r="A978" s="28"/>
      <c r="B978" s="27"/>
      <c r="C978" s="27"/>
      <c r="D978" s="27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14"/>
      <c r="AA978" s="28"/>
      <c r="AB978" s="30"/>
      <c r="AC978" s="28"/>
      <c r="AD978" s="19"/>
    </row>
    <row r="979" ht="15.75" customHeight="1">
      <c r="A979" s="28"/>
      <c r="B979" s="27"/>
      <c r="C979" s="27"/>
      <c r="D979" s="27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14"/>
      <c r="AA979" s="28"/>
      <c r="AB979" s="30"/>
      <c r="AC979" s="28"/>
      <c r="AD979" s="19"/>
    </row>
    <row r="980" ht="15.75" customHeight="1">
      <c r="A980" s="28"/>
      <c r="B980" s="27"/>
      <c r="C980" s="27"/>
      <c r="D980" s="27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14"/>
      <c r="AA980" s="28"/>
      <c r="AB980" s="30"/>
      <c r="AC980" s="28"/>
      <c r="AD980" s="19"/>
    </row>
    <row r="981" ht="15.75" customHeight="1">
      <c r="A981" s="28"/>
      <c r="B981" s="27"/>
      <c r="C981" s="27"/>
      <c r="D981" s="27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14"/>
      <c r="AA981" s="28"/>
      <c r="AB981" s="30"/>
      <c r="AC981" s="28"/>
      <c r="AD981" s="19"/>
    </row>
    <row r="982" ht="15.75" customHeight="1">
      <c r="A982" s="28"/>
      <c r="B982" s="27"/>
      <c r="C982" s="27"/>
      <c r="D982" s="27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14"/>
      <c r="AA982" s="28"/>
      <c r="AB982" s="30"/>
      <c r="AC982" s="28"/>
      <c r="AD982" s="19"/>
    </row>
    <row r="983" ht="15.75" customHeight="1">
      <c r="A983" s="28"/>
      <c r="B983" s="27"/>
      <c r="C983" s="27"/>
      <c r="D983" s="27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14"/>
      <c r="AA983" s="28"/>
      <c r="AB983" s="30"/>
      <c r="AC983" s="28"/>
      <c r="AD983" s="19"/>
    </row>
    <row r="984" ht="15.75" customHeight="1">
      <c r="A984" s="28"/>
      <c r="B984" s="27"/>
      <c r="C984" s="27"/>
      <c r="D984" s="27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14"/>
      <c r="AA984" s="28"/>
      <c r="AB984" s="30"/>
      <c r="AC984" s="28"/>
      <c r="AD984" s="19"/>
    </row>
    <row r="985" ht="15.75" customHeight="1">
      <c r="A985" s="28"/>
      <c r="B985" s="27"/>
      <c r="C985" s="27"/>
      <c r="D985" s="27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14"/>
      <c r="AA985" s="28"/>
      <c r="AB985" s="30"/>
      <c r="AC985" s="28"/>
      <c r="AD985" s="19"/>
    </row>
    <row r="986" ht="15.75" customHeight="1">
      <c r="A986" s="28"/>
      <c r="B986" s="27"/>
      <c r="C986" s="27"/>
      <c r="D986" s="27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14"/>
      <c r="AA986" s="28"/>
      <c r="AB986" s="30"/>
      <c r="AC986" s="28"/>
      <c r="AD986" s="19"/>
    </row>
    <row r="987" ht="15.75" customHeight="1">
      <c r="A987" s="28"/>
      <c r="B987" s="27"/>
      <c r="C987" s="27"/>
      <c r="D987" s="27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14"/>
      <c r="AA987" s="28"/>
      <c r="AB987" s="30"/>
      <c r="AC987" s="28"/>
      <c r="AD987" s="19"/>
    </row>
    <row r="988" ht="15.75" customHeight="1">
      <c r="A988" s="28"/>
      <c r="B988" s="27"/>
      <c r="C988" s="27"/>
      <c r="D988" s="27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14"/>
      <c r="AA988" s="28"/>
      <c r="AB988" s="30"/>
      <c r="AC988" s="28"/>
      <c r="AD988" s="19"/>
    </row>
    <row r="989" ht="15.75" customHeight="1">
      <c r="A989" s="28"/>
      <c r="B989" s="27"/>
      <c r="C989" s="27"/>
      <c r="D989" s="27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14"/>
      <c r="AA989" s="28"/>
      <c r="AB989" s="30"/>
      <c r="AC989" s="28"/>
      <c r="AD989" s="19"/>
    </row>
    <row r="990" ht="15.75" customHeight="1">
      <c r="A990" s="28"/>
      <c r="B990" s="27"/>
      <c r="C990" s="27"/>
      <c r="D990" s="27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14"/>
      <c r="AA990" s="28"/>
      <c r="AB990" s="30"/>
      <c r="AC990" s="28"/>
      <c r="AD990" s="19"/>
    </row>
    <row r="991" ht="15.75" customHeight="1">
      <c r="A991" s="28"/>
      <c r="B991" s="27"/>
      <c r="C991" s="27"/>
      <c r="D991" s="27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14"/>
      <c r="AA991" s="28"/>
      <c r="AB991" s="30"/>
      <c r="AC991" s="28"/>
      <c r="AD991" s="19"/>
    </row>
    <row r="992" ht="15.75" customHeight="1">
      <c r="A992" s="28"/>
      <c r="B992" s="27"/>
      <c r="C992" s="27"/>
      <c r="D992" s="27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14"/>
      <c r="AA992" s="28"/>
      <c r="AB992" s="30"/>
      <c r="AC992" s="28"/>
      <c r="AD992" s="19"/>
    </row>
    <row r="993" ht="15.75" customHeight="1">
      <c r="A993" s="28"/>
      <c r="B993" s="27"/>
      <c r="C993" s="27"/>
      <c r="D993" s="27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14"/>
      <c r="AA993" s="28"/>
      <c r="AB993" s="30"/>
      <c r="AC993" s="28"/>
      <c r="AD993" s="19"/>
    </row>
    <row r="994" ht="15.75" customHeight="1">
      <c r="A994" s="28"/>
      <c r="B994" s="27"/>
      <c r="C994" s="27"/>
      <c r="D994" s="27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14"/>
      <c r="AA994" s="28"/>
      <c r="AB994" s="30"/>
      <c r="AC994" s="28"/>
      <c r="AD994" s="19"/>
    </row>
    <row r="995" ht="15.75" customHeight="1">
      <c r="A995" s="28"/>
      <c r="B995" s="27"/>
      <c r="C995" s="27"/>
      <c r="D995" s="27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14"/>
      <c r="AA995" s="28"/>
      <c r="AB995" s="30"/>
      <c r="AC995" s="28"/>
      <c r="AD995" s="19"/>
    </row>
    <row r="996" ht="15.75" customHeight="1">
      <c r="A996" s="28"/>
      <c r="B996" s="27"/>
      <c r="C996" s="27"/>
      <c r="D996" s="27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14"/>
      <c r="AA996" s="28"/>
      <c r="AB996" s="30"/>
      <c r="AC996" s="28"/>
      <c r="AD996" s="19"/>
    </row>
    <row r="997" ht="15.75" customHeight="1">
      <c r="A997" s="28"/>
      <c r="B997" s="27"/>
      <c r="C997" s="27"/>
      <c r="D997" s="27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14"/>
      <c r="AA997" s="28"/>
      <c r="AB997" s="30"/>
      <c r="AC997" s="28"/>
      <c r="AD997" s="19"/>
    </row>
    <row r="998" ht="15.75" customHeight="1">
      <c r="A998" s="28"/>
      <c r="B998" s="27"/>
      <c r="C998" s="27"/>
      <c r="D998" s="27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14"/>
      <c r="AA998" s="28"/>
      <c r="AB998" s="30"/>
      <c r="AC998" s="28"/>
      <c r="AD998" s="19"/>
    </row>
    <row r="999" ht="15.75" customHeight="1">
      <c r="A999" s="28"/>
      <c r="B999" s="27"/>
      <c r="C999" s="27"/>
      <c r="D999" s="27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14"/>
      <c r="AA999" s="28"/>
      <c r="AB999" s="30"/>
      <c r="AC999" s="28"/>
      <c r="AD999" s="19"/>
    </row>
    <row r="1000" ht="15.75" customHeight="1">
      <c r="A1000" s="28"/>
      <c r="B1000" s="27"/>
      <c r="C1000" s="27"/>
      <c r="D1000" s="27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14"/>
      <c r="AA1000" s="28"/>
      <c r="AB1000" s="30"/>
      <c r="AC1000" s="28"/>
      <c r="AD1000" s="19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8.88"/>
    <col customWidth="1" min="2" max="2" width="4.75"/>
    <col customWidth="1" min="3" max="3" width="4.38"/>
    <col customWidth="1" min="4" max="4" width="8.0"/>
    <col customWidth="1" min="5" max="5" width="8.88"/>
    <col customWidth="1" min="6" max="6" width="6.63"/>
    <col customWidth="1" min="7" max="7" width="4.88"/>
    <col customWidth="1" min="8" max="8" width="22.38"/>
    <col customWidth="1" min="9" max="9" width="23.25"/>
    <col customWidth="1" min="10" max="10" width="21.63"/>
    <col customWidth="1" min="11" max="11" width="22.5"/>
    <col customWidth="1" min="12" max="12" width="17.38"/>
    <col customWidth="1" min="13" max="13" width="18.13"/>
    <col customWidth="1" min="14" max="14" width="14.38"/>
    <col customWidth="1" min="15" max="15" width="15.25"/>
    <col customWidth="1" min="16" max="16" width="14.0"/>
    <col customWidth="1" min="17" max="17" width="14.88"/>
    <col customWidth="1" min="18" max="18" width="15.5"/>
    <col customWidth="1" min="19" max="19" width="16.38"/>
    <col customWidth="1" min="20" max="20" width="13.25"/>
    <col customWidth="1" min="21" max="21" width="14.0"/>
    <col customWidth="1" min="22" max="22" width="16.0"/>
    <col customWidth="1" min="23" max="23" width="16.88"/>
    <col customWidth="1" min="24" max="24" width="14.75"/>
    <col customWidth="1" min="25" max="25" width="15.63"/>
    <col customWidth="1" min="26" max="26" width="12.5"/>
    <col customWidth="1" min="27" max="27" width="12.25"/>
    <col customWidth="1" min="28" max="28" width="14.75"/>
    <col customWidth="1" min="29" max="30" width="15.63"/>
  </cols>
  <sheetData>
    <row r="1">
      <c r="A1" s="3" t="s">
        <v>24</v>
      </c>
      <c r="B1" s="8" t="s">
        <v>25</v>
      </c>
      <c r="C1" s="9" t="s">
        <v>26</v>
      </c>
      <c r="D1" s="3" t="s">
        <v>27</v>
      </c>
      <c r="E1" s="3" t="s">
        <v>28</v>
      </c>
      <c r="F1" s="3" t="s">
        <v>29</v>
      </c>
      <c r="G1" s="3" t="s">
        <v>30</v>
      </c>
      <c r="H1" s="3" t="s">
        <v>31</v>
      </c>
      <c r="I1" s="3" t="s">
        <v>32</v>
      </c>
      <c r="J1" s="3" t="s">
        <v>33</v>
      </c>
      <c r="K1" s="3" t="s">
        <v>34</v>
      </c>
      <c r="L1" s="3" t="s">
        <v>35</v>
      </c>
      <c r="M1" s="3" t="s">
        <v>36</v>
      </c>
      <c r="N1" s="3" t="s">
        <v>37</v>
      </c>
      <c r="O1" s="3" t="s">
        <v>38</v>
      </c>
      <c r="P1" s="3" t="s">
        <v>39</v>
      </c>
      <c r="Q1" s="3" t="s">
        <v>40</v>
      </c>
      <c r="R1" s="3" t="s">
        <v>41</v>
      </c>
      <c r="S1" s="3" t="s">
        <v>42</v>
      </c>
      <c r="T1" s="3" t="s">
        <v>43</v>
      </c>
      <c r="U1" s="3" t="s">
        <v>44</v>
      </c>
      <c r="V1" s="3" t="s">
        <v>45</v>
      </c>
      <c r="W1" s="3" t="s">
        <v>46</v>
      </c>
      <c r="X1" s="3" t="s">
        <v>47</v>
      </c>
      <c r="Y1" s="3" t="s">
        <v>48</v>
      </c>
      <c r="Z1" s="3" t="s">
        <v>49</v>
      </c>
      <c r="AA1" s="3" t="s">
        <v>50</v>
      </c>
      <c r="AB1" s="12" t="s">
        <v>51</v>
      </c>
      <c r="AC1" s="8" t="s">
        <v>52</v>
      </c>
      <c r="AD1" s="8" t="s">
        <v>53</v>
      </c>
    </row>
    <row r="2">
      <c r="A2" s="13">
        <v>42461.0</v>
      </c>
      <c r="B2" s="28">
        <v>2016.0</v>
      </c>
      <c r="C2" s="28">
        <v>4.0</v>
      </c>
      <c r="D2" s="28">
        <f t="shared" ref="D2:D52" si="1">A3-A2</f>
        <v>30</v>
      </c>
      <c r="E2" s="28"/>
      <c r="F2" s="28"/>
      <c r="G2" s="14">
        <v>0.25</v>
      </c>
      <c r="H2" s="28"/>
      <c r="I2" s="28">
        <v>114.0</v>
      </c>
      <c r="J2" s="28">
        <v>68.88</v>
      </c>
      <c r="K2" s="28">
        <v>143.64</v>
      </c>
      <c r="L2" s="28"/>
      <c r="M2" s="28"/>
      <c r="N2" s="17">
        <v>18.16</v>
      </c>
      <c r="O2" s="17">
        <v>18.16</v>
      </c>
      <c r="P2" s="29">
        <v>1557.78</v>
      </c>
      <c r="Q2" s="29">
        <v>25825.7</v>
      </c>
      <c r="R2" s="14">
        <v>1.74346</v>
      </c>
      <c r="S2" s="14">
        <v>0.06404</v>
      </c>
      <c r="T2" s="14">
        <v>0.32282</v>
      </c>
      <c r="U2" s="14">
        <v>0.20385</v>
      </c>
      <c r="V2" s="28">
        <v>68.88</v>
      </c>
      <c r="W2" s="29">
        <v>2008.13</v>
      </c>
      <c r="X2" s="14">
        <v>0.21376</v>
      </c>
      <c r="Y2" s="14">
        <v>0.21376</v>
      </c>
      <c r="Z2" s="24">
        <f t="shared" ref="Z2:Z52" si="2">(P2*R2)+(Q2*S2)+(P2*T2)+(Q2*U2)+AB2+AC2+AD2+(V2*X2)+(W2+Y2)+(H2*N2)</f>
        <v>12160.32398</v>
      </c>
      <c r="AA2" s="29">
        <f t="shared" ref="AA2:AA52" si="3">P2+Q2</f>
        <v>27383.48</v>
      </c>
      <c r="AB2" s="30"/>
      <c r="AC2" s="28"/>
      <c r="AD2" s="19"/>
    </row>
    <row r="3">
      <c r="A3" s="13">
        <f>A2+30</f>
        <v>42491</v>
      </c>
      <c r="B3" s="28">
        <v>2016.0</v>
      </c>
      <c r="C3" s="28">
        <v>5.0</v>
      </c>
      <c r="D3" s="28">
        <f t="shared" si="1"/>
        <v>31</v>
      </c>
      <c r="E3" s="28"/>
      <c r="F3" s="28"/>
      <c r="G3" s="14">
        <v>0.25</v>
      </c>
      <c r="H3" s="28"/>
      <c r="I3" s="28">
        <v>114.0</v>
      </c>
      <c r="J3" s="28">
        <v>57.12</v>
      </c>
      <c r="K3" s="28">
        <v>111.72</v>
      </c>
      <c r="L3" s="28"/>
      <c r="M3" s="28"/>
      <c r="N3" s="17">
        <v>18.16</v>
      </c>
      <c r="O3" s="17">
        <v>18.16</v>
      </c>
      <c r="P3" s="29">
        <v>1855.67</v>
      </c>
      <c r="Q3" s="29">
        <v>23370.69</v>
      </c>
      <c r="R3" s="14">
        <v>1.74346</v>
      </c>
      <c r="S3" s="14">
        <v>0.06404</v>
      </c>
      <c r="T3" s="14">
        <v>0.32282</v>
      </c>
      <c r="U3" s="14">
        <v>0.20385</v>
      </c>
      <c r="V3" s="28">
        <v>57.12</v>
      </c>
      <c r="W3" s="29">
        <v>3565.07</v>
      </c>
      <c r="X3" s="14">
        <v>0.21376</v>
      </c>
      <c r="Y3" s="14">
        <v>0.21376</v>
      </c>
      <c r="Z3" s="24">
        <f t="shared" si="2"/>
        <v>13672.60168</v>
      </c>
      <c r="AA3" s="29">
        <f t="shared" si="3"/>
        <v>25226.36</v>
      </c>
      <c r="AB3" s="30"/>
      <c r="AC3" s="28"/>
      <c r="AD3" s="19"/>
    </row>
    <row r="4">
      <c r="A4" s="13">
        <f>A3+31</f>
        <v>42522</v>
      </c>
      <c r="B4" s="28">
        <v>2016.0</v>
      </c>
      <c r="C4" s="28">
        <v>6.0</v>
      </c>
      <c r="D4" s="28">
        <f t="shared" si="1"/>
        <v>30</v>
      </c>
      <c r="E4" s="28"/>
      <c r="F4" s="28"/>
      <c r="G4" s="14">
        <v>0.25</v>
      </c>
      <c r="H4" s="28"/>
      <c r="I4" s="28">
        <v>114.0</v>
      </c>
      <c r="J4" s="28">
        <v>95.34</v>
      </c>
      <c r="K4" s="28">
        <v>159.18</v>
      </c>
      <c r="L4" s="28"/>
      <c r="M4" s="28"/>
      <c r="N4" s="17">
        <v>18.16</v>
      </c>
      <c r="O4" s="17">
        <v>18.16</v>
      </c>
      <c r="P4" s="29">
        <v>1897.56</v>
      </c>
      <c r="Q4" s="29">
        <v>24689.07</v>
      </c>
      <c r="R4" s="14">
        <v>1.74346</v>
      </c>
      <c r="S4" s="14">
        <v>0.06404</v>
      </c>
      <c r="T4" s="14">
        <v>0.32282</v>
      </c>
      <c r="U4" s="14">
        <v>0.20385</v>
      </c>
      <c r="V4" s="28">
        <v>95.34</v>
      </c>
      <c r="W4" s="29">
        <v>4674.08</v>
      </c>
      <c r="X4" s="14">
        <v>0.21376</v>
      </c>
      <c r="Y4" s="14">
        <v>0.21376</v>
      </c>
      <c r="Z4" s="24">
        <f t="shared" si="2"/>
        <v>15229.51888</v>
      </c>
      <c r="AA4" s="29">
        <f t="shared" si="3"/>
        <v>26586.63</v>
      </c>
      <c r="AB4" s="30"/>
      <c r="AC4" s="28"/>
      <c r="AD4" s="19"/>
    </row>
    <row r="5">
      <c r="A5" s="13">
        <f>A4+30</f>
        <v>42552</v>
      </c>
      <c r="B5" s="28">
        <v>2016.0</v>
      </c>
      <c r="C5" s="28">
        <v>7.0</v>
      </c>
      <c r="D5" s="28">
        <f t="shared" si="1"/>
        <v>31</v>
      </c>
      <c r="E5" s="28"/>
      <c r="F5" s="28"/>
      <c r="G5" s="14">
        <v>0.25</v>
      </c>
      <c r="H5" s="28"/>
      <c r="I5" s="28">
        <v>114.0</v>
      </c>
      <c r="J5" s="28">
        <v>70.56</v>
      </c>
      <c r="K5" s="28">
        <v>132.3</v>
      </c>
      <c r="L5" s="28"/>
      <c r="M5" s="28"/>
      <c r="N5" s="17">
        <v>18.16</v>
      </c>
      <c r="O5" s="17">
        <v>18.16</v>
      </c>
      <c r="P5" s="29">
        <v>2000.57</v>
      </c>
      <c r="Q5" s="29">
        <v>23520.21</v>
      </c>
      <c r="R5" s="14">
        <v>1.74346</v>
      </c>
      <c r="S5" s="14">
        <v>0.06404</v>
      </c>
      <c r="T5" s="14">
        <v>0.32282</v>
      </c>
      <c r="U5" s="14">
        <v>0.20385</v>
      </c>
      <c r="V5" s="28">
        <v>70.56</v>
      </c>
      <c r="W5" s="29">
        <v>2858.1</v>
      </c>
      <c r="X5" s="14">
        <v>0.21376</v>
      </c>
      <c r="Y5" s="14">
        <v>0.21376</v>
      </c>
      <c r="Z5" s="24">
        <f t="shared" si="2"/>
        <v>13307.9635</v>
      </c>
      <c r="AA5" s="29">
        <f t="shared" si="3"/>
        <v>25520.78</v>
      </c>
      <c r="AB5" s="30"/>
      <c r="AC5" s="28"/>
      <c r="AD5" s="19"/>
    </row>
    <row r="6">
      <c r="A6" s="13">
        <f t="shared" ref="A6:A7" si="4">A5+31</f>
        <v>42583</v>
      </c>
      <c r="B6" s="28">
        <v>2016.0</v>
      </c>
      <c r="C6" s="28">
        <v>8.0</v>
      </c>
      <c r="D6" s="28">
        <f t="shared" si="1"/>
        <v>31</v>
      </c>
      <c r="E6" s="28"/>
      <c r="F6" s="28"/>
      <c r="G6" s="14">
        <v>0.25</v>
      </c>
      <c r="H6" s="28"/>
      <c r="I6" s="28">
        <v>114.0</v>
      </c>
      <c r="J6" s="28">
        <v>59.64</v>
      </c>
      <c r="K6" s="28">
        <v>107.1</v>
      </c>
      <c r="L6" s="28"/>
      <c r="M6" s="28"/>
      <c r="N6" s="17">
        <v>19.43</v>
      </c>
      <c r="O6" s="17">
        <v>19.43</v>
      </c>
      <c r="P6" s="29">
        <v>1567.44</v>
      </c>
      <c r="Q6" s="29">
        <v>19592.16</v>
      </c>
      <c r="R6" s="14">
        <v>1.90803</v>
      </c>
      <c r="S6" s="14">
        <v>0.06301</v>
      </c>
      <c r="T6" s="14">
        <v>0.34823</v>
      </c>
      <c r="U6" s="14">
        <v>0.22658</v>
      </c>
      <c r="V6" s="28">
        <v>59.64</v>
      </c>
      <c r="W6" s="29">
        <v>2802.98</v>
      </c>
      <c r="X6" s="14">
        <v>0.23672</v>
      </c>
      <c r="Y6" s="14">
        <v>0.23672</v>
      </c>
      <c r="Z6" s="24">
        <f t="shared" si="2"/>
        <v>12027.58049</v>
      </c>
      <c r="AA6" s="29">
        <f t="shared" si="3"/>
        <v>21159.6</v>
      </c>
      <c r="AB6" s="30"/>
      <c r="AC6" s="28"/>
      <c r="AD6" s="19"/>
    </row>
    <row r="7">
      <c r="A7" s="13">
        <f t="shared" si="4"/>
        <v>42614</v>
      </c>
      <c r="B7" s="28">
        <v>2016.0</v>
      </c>
      <c r="C7" s="28">
        <v>9.0</v>
      </c>
      <c r="D7" s="28">
        <f t="shared" si="1"/>
        <v>30</v>
      </c>
      <c r="E7" s="28"/>
      <c r="F7" s="28"/>
      <c r="G7" s="14">
        <v>0.25</v>
      </c>
      <c r="H7" s="28"/>
      <c r="I7" s="28">
        <v>114.0</v>
      </c>
      <c r="J7" s="28">
        <v>74.34</v>
      </c>
      <c r="K7" s="28">
        <v>125.16</v>
      </c>
      <c r="L7" s="28"/>
      <c r="M7" s="28"/>
      <c r="N7" s="17">
        <v>19.43</v>
      </c>
      <c r="O7" s="17">
        <v>19.43</v>
      </c>
      <c r="P7" s="29">
        <v>2267.58</v>
      </c>
      <c r="Q7" s="29">
        <v>25159.68</v>
      </c>
      <c r="R7" s="14">
        <v>1.90803</v>
      </c>
      <c r="S7" s="14">
        <v>0.06301</v>
      </c>
      <c r="T7" s="14">
        <v>0.34823</v>
      </c>
      <c r="U7" s="14">
        <v>0.22658</v>
      </c>
      <c r="V7" s="28">
        <v>74.34</v>
      </c>
      <c r="W7" s="29">
        <v>2623.01</v>
      </c>
      <c r="X7" s="14">
        <v>0.23672</v>
      </c>
      <c r="Y7" s="14">
        <v>0.23672</v>
      </c>
      <c r="Z7" s="24">
        <f t="shared" si="2"/>
        <v>15043.08627</v>
      </c>
      <c r="AA7" s="29">
        <f t="shared" si="3"/>
        <v>27427.26</v>
      </c>
      <c r="AB7" s="30"/>
      <c r="AC7" s="28"/>
      <c r="AD7" s="19"/>
    </row>
    <row r="8">
      <c r="A8" s="13">
        <f>A7+30</f>
        <v>42644</v>
      </c>
      <c r="B8" s="28">
        <v>2016.0</v>
      </c>
      <c r="C8" s="28">
        <v>10.0</v>
      </c>
      <c r="D8" s="28">
        <f t="shared" si="1"/>
        <v>31</v>
      </c>
      <c r="E8" s="28"/>
      <c r="F8" s="28"/>
      <c r="G8" s="14">
        <v>0.25</v>
      </c>
      <c r="H8" s="28"/>
      <c r="I8" s="28">
        <v>114.0</v>
      </c>
      <c r="J8" s="28">
        <v>81.9</v>
      </c>
      <c r="K8" s="28">
        <v>137.34</v>
      </c>
      <c r="L8" s="28"/>
      <c r="M8" s="28"/>
      <c r="N8" s="17">
        <v>19.43</v>
      </c>
      <c r="O8" s="17">
        <v>19.43</v>
      </c>
      <c r="P8" s="29">
        <v>2300.24</v>
      </c>
      <c r="Q8" s="29">
        <v>24959.24</v>
      </c>
      <c r="R8" s="14">
        <v>1.90803</v>
      </c>
      <c r="S8" s="14">
        <v>0.06301</v>
      </c>
      <c r="T8" s="14">
        <v>0.34823</v>
      </c>
      <c r="U8" s="14">
        <v>0.22658</v>
      </c>
      <c r="V8" s="28">
        <v>81.9</v>
      </c>
      <c r="W8" s="29">
        <v>2133.6</v>
      </c>
      <c r="X8" s="14">
        <v>0.23672</v>
      </c>
      <c r="Y8" s="14">
        <v>0.23672</v>
      </c>
      <c r="Z8" s="24">
        <f t="shared" si="2"/>
        <v>14571.1099</v>
      </c>
      <c r="AA8" s="29">
        <f t="shared" si="3"/>
        <v>27259.48</v>
      </c>
      <c r="AB8" s="30"/>
      <c r="AC8" s="28"/>
      <c r="AD8" s="19"/>
    </row>
    <row r="9">
      <c r="A9" s="13">
        <f>A8+31</f>
        <v>42675</v>
      </c>
      <c r="B9" s="28">
        <v>2016.0</v>
      </c>
      <c r="C9" s="28">
        <v>11.0</v>
      </c>
      <c r="D9" s="28">
        <f t="shared" si="1"/>
        <v>30</v>
      </c>
      <c r="E9" s="28"/>
      <c r="F9" s="28"/>
      <c r="G9" s="14">
        <v>0.25</v>
      </c>
      <c r="H9" s="28"/>
      <c r="I9" s="28">
        <v>114.0</v>
      </c>
      <c r="J9" s="28">
        <v>81.48</v>
      </c>
      <c r="K9" s="28">
        <v>171.78</v>
      </c>
      <c r="L9" s="28"/>
      <c r="M9" s="28"/>
      <c r="N9" s="17">
        <v>19.43</v>
      </c>
      <c r="O9" s="17">
        <v>19.43</v>
      </c>
      <c r="P9" s="29">
        <v>1682.0</v>
      </c>
      <c r="Q9" s="29">
        <v>20463.66</v>
      </c>
      <c r="R9" s="14">
        <v>1.90803</v>
      </c>
      <c r="S9" s="14">
        <v>0.06301</v>
      </c>
      <c r="T9" s="14">
        <v>0.34823</v>
      </c>
      <c r="U9" s="14">
        <v>0.22658</v>
      </c>
      <c r="V9" s="28">
        <v>81.48</v>
      </c>
      <c r="W9" s="29">
        <v>2442.41</v>
      </c>
      <c r="X9" s="14">
        <v>0.23672</v>
      </c>
      <c r="Y9" s="14">
        <v>0.23672</v>
      </c>
      <c r="Z9" s="24">
        <f t="shared" si="2"/>
        <v>12680.02819</v>
      </c>
      <c r="AA9" s="29">
        <f t="shared" si="3"/>
        <v>22145.66</v>
      </c>
      <c r="AB9" s="30">
        <f>(VLOOKUP(A9,aux!K:L,2,0))*AA9</f>
        <v>496.9929017</v>
      </c>
      <c r="AC9" s="28"/>
      <c r="AD9" s="19"/>
    </row>
    <row r="10">
      <c r="A10" s="13">
        <f>A9+30</f>
        <v>42705</v>
      </c>
      <c r="B10" s="28">
        <v>2016.0</v>
      </c>
      <c r="C10" s="28">
        <v>12.0</v>
      </c>
      <c r="D10" s="28">
        <f t="shared" si="1"/>
        <v>31</v>
      </c>
      <c r="E10" s="28"/>
      <c r="F10" s="28"/>
      <c r="G10" s="14">
        <v>0.25</v>
      </c>
      <c r="H10" s="28"/>
      <c r="I10" s="28">
        <v>114.0</v>
      </c>
      <c r="J10" s="28">
        <v>38.64</v>
      </c>
      <c r="K10" s="28">
        <v>80.22</v>
      </c>
      <c r="L10" s="28"/>
      <c r="M10" s="28"/>
      <c r="N10" s="17">
        <v>19.43</v>
      </c>
      <c r="O10" s="17">
        <v>19.43</v>
      </c>
      <c r="P10" s="29">
        <v>1469.37</v>
      </c>
      <c r="Q10" s="29">
        <v>15699.81</v>
      </c>
      <c r="R10" s="14">
        <v>1.90803</v>
      </c>
      <c r="S10" s="14">
        <v>0.06301</v>
      </c>
      <c r="T10" s="14">
        <v>0.34823</v>
      </c>
      <c r="U10" s="14">
        <v>0.22658</v>
      </c>
      <c r="V10" s="28">
        <v>38.64</v>
      </c>
      <c r="W10" s="29">
        <v>2698.5</v>
      </c>
      <c r="X10" s="14">
        <v>0.23672</v>
      </c>
      <c r="Y10" s="14">
        <v>0.23672</v>
      </c>
      <c r="Z10" s="24">
        <f t="shared" si="2"/>
        <v>10569.67231</v>
      </c>
      <c r="AA10" s="29">
        <f t="shared" si="3"/>
        <v>17169.18</v>
      </c>
      <c r="AB10" s="30"/>
      <c r="AC10" s="28"/>
      <c r="AD10" s="19"/>
    </row>
    <row r="11">
      <c r="A11" s="13">
        <f t="shared" ref="A11:A12" si="5">A10+31</f>
        <v>42736</v>
      </c>
      <c r="B11" s="28">
        <v>2017.0</v>
      </c>
      <c r="C11" s="28">
        <v>1.0</v>
      </c>
      <c r="D11" s="28">
        <f t="shared" si="1"/>
        <v>31</v>
      </c>
      <c r="E11" s="28"/>
      <c r="F11" s="28"/>
      <c r="G11" s="14">
        <v>0.25</v>
      </c>
      <c r="H11" s="28"/>
      <c r="I11" s="28">
        <v>114.0</v>
      </c>
      <c r="J11" s="28">
        <v>39.06</v>
      </c>
      <c r="K11" s="28">
        <v>75.18</v>
      </c>
      <c r="L11" s="28"/>
      <c r="M11" s="28"/>
      <c r="N11" s="17">
        <v>19.43</v>
      </c>
      <c r="O11" s="17">
        <v>19.43</v>
      </c>
      <c r="P11" s="29">
        <v>1134.11</v>
      </c>
      <c r="Q11" s="29">
        <v>10886.19</v>
      </c>
      <c r="R11" s="14">
        <v>1.90803</v>
      </c>
      <c r="S11" s="14">
        <v>0.06301</v>
      </c>
      <c r="T11" s="14">
        <v>0.34823</v>
      </c>
      <c r="U11" s="14">
        <v>0.22658</v>
      </c>
      <c r="V11" s="28">
        <v>39.06</v>
      </c>
      <c r="W11" s="29">
        <v>2868.39</v>
      </c>
      <c r="X11" s="14">
        <v>0.23672</v>
      </c>
      <c r="Y11" s="14">
        <v>0.23672</v>
      </c>
      <c r="Z11" s="24">
        <f t="shared" si="2"/>
        <v>8589.251794</v>
      </c>
      <c r="AA11" s="29">
        <f t="shared" si="3"/>
        <v>12020.3</v>
      </c>
      <c r="AB11" s="30"/>
      <c r="AC11" s="28"/>
      <c r="AD11" s="19"/>
    </row>
    <row r="12">
      <c r="A12" s="13">
        <f t="shared" si="5"/>
        <v>42767</v>
      </c>
      <c r="B12" s="28">
        <v>2017.0</v>
      </c>
      <c r="C12" s="28">
        <v>2.0</v>
      </c>
      <c r="D12" s="28">
        <f t="shared" si="1"/>
        <v>28</v>
      </c>
      <c r="E12" s="28"/>
      <c r="F12" s="28"/>
      <c r="G12" s="14">
        <v>0.25</v>
      </c>
      <c r="H12" s="28"/>
      <c r="I12" s="28">
        <v>114.0</v>
      </c>
      <c r="J12" s="28">
        <v>40.32</v>
      </c>
      <c r="K12" s="28">
        <v>94.08</v>
      </c>
      <c r="L12" s="28"/>
      <c r="M12" s="28"/>
      <c r="N12" s="17">
        <v>19.43</v>
      </c>
      <c r="O12" s="17">
        <v>19.43</v>
      </c>
      <c r="P12" s="29">
        <v>1271.45</v>
      </c>
      <c r="Q12" s="29">
        <v>16031.93</v>
      </c>
      <c r="R12" s="14">
        <v>1.90803</v>
      </c>
      <c r="S12" s="14">
        <v>0.06301</v>
      </c>
      <c r="T12" s="14">
        <v>0.34823</v>
      </c>
      <c r="U12" s="14">
        <v>0.22658</v>
      </c>
      <c r="V12" s="28">
        <v>40.32</v>
      </c>
      <c r="W12" s="29">
        <v>2674.67</v>
      </c>
      <c r="X12" s="14">
        <v>0.23672</v>
      </c>
      <c r="Y12" s="14">
        <v>0.23672</v>
      </c>
      <c r="Z12" s="24">
        <f t="shared" si="2"/>
        <v>10195.85966</v>
      </c>
      <c r="AA12" s="29">
        <f t="shared" si="3"/>
        <v>17303.38</v>
      </c>
      <c r="AB12" s="30"/>
      <c r="AC12" s="28"/>
      <c r="AD12" s="19"/>
    </row>
    <row r="13">
      <c r="A13" s="13">
        <f>A12+28</f>
        <v>42795</v>
      </c>
      <c r="B13" s="28">
        <v>2017.0</v>
      </c>
      <c r="C13" s="28">
        <v>3.0</v>
      </c>
      <c r="D13" s="28">
        <f t="shared" si="1"/>
        <v>31</v>
      </c>
      <c r="E13" s="28"/>
      <c r="F13" s="28"/>
      <c r="G13" s="14">
        <v>0.25</v>
      </c>
      <c r="H13" s="28"/>
      <c r="I13" s="28">
        <v>114.0</v>
      </c>
      <c r="J13" s="28">
        <v>55.86</v>
      </c>
      <c r="K13" s="28">
        <v>93.66</v>
      </c>
      <c r="L13" s="28"/>
      <c r="M13" s="28"/>
      <c r="N13" s="17">
        <v>19.43</v>
      </c>
      <c r="O13" s="17">
        <v>19.43</v>
      </c>
      <c r="P13" s="29">
        <v>1554.74</v>
      </c>
      <c r="Q13" s="29">
        <v>18171.3</v>
      </c>
      <c r="R13" s="14">
        <v>1.90803</v>
      </c>
      <c r="S13" s="14">
        <v>0.06301</v>
      </c>
      <c r="T13" s="14">
        <v>0.34823</v>
      </c>
      <c r="U13" s="14">
        <v>0.22658</v>
      </c>
      <c r="V13" s="28">
        <v>55.86</v>
      </c>
      <c r="W13" s="29">
        <v>2772.42</v>
      </c>
      <c r="X13" s="14">
        <v>0.23672</v>
      </c>
      <c r="Y13" s="14">
        <v>0.23672</v>
      </c>
      <c r="Z13" s="24">
        <f t="shared" si="2"/>
        <v>12106.43976</v>
      </c>
      <c r="AA13" s="29">
        <f t="shared" si="3"/>
        <v>19726.04</v>
      </c>
      <c r="AB13" s="30">
        <f>(VLOOKUP(A13,aux!K:L,2,0))*AA13</f>
        <v>550.4354202</v>
      </c>
      <c r="AC13" s="28"/>
      <c r="AD13" s="19"/>
    </row>
    <row r="14">
      <c r="A14" s="13">
        <f>A13+31</f>
        <v>42826</v>
      </c>
      <c r="B14" s="28">
        <v>2017.0</v>
      </c>
      <c r="C14" s="28">
        <v>4.0</v>
      </c>
      <c r="D14" s="28">
        <f t="shared" si="1"/>
        <v>30</v>
      </c>
      <c r="E14" s="28"/>
      <c r="F14" s="28"/>
      <c r="G14" s="14">
        <v>0.25</v>
      </c>
      <c r="H14" s="28"/>
      <c r="I14" s="28">
        <v>114.0</v>
      </c>
      <c r="J14" s="28">
        <v>53.76</v>
      </c>
      <c r="K14" s="28">
        <v>98.28</v>
      </c>
      <c r="L14" s="28"/>
      <c r="M14" s="28"/>
      <c r="N14" s="17">
        <v>19.43</v>
      </c>
      <c r="O14" s="17">
        <v>19.43</v>
      </c>
      <c r="P14" s="29">
        <v>1798.23</v>
      </c>
      <c r="Q14" s="29">
        <v>20431.43</v>
      </c>
      <c r="R14" s="14">
        <v>1.90803</v>
      </c>
      <c r="S14" s="14">
        <v>0.06301</v>
      </c>
      <c r="T14" s="14">
        <v>0.3432</v>
      </c>
      <c r="U14" s="14">
        <v>0.22155</v>
      </c>
      <c r="V14" s="28">
        <v>53.76</v>
      </c>
      <c r="W14" s="29">
        <v>3035.97</v>
      </c>
      <c r="X14" s="14">
        <v>0.23169</v>
      </c>
      <c r="Y14" s="14">
        <v>0.23169</v>
      </c>
      <c r="Z14" s="24">
        <f t="shared" si="2"/>
        <v>13860.03864</v>
      </c>
      <c r="AA14" s="29">
        <f t="shared" si="3"/>
        <v>22229.66</v>
      </c>
      <c r="AB14" s="28"/>
      <c r="AC14" s="30">
        <f>(VLOOKUP(A14,aux!K:L,2,0))*AA14</f>
        <v>949.1842523</v>
      </c>
      <c r="AD14" s="19"/>
    </row>
    <row r="15">
      <c r="A15" s="13">
        <f>A14+30</f>
        <v>42856</v>
      </c>
      <c r="B15" s="28">
        <v>2017.0</v>
      </c>
      <c r="C15" s="28">
        <v>5.0</v>
      </c>
      <c r="D15" s="28">
        <f t="shared" si="1"/>
        <v>31</v>
      </c>
      <c r="E15" s="28"/>
      <c r="F15" s="28"/>
      <c r="G15" s="14">
        <v>0.25</v>
      </c>
      <c r="H15" s="28"/>
      <c r="I15" s="28">
        <v>114.0</v>
      </c>
      <c r="J15" s="28">
        <v>58.38</v>
      </c>
      <c r="K15" s="28">
        <v>116.34</v>
      </c>
      <c r="L15" s="28"/>
      <c r="M15" s="28"/>
      <c r="N15" s="17">
        <v>19.43</v>
      </c>
      <c r="O15" s="17">
        <v>19.43</v>
      </c>
      <c r="P15" s="29">
        <v>1596.0</v>
      </c>
      <c r="Q15" s="29">
        <v>20767.64</v>
      </c>
      <c r="R15" s="14">
        <v>1.90803</v>
      </c>
      <c r="S15" s="14">
        <v>0.06301</v>
      </c>
      <c r="T15" s="14">
        <v>0.3432</v>
      </c>
      <c r="U15" s="14">
        <v>0.22155</v>
      </c>
      <c r="V15" s="28">
        <v>58.38</v>
      </c>
      <c r="W15" s="29">
        <v>3308.76</v>
      </c>
      <c r="X15" s="14">
        <v>0.23169</v>
      </c>
      <c r="Y15" s="14">
        <v>0.23169</v>
      </c>
      <c r="Z15" s="24">
        <f t="shared" si="2"/>
        <v>13826.13936</v>
      </c>
      <c r="AA15" s="29">
        <f t="shared" si="3"/>
        <v>22363.64</v>
      </c>
      <c r="AB15" s="28"/>
      <c r="AC15" s="30">
        <f>(VLOOKUP(A15,aux!K:L,2,0))*AA15</f>
        <v>1001.01889</v>
      </c>
      <c r="AD15" s="19"/>
    </row>
    <row r="16">
      <c r="A16" s="13">
        <f>A15+31</f>
        <v>42887</v>
      </c>
      <c r="B16" s="28">
        <v>2017.0</v>
      </c>
      <c r="C16" s="28">
        <v>6.0</v>
      </c>
      <c r="D16" s="28">
        <f t="shared" si="1"/>
        <v>30</v>
      </c>
      <c r="E16" s="28"/>
      <c r="F16" s="28"/>
      <c r="G16" s="14">
        <v>0.25</v>
      </c>
      <c r="H16" s="28"/>
      <c r="I16" s="28">
        <v>114.0</v>
      </c>
      <c r="J16" s="28">
        <v>61.32</v>
      </c>
      <c r="K16" s="28">
        <v>118.02</v>
      </c>
      <c r="L16" s="28"/>
      <c r="M16" s="28"/>
      <c r="N16" s="17">
        <v>19.43</v>
      </c>
      <c r="O16" s="17">
        <v>19.43</v>
      </c>
      <c r="P16" s="29">
        <v>2006.66</v>
      </c>
      <c r="Q16" s="29">
        <v>23451.44</v>
      </c>
      <c r="R16" s="14">
        <v>1.90803</v>
      </c>
      <c r="S16" s="14">
        <v>0.06301</v>
      </c>
      <c r="T16" s="14">
        <v>0.3432</v>
      </c>
      <c r="U16" s="14">
        <v>0.22155</v>
      </c>
      <c r="V16" s="28">
        <v>61.32</v>
      </c>
      <c r="W16" s="29">
        <v>4036.31</v>
      </c>
      <c r="X16" s="14">
        <v>0.23169</v>
      </c>
      <c r="Y16" s="14">
        <v>0.23169</v>
      </c>
      <c r="Z16" s="24">
        <f t="shared" si="2"/>
        <v>15241.54388</v>
      </c>
      <c r="AA16" s="29">
        <f t="shared" si="3"/>
        <v>25458.1</v>
      </c>
      <c r="AB16" s="30"/>
      <c r="AC16" s="28"/>
      <c r="AD16" s="19"/>
    </row>
    <row r="17">
      <c r="A17" s="13">
        <f>A16+30</f>
        <v>42917</v>
      </c>
      <c r="B17" s="28">
        <v>2017.0</v>
      </c>
      <c r="C17" s="28">
        <v>7.0</v>
      </c>
      <c r="D17" s="28">
        <f t="shared" si="1"/>
        <v>31</v>
      </c>
      <c r="E17" s="28"/>
      <c r="F17" s="28"/>
      <c r="G17" s="14">
        <v>0.25</v>
      </c>
      <c r="H17" s="28"/>
      <c r="I17" s="28">
        <v>114.0</v>
      </c>
      <c r="J17" s="28">
        <v>74.34</v>
      </c>
      <c r="K17" s="28">
        <v>130.62</v>
      </c>
      <c r="L17" s="28"/>
      <c r="M17" s="28"/>
      <c r="N17" s="17">
        <v>19.43</v>
      </c>
      <c r="O17" s="17">
        <v>19.43</v>
      </c>
      <c r="P17" s="29">
        <v>2250.47</v>
      </c>
      <c r="Q17" s="29">
        <v>23796.99</v>
      </c>
      <c r="R17" s="14">
        <v>1.90803</v>
      </c>
      <c r="S17" s="14">
        <v>0.06301</v>
      </c>
      <c r="T17" s="14">
        <v>0.3432</v>
      </c>
      <c r="U17" s="14">
        <v>0.22155</v>
      </c>
      <c r="V17" s="28">
        <v>74.34</v>
      </c>
      <c r="W17" s="29">
        <v>4018.56</v>
      </c>
      <c r="X17" s="14">
        <v>0.23169</v>
      </c>
      <c r="Y17" s="14">
        <v>0.23169</v>
      </c>
      <c r="Z17" s="24">
        <f t="shared" si="2"/>
        <v>16493.18675</v>
      </c>
      <c r="AA17" s="29">
        <f t="shared" si="3"/>
        <v>26047.46</v>
      </c>
      <c r="AB17" s="30">
        <f>(VLOOKUP(A17,aux!K:L,2,0))*AA17</f>
        <v>619.1741717</v>
      </c>
      <c r="AC17" s="28"/>
      <c r="AD17" s="19"/>
    </row>
    <row r="18">
      <c r="A18" s="13">
        <f t="shared" ref="A18:A19" si="6">A17+31</f>
        <v>42948</v>
      </c>
      <c r="B18" s="28">
        <v>2017.0</v>
      </c>
      <c r="C18" s="28">
        <v>8.0</v>
      </c>
      <c r="D18" s="28">
        <f t="shared" si="1"/>
        <v>31</v>
      </c>
      <c r="E18" s="28"/>
      <c r="F18" s="28"/>
      <c r="G18" s="14">
        <v>0.25</v>
      </c>
      <c r="H18" s="28"/>
      <c r="I18" s="28">
        <v>114.0</v>
      </c>
      <c r="J18" s="28">
        <v>75.6</v>
      </c>
      <c r="K18" s="28">
        <v>120.96</v>
      </c>
      <c r="L18" s="28"/>
      <c r="M18" s="28"/>
      <c r="N18" s="17">
        <v>23.88</v>
      </c>
      <c r="O18" s="17">
        <v>23.88</v>
      </c>
      <c r="P18" s="29">
        <v>2332.05</v>
      </c>
      <c r="Q18" s="29">
        <v>19574.94</v>
      </c>
      <c r="R18" s="14">
        <v>2.0154</v>
      </c>
      <c r="S18" s="14">
        <v>0.07101</v>
      </c>
      <c r="T18" s="14">
        <v>0.36847</v>
      </c>
      <c r="U18" s="14">
        <v>0.23454</v>
      </c>
      <c r="V18" s="28">
        <v>75.6</v>
      </c>
      <c r="W18" s="29">
        <v>5032.55</v>
      </c>
      <c r="X18" s="14">
        <v>0.2457</v>
      </c>
      <c r="Y18" s="14">
        <v>0.2457</v>
      </c>
      <c r="Z18" s="24">
        <f t="shared" si="2"/>
        <v>17716.74341</v>
      </c>
      <c r="AA18" s="29">
        <f t="shared" si="3"/>
        <v>21906.99</v>
      </c>
      <c r="AB18" s="28"/>
      <c r="AC18" s="30">
        <f>(VLOOKUP(A18,aux!K:L,2,0))*AA18</f>
        <v>1124.945843</v>
      </c>
      <c r="AD18" s="19"/>
    </row>
    <row r="19">
      <c r="A19" s="13">
        <f t="shared" si="6"/>
        <v>42979</v>
      </c>
      <c r="B19" s="28">
        <v>2017.0</v>
      </c>
      <c r="C19" s="28">
        <v>9.0</v>
      </c>
      <c r="D19" s="28">
        <f t="shared" si="1"/>
        <v>30</v>
      </c>
      <c r="E19" s="28"/>
      <c r="F19" s="28"/>
      <c r="G19" s="14">
        <v>0.25</v>
      </c>
      <c r="H19" s="28"/>
      <c r="I19" s="28">
        <v>114.0</v>
      </c>
      <c r="J19" s="28">
        <v>91.56</v>
      </c>
      <c r="K19" s="28">
        <v>160.44</v>
      </c>
      <c r="L19" s="28"/>
      <c r="M19" s="28"/>
      <c r="N19" s="17">
        <v>23.88</v>
      </c>
      <c r="O19" s="17">
        <v>23.88</v>
      </c>
      <c r="P19" s="29">
        <v>2860.1</v>
      </c>
      <c r="Q19" s="29">
        <v>27938.93</v>
      </c>
      <c r="R19" s="14">
        <v>2.0154</v>
      </c>
      <c r="S19" s="14">
        <v>0.07101</v>
      </c>
      <c r="T19" s="14">
        <v>0.36847</v>
      </c>
      <c r="U19" s="14">
        <v>0.23454</v>
      </c>
      <c r="V19" s="28">
        <v>91.56</v>
      </c>
      <c r="W19" s="29">
        <v>3764.99</v>
      </c>
      <c r="X19" s="14">
        <v>0.2457</v>
      </c>
      <c r="Y19" s="14">
        <v>0.2457</v>
      </c>
      <c r="Z19" s="24">
        <f t="shared" si="2"/>
        <v>20411.25228</v>
      </c>
      <c r="AA19" s="29">
        <f t="shared" si="3"/>
        <v>30799.03</v>
      </c>
      <c r="AB19" s="30">
        <f>(VLOOKUP(A19,aux!K:L,2,0))*AA19</f>
        <v>1268.673644</v>
      </c>
      <c r="AC19" s="28"/>
      <c r="AD19" s="19"/>
    </row>
    <row r="20">
      <c r="A20" s="13">
        <f>A19+30</f>
        <v>43009</v>
      </c>
      <c r="B20" s="28">
        <v>2017.0</v>
      </c>
      <c r="C20" s="28">
        <v>10.0</v>
      </c>
      <c r="D20" s="28">
        <f t="shared" si="1"/>
        <v>31</v>
      </c>
      <c r="E20" s="28"/>
      <c r="F20" s="28"/>
      <c r="G20" s="14">
        <v>0.25</v>
      </c>
      <c r="H20" s="28"/>
      <c r="I20" s="28">
        <v>114.0</v>
      </c>
      <c r="J20" s="28">
        <v>105.42</v>
      </c>
      <c r="K20" s="28">
        <v>156.24</v>
      </c>
      <c r="L20" s="28"/>
      <c r="M20" s="28"/>
      <c r="N20" s="17">
        <v>23.88</v>
      </c>
      <c r="O20" s="17">
        <v>23.88</v>
      </c>
      <c r="P20" s="29">
        <v>2897.69</v>
      </c>
      <c r="Q20" s="29">
        <v>29442.0</v>
      </c>
      <c r="R20" s="14">
        <v>2.0154</v>
      </c>
      <c r="S20" s="14">
        <v>0.07101</v>
      </c>
      <c r="T20" s="14">
        <v>0.36847</v>
      </c>
      <c r="U20" s="14">
        <v>0.23454</v>
      </c>
      <c r="V20" s="28">
        <v>105.42</v>
      </c>
      <c r="W20" s="29">
        <v>4062.35</v>
      </c>
      <c r="X20" s="14">
        <v>0.2457</v>
      </c>
      <c r="Y20" s="14">
        <v>0.2457</v>
      </c>
      <c r="Z20" s="24">
        <f t="shared" si="2"/>
        <v>22249.97987</v>
      </c>
      <c r="AA20" s="29">
        <f t="shared" si="3"/>
        <v>32339.69</v>
      </c>
      <c r="AB20" s="28"/>
      <c r="AC20" s="28"/>
      <c r="AD20" s="31">
        <f>(VLOOKUP(A20,aux!K:L,2,0))*AA20</f>
        <v>2257.763118</v>
      </c>
    </row>
    <row r="21" ht="15.75" customHeight="1">
      <c r="A21" s="13">
        <f>A20+31</f>
        <v>43040</v>
      </c>
      <c r="B21" s="28">
        <v>2017.0</v>
      </c>
      <c r="C21" s="28">
        <v>11.0</v>
      </c>
      <c r="D21" s="28">
        <f t="shared" si="1"/>
        <v>30</v>
      </c>
      <c r="E21" s="28"/>
      <c r="F21" s="28"/>
      <c r="G21" s="14">
        <v>0.25</v>
      </c>
      <c r="H21" s="28"/>
      <c r="I21" s="28">
        <v>114.0</v>
      </c>
      <c r="J21" s="28">
        <v>109.62</v>
      </c>
      <c r="K21" s="28">
        <v>135.24</v>
      </c>
      <c r="L21" s="28"/>
      <c r="M21" s="28"/>
      <c r="N21" s="17">
        <v>23.88</v>
      </c>
      <c r="O21" s="17">
        <v>23.88</v>
      </c>
      <c r="P21" s="29">
        <v>1996.89</v>
      </c>
      <c r="Q21" s="29">
        <v>22832.57</v>
      </c>
      <c r="R21" s="14">
        <v>2.0154</v>
      </c>
      <c r="S21" s="14">
        <v>0.07101</v>
      </c>
      <c r="T21" s="14">
        <v>0.36847</v>
      </c>
      <c r="U21" s="14">
        <v>0.23454</v>
      </c>
      <c r="V21" s="28">
        <v>109.62</v>
      </c>
      <c r="W21" s="29">
        <v>4970.6</v>
      </c>
      <c r="X21" s="14">
        <v>0.2457</v>
      </c>
      <c r="Y21" s="14">
        <v>0.2457</v>
      </c>
      <c r="Z21" s="24">
        <f t="shared" si="2"/>
        <v>17976.07026</v>
      </c>
      <c r="AA21" s="29">
        <f t="shared" si="3"/>
        <v>24829.46</v>
      </c>
      <c r="AB21" s="28"/>
      <c r="AC21" s="28"/>
      <c r="AD21" s="31">
        <f>(VLOOKUP(A21,aux!K:L,2,0))*AA21</f>
        <v>1241.473</v>
      </c>
    </row>
    <row r="22" ht="15.75" customHeight="1">
      <c r="A22" s="13">
        <f>A21+30</f>
        <v>43070</v>
      </c>
      <c r="B22" s="28">
        <v>2017.0</v>
      </c>
      <c r="C22" s="28">
        <v>12.0</v>
      </c>
      <c r="D22" s="28">
        <f t="shared" si="1"/>
        <v>31</v>
      </c>
      <c r="E22" s="28"/>
      <c r="F22" s="28"/>
      <c r="G22" s="14">
        <v>0.25</v>
      </c>
      <c r="H22" s="28"/>
      <c r="I22" s="28">
        <v>114.0</v>
      </c>
      <c r="J22" s="28">
        <v>72.24</v>
      </c>
      <c r="K22" s="28">
        <v>119.28</v>
      </c>
      <c r="L22" s="28"/>
      <c r="M22" s="28"/>
      <c r="N22" s="17">
        <v>23.88</v>
      </c>
      <c r="O22" s="17">
        <v>23.88</v>
      </c>
      <c r="P22" s="29">
        <v>2367.65</v>
      </c>
      <c r="Q22" s="29">
        <v>25131.75</v>
      </c>
      <c r="R22" s="14">
        <v>2.0154</v>
      </c>
      <c r="S22" s="14">
        <v>0.07101</v>
      </c>
      <c r="T22" s="14">
        <v>0.36847</v>
      </c>
      <c r="U22" s="14">
        <v>0.23454</v>
      </c>
      <c r="V22" s="28">
        <v>72.24</v>
      </c>
      <c r="W22" s="29">
        <v>4700.12</v>
      </c>
      <c r="X22" s="14">
        <v>0.2457</v>
      </c>
      <c r="Y22" s="14">
        <v>0.2457</v>
      </c>
      <c r="Z22" s="24">
        <f t="shared" si="2"/>
        <v>18866.27309</v>
      </c>
      <c r="AA22" s="29">
        <f t="shared" si="3"/>
        <v>27499.4</v>
      </c>
      <c r="AB22" s="28"/>
      <c r="AC22" s="30">
        <f>(VLOOKUP(A22,aux!K:L,2,0))*AA22</f>
        <v>824.982</v>
      </c>
      <c r="AD22" s="19"/>
    </row>
    <row r="23" ht="15.75" customHeight="1">
      <c r="A23" s="13">
        <f t="shared" ref="A23:A24" si="7">A22+31</f>
        <v>43101</v>
      </c>
      <c r="B23" s="28">
        <v>2018.0</v>
      </c>
      <c r="C23" s="28">
        <v>1.0</v>
      </c>
      <c r="D23" s="28">
        <f t="shared" si="1"/>
        <v>31</v>
      </c>
      <c r="E23" s="28"/>
      <c r="F23" s="28"/>
      <c r="G23" s="14">
        <v>0.25</v>
      </c>
      <c r="H23" s="28"/>
      <c r="I23" s="28">
        <v>114.0</v>
      </c>
      <c r="J23" s="28">
        <v>88.2</v>
      </c>
      <c r="K23" s="28">
        <v>151.2</v>
      </c>
      <c r="L23" s="28"/>
      <c r="M23" s="28"/>
      <c r="N23" s="17">
        <v>23.88</v>
      </c>
      <c r="O23" s="17">
        <v>23.88</v>
      </c>
      <c r="P23" s="29">
        <v>1578.68</v>
      </c>
      <c r="Q23" s="29">
        <v>16260.62</v>
      </c>
      <c r="R23" s="14">
        <v>2.0154</v>
      </c>
      <c r="S23" s="14">
        <v>0.07101</v>
      </c>
      <c r="T23" s="14">
        <v>0.36847</v>
      </c>
      <c r="U23" s="14">
        <v>0.23454</v>
      </c>
      <c r="V23" s="28">
        <v>88.2</v>
      </c>
      <c r="W23" s="29">
        <v>5882.73</v>
      </c>
      <c r="X23" s="14">
        <v>0.2457</v>
      </c>
      <c r="Y23" s="14">
        <v>0.2457</v>
      </c>
      <c r="Z23" s="24">
        <f t="shared" si="2"/>
        <v>14636.44677</v>
      </c>
      <c r="AA23" s="29">
        <f t="shared" si="3"/>
        <v>17839.3</v>
      </c>
      <c r="AB23" s="30"/>
      <c r="AC23" s="28"/>
      <c r="AD23" s="19"/>
    </row>
    <row r="24" ht="15.75" customHeight="1">
      <c r="A24" s="13">
        <f t="shared" si="7"/>
        <v>43132</v>
      </c>
      <c r="B24" s="28">
        <v>2018.0</v>
      </c>
      <c r="C24" s="28">
        <v>2.0</v>
      </c>
      <c r="D24" s="28">
        <f t="shared" si="1"/>
        <v>28</v>
      </c>
      <c r="E24" s="28"/>
      <c r="F24" s="28"/>
      <c r="G24" s="14">
        <v>0.25</v>
      </c>
      <c r="H24" s="28"/>
      <c r="I24" s="28">
        <v>114.0</v>
      </c>
      <c r="J24" s="28">
        <v>69.3</v>
      </c>
      <c r="K24" s="28">
        <v>117.18</v>
      </c>
      <c r="L24" s="28"/>
      <c r="M24" s="28"/>
      <c r="N24" s="17">
        <v>23.88</v>
      </c>
      <c r="O24" s="17">
        <v>23.88</v>
      </c>
      <c r="P24" s="29">
        <v>2051.81</v>
      </c>
      <c r="Q24" s="29">
        <v>21848.19</v>
      </c>
      <c r="R24" s="14">
        <v>2.0154</v>
      </c>
      <c r="S24" s="14">
        <v>0.07101</v>
      </c>
      <c r="T24" s="14">
        <v>0.36847</v>
      </c>
      <c r="U24" s="14">
        <v>0.23454</v>
      </c>
      <c r="V24" s="28">
        <v>69.3</v>
      </c>
      <c r="W24" s="29">
        <v>4068.12</v>
      </c>
      <c r="X24" s="14">
        <v>0.2457</v>
      </c>
      <c r="Y24" s="14">
        <v>0.2457</v>
      </c>
      <c r="Z24" s="24">
        <f t="shared" si="2"/>
        <v>15652.35547</v>
      </c>
      <c r="AA24" s="29">
        <f t="shared" si="3"/>
        <v>23900</v>
      </c>
      <c r="AB24" s="30"/>
      <c r="AC24" s="28"/>
      <c r="AD24" s="19"/>
    </row>
    <row r="25" ht="15.75" customHeight="1">
      <c r="A25" s="13">
        <f>A24+28</f>
        <v>43160</v>
      </c>
      <c r="B25" s="28">
        <v>2018.0</v>
      </c>
      <c r="C25" s="28">
        <v>3.0</v>
      </c>
      <c r="D25" s="28">
        <f t="shared" si="1"/>
        <v>31</v>
      </c>
      <c r="E25" s="28"/>
      <c r="F25" s="28"/>
      <c r="G25" s="14">
        <v>0.25</v>
      </c>
      <c r="H25" s="28"/>
      <c r="I25" s="28">
        <v>114.0</v>
      </c>
      <c r="J25" s="28">
        <v>67.2</v>
      </c>
      <c r="K25" s="28">
        <v>113.82</v>
      </c>
      <c r="L25" s="28"/>
      <c r="M25" s="28"/>
      <c r="N25" s="17">
        <v>23.88</v>
      </c>
      <c r="O25" s="17">
        <v>23.88</v>
      </c>
      <c r="P25" s="29">
        <v>1825.53</v>
      </c>
      <c r="Q25" s="29">
        <v>21437.12</v>
      </c>
      <c r="R25" s="14">
        <v>2.0154</v>
      </c>
      <c r="S25" s="14">
        <v>0.07101</v>
      </c>
      <c r="T25" s="14">
        <v>0.36847</v>
      </c>
      <c r="U25" s="14">
        <v>0.23454</v>
      </c>
      <c r="V25" s="28">
        <v>67.2</v>
      </c>
      <c r="W25" s="29">
        <v>4062.77</v>
      </c>
      <c r="X25" s="14">
        <v>0.2457</v>
      </c>
      <c r="Y25" s="14">
        <v>0.2457</v>
      </c>
      <c r="Z25" s="24">
        <f t="shared" si="2"/>
        <v>14981.46496</v>
      </c>
      <c r="AA25" s="29">
        <f t="shared" si="3"/>
        <v>23262.65</v>
      </c>
      <c r="AB25" s="30"/>
      <c r="AC25" s="28"/>
      <c r="AD25" s="19"/>
    </row>
    <row r="26" ht="15.75" customHeight="1">
      <c r="A26" s="13">
        <f>A25+31</f>
        <v>43191</v>
      </c>
      <c r="B26" s="28">
        <v>2018.0</v>
      </c>
      <c r="C26" s="28">
        <v>4.0</v>
      </c>
      <c r="D26" s="28">
        <f t="shared" si="1"/>
        <v>30</v>
      </c>
      <c r="E26" s="28"/>
      <c r="F26" s="28"/>
      <c r="G26" s="14">
        <v>0.25</v>
      </c>
      <c r="H26" s="28"/>
      <c r="I26" s="28">
        <v>114.0</v>
      </c>
      <c r="J26" s="28">
        <v>59.22</v>
      </c>
      <c r="K26" s="28">
        <v>110.46</v>
      </c>
      <c r="L26" s="28"/>
      <c r="M26" s="28"/>
      <c r="N26" s="17">
        <v>23.88</v>
      </c>
      <c r="O26" s="17">
        <v>23.88</v>
      </c>
      <c r="P26" s="29">
        <v>1933.68</v>
      </c>
      <c r="Q26" s="29">
        <v>22457.51</v>
      </c>
      <c r="R26" s="14">
        <v>2.0154</v>
      </c>
      <c r="S26" s="14">
        <v>0.07101</v>
      </c>
      <c r="T26" s="14">
        <v>0.36847</v>
      </c>
      <c r="U26" s="14">
        <v>0.23454</v>
      </c>
      <c r="V26" s="28">
        <v>59.22</v>
      </c>
      <c r="W26" s="29">
        <v>3990.21</v>
      </c>
      <c r="X26" s="14">
        <v>0.2457</v>
      </c>
      <c r="Y26" s="14">
        <v>0.2457</v>
      </c>
      <c r="Z26" s="24">
        <f t="shared" si="2"/>
        <v>15476.53998</v>
      </c>
      <c r="AA26" s="29">
        <f t="shared" si="3"/>
        <v>24391.19</v>
      </c>
      <c r="AB26" s="30"/>
      <c r="AC26" s="28"/>
      <c r="AD26" s="19"/>
    </row>
    <row r="27" ht="15.75" customHeight="1">
      <c r="A27" s="13">
        <f>A26+30</f>
        <v>43221</v>
      </c>
      <c r="B27" s="28">
        <v>2018.0</v>
      </c>
      <c r="C27" s="28">
        <v>5.0</v>
      </c>
      <c r="D27" s="28">
        <f t="shared" si="1"/>
        <v>31</v>
      </c>
      <c r="E27" s="28"/>
      <c r="F27" s="28"/>
      <c r="G27" s="14">
        <v>0.25</v>
      </c>
      <c r="H27" s="28"/>
      <c r="I27" s="28">
        <v>114.0</v>
      </c>
      <c r="J27" s="28">
        <v>48.72</v>
      </c>
      <c r="K27" s="28">
        <v>97.44</v>
      </c>
      <c r="L27" s="28"/>
      <c r="M27" s="28"/>
      <c r="N27" s="17">
        <v>23.88</v>
      </c>
      <c r="O27" s="17">
        <v>23.88</v>
      </c>
      <c r="P27" s="29">
        <v>1604.93</v>
      </c>
      <c r="Q27" s="29">
        <v>17124.03</v>
      </c>
      <c r="R27" s="14">
        <v>2.0154</v>
      </c>
      <c r="S27" s="14">
        <v>0.07101</v>
      </c>
      <c r="T27" s="14">
        <v>0.36847</v>
      </c>
      <c r="U27" s="14">
        <v>0.23454</v>
      </c>
      <c r="V27" s="28">
        <v>48.72</v>
      </c>
      <c r="W27" s="29">
        <v>4853.31</v>
      </c>
      <c r="X27" s="14">
        <v>0.2457</v>
      </c>
      <c r="Y27" s="14">
        <v>0.2457</v>
      </c>
      <c r="Z27" s="24">
        <f t="shared" si="2"/>
        <v>14111.00765</v>
      </c>
      <c r="AA27" s="29">
        <f t="shared" si="3"/>
        <v>18728.96</v>
      </c>
      <c r="AB27" s="30">
        <f>(VLOOKUP(A27,aux!K:L,2,0))*AA27</f>
        <v>187.2896</v>
      </c>
      <c r="AC27" s="28"/>
      <c r="AD27" s="19"/>
    </row>
    <row r="28" ht="15.75" customHeight="1">
      <c r="A28" s="13">
        <f>A27+31</f>
        <v>43252</v>
      </c>
      <c r="B28" s="28">
        <v>2018.0</v>
      </c>
      <c r="C28" s="28">
        <v>6.0</v>
      </c>
      <c r="D28" s="28">
        <f t="shared" si="1"/>
        <v>30</v>
      </c>
      <c r="E28" s="28"/>
      <c r="F28" s="28"/>
      <c r="G28" s="14">
        <v>0.25</v>
      </c>
      <c r="H28" s="28"/>
      <c r="I28" s="28">
        <v>114.0</v>
      </c>
      <c r="J28" s="28">
        <v>86.52</v>
      </c>
      <c r="K28" s="28">
        <v>125.58</v>
      </c>
      <c r="L28" s="28"/>
      <c r="M28" s="28"/>
      <c r="N28" s="17">
        <v>23.88</v>
      </c>
      <c r="O28" s="17">
        <v>23.88</v>
      </c>
      <c r="P28" s="29">
        <v>2441.57</v>
      </c>
      <c r="Q28" s="29">
        <v>22445.85</v>
      </c>
      <c r="R28" s="14">
        <v>2.0154</v>
      </c>
      <c r="S28" s="14">
        <v>0.07101</v>
      </c>
      <c r="T28" s="14">
        <v>0.36847</v>
      </c>
      <c r="U28" s="14">
        <v>0.23454</v>
      </c>
      <c r="V28" s="28">
        <v>86.52</v>
      </c>
      <c r="W28" s="29">
        <v>3868.41</v>
      </c>
      <c r="X28" s="14">
        <v>0.2457</v>
      </c>
      <c r="Y28" s="14">
        <v>0.2457</v>
      </c>
      <c r="Z28" s="24">
        <f t="shared" si="2"/>
        <v>17812.99961</v>
      </c>
      <c r="AA28" s="29">
        <f t="shared" si="3"/>
        <v>24887.42</v>
      </c>
      <c r="AB28" s="28"/>
      <c r="AC28" s="28"/>
      <c r="AD28" s="31">
        <f>(VLOOKUP(A28,aux!K:L,2,0))*AA28</f>
        <v>1244.371</v>
      </c>
    </row>
    <row r="29" ht="15.75" customHeight="1">
      <c r="A29" s="13">
        <f>A28+30</f>
        <v>43282</v>
      </c>
      <c r="B29" s="28">
        <v>2018.0</v>
      </c>
      <c r="C29" s="28">
        <v>7.0</v>
      </c>
      <c r="D29" s="28">
        <f t="shared" si="1"/>
        <v>31</v>
      </c>
      <c r="E29" s="28"/>
      <c r="F29" s="28"/>
      <c r="G29" s="14">
        <v>0.25</v>
      </c>
      <c r="H29" s="28"/>
      <c r="I29" s="28">
        <v>114.0</v>
      </c>
      <c r="J29" s="28">
        <v>91.56</v>
      </c>
      <c r="K29" s="28">
        <v>132.3</v>
      </c>
      <c r="L29" s="28"/>
      <c r="M29" s="28"/>
      <c r="N29" s="17">
        <v>23.88</v>
      </c>
      <c r="O29" s="17">
        <v>23.88</v>
      </c>
      <c r="P29" s="29">
        <v>2675.93</v>
      </c>
      <c r="Q29" s="29">
        <v>24589.85</v>
      </c>
      <c r="R29" s="14">
        <v>2.0154</v>
      </c>
      <c r="S29" s="14">
        <v>0.07101</v>
      </c>
      <c r="T29" s="14">
        <v>0.36847</v>
      </c>
      <c r="U29" s="14">
        <v>0.23454</v>
      </c>
      <c r="V29" s="28">
        <v>91.56</v>
      </c>
      <c r="W29" s="29">
        <v>3736.43</v>
      </c>
      <c r="X29" s="14">
        <v>0.2457</v>
      </c>
      <c r="Y29" s="14">
        <v>0.2457</v>
      </c>
      <c r="Z29" s="24">
        <f t="shared" si="2"/>
        <v>19014.95891</v>
      </c>
      <c r="AA29" s="29">
        <f t="shared" si="3"/>
        <v>27265.78</v>
      </c>
      <c r="AB29" s="28"/>
      <c r="AC29" s="28"/>
      <c r="AD29" s="31">
        <f>(VLOOKUP(A29,aux!K:L,2,0))*AA29</f>
        <v>1363.289</v>
      </c>
    </row>
    <row r="30" ht="15.75" customHeight="1">
      <c r="A30" s="13">
        <f t="shared" ref="A30:A31" si="8">A29+31</f>
        <v>43313</v>
      </c>
      <c r="B30" s="28">
        <v>2018.0</v>
      </c>
      <c r="C30" s="28">
        <v>8.0</v>
      </c>
      <c r="D30" s="28">
        <f t="shared" si="1"/>
        <v>31</v>
      </c>
      <c r="E30" s="28"/>
      <c r="F30" s="28"/>
      <c r="G30" s="28">
        <v>0.25</v>
      </c>
      <c r="H30" s="28"/>
      <c r="I30" s="28">
        <v>114.0</v>
      </c>
      <c r="J30" s="28">
        <v>134.4</v>
      </c>
      <c r="K30" s="28">
        <v>260.4</v>
      </c>
      <c r="L30" s="28"/>
      <c r="M30" s="28"/>
      <c r="N30" s="17">
        <v>25.29</v>
      </c>
      <c r="O30" s="17">
        <v>25.29</v>
      </c>
      <c r="P30" s="29">
        <v>1900.61</v>
      </c>
      <c r="Q30" s="29">
        <v>19077.03</v>
      </c>
      <c r="R30" s="14">
        <v>2.12393</v>
      </c>
      <c r="S30" s="14">
        <v>0.08615</v>
      </c>
      <c r="T30" s="14">
        <v>0.42509</v>
      </c>
      <c r="U30" s="14">
        <v>0.26375</v>
      </c>
      <c r="V30" s="28">
        <v>134.4</v>
      </c>
      <c r="W30" s="29">
        <v>4536.32</v>
      </c>
      <c r="X30" s="14">
        <v>0.39379</v>
      </c>
      <c r="Y30" s="14">
        <v>0.39379</v>
      </c>
      <c r="Z30" s="24">
        <f t="shared" si="2"/>
        <v>17158.26687</v>
      </c>
      <c r="AA30" s="29">
        <f t="shared" si="3"/>
        <v>20977.64</v>
      </c>
      <c r="AB30" s="28"/>
      <c r="AC30" s="28"/>
      <c r="AD30" s="31">
        <f>(VLOOKUP(A30,aux!K:L,2,0))*AA30</f>
        <v>1048.882</v>
      </c>
    </row>
    <row r="31" ht="15.75" customHeight="1">
      <c r="A31" s="13">
        <f t="shared" si="8"/>
        <v>43344</v>
      </c>
      <c r="B31" s="28">
        <v>2018.0</v>
      </c>
      <c r="C31" s="28">
        <v>9.0</v>
      </c>
      <c r="D31" s="28">
        <f t="shared" si="1"/>
        <v>30</v>
      </c>
      <c r="E31" s="28"/>
      <c r="F31" s="28"/>
      <c r="G31" s="28">
        <v>0.25</v>
      </c>
      <c r="H31" s="28"/>
      <c r="I31" s="28">
        <v>114.0</v>
      </c>
      <c r="J31" s="28">
        <v>82.74</v>
      </c>
      <c r="K31" s="28">
        <v>116.76</v>
      </c>
      <c r="L31" s="28"/>
      <c r="M31" s="28"/>
      <c r="N31" s="17">
        <v>25.29</v>
      </c>
      <c r="O31" s="17">
        <v>25.29</v>
      </c>
      <c r="P31" s="29">
        <v>3034.29</v>
      </c>
      <c r="Q31" s="29">
        <v>26184.38</v>
      </c>
      <c r="R31" s="14">
        <v>2.12393</v>
      </c>
      <c r="S31" s="14">
        <v>0.08615</v>
      </c>
      <c r="T31" s="14">
        <v>0.42509</v>
      </c>
      <c r="U31" s="14">
        <v>0.26375</v>
      </c>
      <c r="V31" s="28">
        <v>82.74</v>
      </c>
      <c r="W31" s="29">
        <v>4172.91</v>
      </c>
      <c r="X31" s="14">
        <v>0.39379</v>
      </c>
      <c r="Y31" s="14">
        <v>0.39379</v>
      </c>
      <c r="Z31" s="24">
        <f t="shared" si="2"/>
        <v>22563.19993</v>
      </c>
      <c r="AA31" s="29">
        <f t="shared" si="3"/>
        <v>29218.67</v>
      </c>
      <c r="AB31" s="28"/>
      <c r="AC31" s="28"/>
      <c r="AD31" s="31">
        <f>(VLOOKUP(A31,aux!K:L,2,0))*AA31</f>
        <v>1460.9335</v>
      </c>
    </row>
    <row r="32" ht="15.75" customHeight="1">
      <c r="A32" s="13">
        <f>A31+30</f>
        <v>43374</v>
      </c>
      <c r="B32" s="28">
        <v>2018.0</v>
      </c>
      <c r="C32" s="28">
        <v>10.0</v>
      </c>
      <c r="D32" s="28">
        <f t="shared" si="1"/>
        <v>31</v>
      </c>
      <c r="E32" s="28"/>
      <c r="F32" s="28"/>
      <c r="G32" s="28">
        <v>0.25</v>
      </c>
      <c r="H32" s="28"/>
      <c r="I32" s="28">
        <v>114.0</v>
      </c>
      <c r="J32" s="28">
        <v>75.18</v>
      </c>
      <c r="K32" s="28">
        <v>125.58</v>
      </c>
      <c r="L32" s="28"/>
      <c r="M32" s="28"/>
      <c r="N32" s="17">
        <v>25.29</v>
      </c>
      <c r="O32" s="17">
        <v>25.29</v>
      </c>
      <c r="P32" s="29">
        <v>2333.84</v>
      </c>
      <c r="Q32" s="29">
        <v>24828.51</v>
      </c>
      <c r="R32" s="14">
        <v>2.12393</v>
      </c>
      <c r="S32" s="14">
        <v>0.08615</v>
      </c>
      <c r="T32" s="14">
        <v>0.42509</v>
      </c>
      <c r="U32" s="14">
        <v>0.26375</v>
      </c>
      <c r="V32" s="28">
        <v>75.18</v>
      </c>
      <c r="W32" s="29">
        <v>3798.59</v>
      </c>
      <c r="X32" s="14">
        <v>0.39379</v>
      </c>
      <c r="Y32" s="14">
        <v>0.39379</v>
      </c>
      <c r="Z32" s="24">
        <f t="shared" si="2"/>
        <v>19823.20691</v>
      </c>
      <c r="AA32" s="29">
        <f t="shared" si="3"/>
        <v>27162.35</v>
      </c>
      <c r="AB32" s="28"/>
      <c r="AC32" s="28"/>
      <c r="AD32" s="31">
        <f>(VLOOKUP(A32,aux!K:L,2,0))*AA32</f>
        <v>1358.1175</v>
      </c>
    </row>
    <row r="33" ht="15.75" customHeight="1">
      <c r="A33" s="13">
        <f>A32+31</f>
        <v>43405</v>
      </c>
      <c r="B33" s="28">
        <v>2018.0</v>
      </c>
      <c r="C33" s="28">
        <v>11.0</v>
      </c>
      <c r="D33" s="28">
        <f t="shared" si="1"/>
        <v>30</v>
      </c>
      <c r="E33" s="28"/>
      <c r="F33" s="28"/>
      <c r="G33" s="28">
        <v>0.25</v>
      </c>
      <c r="H33" s="28"/>
      <c r="I33" s="28">
        <v>114.0</v>
      </c>
      <c r="J33" s="28">
        <v>99.12</v>
      </c>
      <c r="K33" s="28">
        <v>142.38</v>
      </c>
      <c r="L33" s="28"/>
      <c r="M33" s="28"/>
      <c r="N33" s="17">
        <v>25.29</v>
      </c>
      <c r="O33" s="17">
        <v>25.29</v>
      </c>
      <c r="P33" s="29">
        <v>2744.49</v>
      </c>
      <c r="Q33" s="29">
        <v>25984.04</v>
      </c>
      <c r="R33" s="14">
        <v>2.12393</v>
      </c>
      <c r="S33" s="14">
        <v>0.08615</v>
      </c>
      <c r="T33" s="14">
        <v>0.42509</v>
      </c>
      <c r="U33" s="14">
        <v>0.26375</v>
      </c>
      <c r="V33" s="28">
        <v>99.12</v>
      </c>
      <c r="W33" s="29">
        <v>5138.07</v>
      </c>
      <c r="X33" s="14">
        <v>0.39379</v>
      </c>
      <c r="Y33" s="14">
        <v>0.39379</v>
      </c>
      <c r="Z33" s="24">
        <f t="shared" si="2"/>
        <v>21552.35705</v>
      </c>
      <c r="AA33" s="29">
        <f t="shared" si="3"/>
        <v>28728.53</v>
      </c>
      <c r="AB33" s="30">
        <f>(VLOOKUP(A33,aux!K:L,2,0))*AA33</f>
        <v>287.2853</v>
      </c>
      <c r="AC33" s="28"/>
      <c r="AD33" s="19"/>
    </row>
    <row r="34" ht="15.75" customHeight="1">
      <c r="A34" s="13">
        <f>A33+30</f>
        <v>43435</v>
      </c>
      <c r="B34" s="28">
        <v>2018.0</v>
      </c>
      <c r="C34" s="28">
        <v>12.0</v>
      </c>
      <c r="D34" s="28">
        <f t="shared" si="1"/>
        <v>31</v>
      </c>
      <c r="E34" s="28"/>
      <c r="F34" s="28"/>
      <c r="G34" s="28">
        <v>0.25</v>
      </c>
      <c r="H34" s="28"/>
      <c r="I34" s="28">
        <v>114.0</v>
      </c>
      <c r="J34" s="28">
        <v>107.52</v>
      </c>
      <c r="K34" s="28">
        <v>162.96</v>
      </c>
      <c r="L34" s="28"/>
      <c r="M34" s="28"/>
      <c r="N34" s="17">
        <v>25.29</v>
      </c>
      <c r="O34" s="17">
        <v>25.29</v>
      </c>
      <c r="P34" s="29">
        <v>3504.48</v>
      </c>
      <c r="Q34" s="29">
        <v>27997.83</v>
      </c>
      <c r="R34" s="14">
        <v>2.12393</v>
      </c>
      <c r="S34" s="14">
        <v>0.08615</v>
      </c>
      <c r="T34" s="14">
        <v>0.42509</v>
      </c>
      <c r="U34" s="14">
        <v>0.26375</v>
      </c>
      <c r="V34" s="28">
        <v>107.52</v>
      </c>
      <c r="W34" s="29">
        <v>4109.7</v>
      </c>
      <c r="X34" s="14">
        <v>0.39379</v>
      </c>
      <c r="Y34" s="14">
        <v>0.39379</v>
      </c>
      <c r="Z34" s="24">
        <f t="shared" si="2"/>
        <v>22881.86442</v>
      </c>
      <c r="AA34" s="29">
        <f t="shared" si="3"/>
        <v>31502.31</v>
      </c>
      <c r="AB34" s="30"/>
      <c r="AC34" s="28"/>
      <c r="AD34" s="19"/>
    </row>
    <row r="35" ht="15.75" customHeight="1">
      <c r="A35" s="13">
        <f t="shared" ref="A35:A36" si="9">A34+31</f>
        <v>43466</v>
      </c>
      <c r="B35" s="28">
        <v>2019.0</v>
      </c>
      <c r="C35" s="28">
        <v>1.0</v>
      </c>
      <c r="D35" s="28">
        <f t="shared" si="1"/>
        <v>31</v>
      </c>
      <c r="E35" s="28"/>
      <c r="F35" s="28"/>
      <c r="G35" s="28">
        <v>0.25</v>
      </c>
      <c r="H35" s="28"/>
      <c r="I35" s="28">
        <v>114.0</v>
      </c>
      <c r="J35" s="28">
        <v>70.14</v>
      </c>
      <c r="K35" s="28">
        <v>115.5</v>
      </c>
      <c r="L35" s="28"/>
      <c r="M35" s="28"/>
      <c r="N35" s="17">
        <v>25.29</v>
      </c>
      <c r="O35" s="17">
        <v>25.29</v>
      </c>
      <c r="P35" s="29">
        <v>1637.58</v>
      </c>
      <c r="Q35" s="29">
        <v>15135.75</v>
      </c>
      <c r="R35" s="14">
        <v>2.12393</v>
      </c>
      <c r="S35" s="14">
        <v>0.08615</v>
      </c>
      <c r="T35" s="14">
        <v>0.42509</v>
      </c>
      <c r="U35" s="14">
        <v>0.26375</v>
      </c>
      <c r="V35" s="28">
        <v>70.14</v>
      </c>
      <c r="W35" s="29">
        <v>5441.94</v>
      </c>
      <c r="X35" s="14">
        <v>0.39379</v>
      </c>
      <c r="Y35" s="14">
        <v>0.39379</v>
      </c>
      <c r="Z35" s="24">
        <f t="shared" si="2"/>
        <v>14940.17732</v>
      </c>
      <c r="AA35" s="29">
        <f t="shared" si="3"/>
        <v>16773.33</v>
      </c>
      <c r="AB35" s="30"/>
      <c r="AC35" s="28"/>
      <c r="AD35" s="19"/>
    </row>
    <row r="36" ht="15.75" customHeight="1">
      <c r="A36" s="13">
        <f t="shared" si="9"/>
        <v>43497</v>
      </c>
      <c r="B36" s="28">
        <v>2019.0</v>
      </c>
      <c r="C36" s="28">
        <v>2.0</v>
      </c>
      <c r="D36" s="28">
        <f t="shared" si="1"/>
        <v>28</v>
      </c>
      <c r="E36" s="28"/>
      <c r="F36" s="28"/>
      <c r="G36" s="28">
        <v>0.25</v>
      </c>
      <c r="H36" s="28"/>
      <c r="I36" s="28">
        <v>114.0</v>
      </c>
      <c r="J36" s="28">
        <v>73.5</v>
      </c>
      <c r="K36" s="28">
        <v>105.84</v>
      </c>
      <c r="L36" s="28"/>
      <c r="M36" s="28"/>
      <c r="N36" s="17">
        <v>25.29</v>
      </c>
      <c r="O36" s="17">
        <v>25.29</v>
      </c>
      <c r="P36" s="29">
        <v>2591.61</v>
      </c>
      <c r="Q36" s="29">
        <v>20928.39</v>
      </c>
      <c r="R36" s="14">
        <v>2.12393</v>
      </c>
      <c r="S36" s="14">
        <v>0.08615</v>
      </c>
      <c r="T36" s="14">
        <v>0.42509</v>
      </c>
      <c r="U36" s="14">
        <v>0.26375</v>
      </c>
      <c r="V36" s="28">
        <v>73.5</v>
      </c>
      <c r="W36" s="29">
        <v>5132.19</v>
      </c>
      <c r="X36" s="14">
        <v>0.39379</v>
      </c>
      <c r="Y36" s="14">
        <v>0.39379</v>
      </c>
      <c r="Z36" s="24">
        <f t="shared" si="2"/>
        <v>19090.43674</v>
      </c>
      <c r="AA36" s="29">
        <f t="shared" si="3"/>
        <v>23520</v>
      </c>
      <c r="AB36" s="30"/>
      <c r="AC36" s="28"/>
      <c r="AD36" s="19"/>
    </row>
    <row r="37" ht="15.75" customHeight="1">
      <c r="A37" s="13">
        <f>A36+28</f>
        <v>43525</v>
      </c>
      <c r="B37" s="28">
        <v>2019.0</v>
      </c>
      <c r="C37" s="28">
        <v>3.0</v>
      </c>
      <c r="D37" s="28">
        <f t="shared" si="1"/>
        <v>31</v>
      </c>
      <c r="E37" s="28"/>
      <c r="F37" s="28"/>
      <c r="G37" s="28">
        <v>0.25</v>
      </c>
      <c r="H37" s="28"/>
      <c r="I37" s="28">
        <v>114.0</v>
      </c>
      <c r="J37" s="28">
        <v>72.66</v>
      </c>
      <c r="K37" s="28">
        <v>119.7</v>
      </c>
      <c r="L37" s="28"/>
      <c r="M37" s="28"/>
      <c r="N37" s="17">
        <v>25.29</v>
      </c>
      <c r="O37" s="17">
        <v>25.29</v>
      </c>
      <c r="P37" s="29">
        <v>2711.0</v>
      </c>
      <c r="Q37" s="29">
        <v>22565.34</v>
      </c>
      <c r="R37" s="14">
        <v>2.12393</v>
      </c>
      <c r="S37" s="14">
        <v>0.08615</v>
      </c>
      <c r="T37" s="14">
        <v>0.42509</v>
      </c>
      <c r="U37" s="14">
        <v>0.26375</v>
      </c>
      <c r="V37" s="28">
        <v>72.66</v>
      </c>
      <c r="W37" s="29">
        <v>4628.61</v>
      </c>
      <c r="X37" s="14">
        <v>0.39379</v>
      </c>
      <c r="Y37" s="14">
        <v>0.39379</v>
      </c>
      <c r="Z37" s="24">
        <f t="shared" si="2"/>
        <v>19463.62226</v>
      </c>
      <c r="AA37" s="29">
        <f t="shared" si="3"/>
        <v>25276.34</v>
      </c>
      <c r="AB37" s="30"/>
      <c r="AC37" s="28"/>
      <c r="AD37" s="19"/>
    </row>
    <row r="38" ht="15.75" customHeight="1">
      <c r="A38" s="13">
        <f>A37+31</f>
        <v>43556</v>
      </c>
      <c r="B38" s="28">
        <v>2019.0</v>
      </c>
      <c r="C38" s="28">
        <v>4.0</v>
      </c>
      <c r="D38" s="28">
        <f t="shared" si="1"/>
        <v>30</v>
      </c>
      <c r="E38" s="28"/>
      <c r="F38" s="28"/>
      <c r="G38" s="28">
        <v>0.25</v>
      </c>
      <c r="H38" s="28"/>
      <c r="I38" s="28">
        <v>114.0</v>
      </c>
      <c r="J38" s="28">
        <v>60.06</v>
      </c>
      <c r="K38" s="28">
        <v>100.38</v>
      </c>
      <c r="L38" s="28"/>
      <c r="M38" s="28"/>
      <c r="N38" s="17">
        <v>25.29</v>
      </c>
      <c r="O38" s="17">
        <v>25.29</v>
      </c>
      <c r="P38" s="29">
        <v>1909.43</v>
      </c>
      <c r="Q38" s="29">
        <v>16187.85</v>
      </c>
      <c r="R38" s="14">
        <v>2.12393</v>
      </c>
      <c r="S38" s="14">
        <v>0.08615</v>
      </c>
      <c r="T38" s="14">
        <v>0.42509</v>
      </c>
      <c r="U38" s="14">
        <v>0.26375</v>
      </c>
      <c r="V38" s="28">
        <v>60.06</v>
      </c>
      <c r="W38" s="29">
        <v>4437.72</v>
      </c>
      <c r="X38" s="14">
        <v>0.39379</v>
      </c>
      <c r="Y38" s="14">
        <v>0.39379</v>
      </c>
      <c r="Z38" s="24">
        <f t="shared" si="2"/>
        <v>14993.06879</v>
      </c>
      <c r="AA38" s="29">
        <f t="shared" si="3"/>
        <v>18097.28</v>
      </c>
      <c r="AB38" s="30"/>
      <c r="AC38" s="28"/>
      <c r="AD38" s="19"/>
    </row>
    <row r="39" ht="15.75" customHeight="1">
      <c r="A39" s="13">
        <f>A38+30</f>
        <v>43586</v>
      </c>
      <c r="B39" s="28">
        <v>2019.0</v>
      </c>
      <c r="C39" s="28">
        <v>5.0</v>
      </c>
      <c r="D39" s="28">
        <f t="shared" si="1"/>
        <v>31</v>
      </c>
      <c r="E39" s="28"/>
      <c r="F39" s="28"/>
      <c r="G39" s="28">
        <v>0.25</v>
      </c>
      <c r="H39" s="28"/>
      <c r="I39" s="28">
        <v>114.0</v>
      </c>
      <c r="J39" s="28">
        <v>96.18</v>
      </c>
      <c r="K39" s="28">
        <v>124.32</v>
      </c>
      <c r="L39" s="28"/>
      <c r="M39" s="28"/>
      <c r="N39" s="17">
        <v>25.29</v>
      </c>
      <c r="O39" s="17">
        <v>25.29</v>
      </c>
      <c r="P39" s="29">
        <v>3124.8</v>
      </c>
      <c r="Q39" s="29">
        <v>25174.7</v>
      </c>
      <c r="R39" s="14">
        <v>2.12393</v>
      </c>
      <c r="S39" s="14">
        <v>0.08615</v>
      </c>
      <c r="T39" s="14">
        <v>0.42509</v>
      </c>
      <c r="U39" s="14">
        <v>0.26375</v>
      </c>
      <c r="V39" s="28">
        <v>96.18</v>
      </c>
      <c r="W39" s="29">
        <v>3844.05</v>
      </c>
      <c r="X39" s="14">
        <v>0.39379</v>
      </c>
      <c r="Y39" s="14">
        <v>0.39379</v>
      </c>
      <c r="Z39" s="24">
        <f t="shared" si="2"/>
        <v>20939.11874</v>
      </c>
      <c r="AA39" s="29">
        <f t="shared" si="3"/>
        <v>28299.5</v>
      </c>
      <c r="AB39" s="30">
        <f>(VLOOKUP(A39,aux!K:L,2,0))*AA39</f>
        <v>282.995</v>
      </c>
      <c r="AC39" s="28"/>
      <c r="AD39" s="19"/>
    </row>
    <row r="40" ht="15.75" customHeight="1">
      <c r="A40" s="13">
        <f>A39+31</f>
        <v>43617</v>
      </c>
      <c r="B40" s="28">
        <v>2019.0</v>
      </c>
      <c r="C40" s="28">
        <v>6.0</v>
      </c>
      <c r="D40" s="28">
        <f t="shared" si="1"/>
        <v>30</v>
      </c>
      <c r="E40" s="28"/>
      <c r="F40" s="28"/>
      <c r="G40" s="28">
        <v>0.25</v>
      </c>
      <c r="H40" s="28"/>
      <c r="I40" s="28">
        <v>114.0</v>
      </c>
      <c r="J40" s="28">
        <v>89.46</v>
      </c>
      <c r="K40" s="28">
        <v>133.56</v>
      </c>
      <c r="L40" s="28"/>
      <c r="M40" s="28"/>
      <c r="N40" s="17">
        <v>25.29</v>
      </c>
      <c r="O40" s="17">
        <v>25.29</v>
      </c>
      <c r="P40" s="29">
        <v>3659.67</v>
      </c>
      <c r="Q40" s="29">
        <v>27723.57</v>
      </c>
      <c r="R40" s="14">
        <v>2.12393</v>
      </c>
      <c r="S40" s="14">
        <v>0.08615</v>
      </c>
      <c r="T40" s="14">
        <v>0.42509</v>
      </c>
      <c r="U40" s="14">
        <v>0.26375</v>
      </c>
      <c r="V40" s="28">
        <v>89.46</v>
      </c>
      <c r="W40" s="29">
        <v>3569.58</v>
      </c>
      <c r="X40" s="14">
        <v>0.39379</v>
      </c>
      <c r="Y40" s="14">
        <v>0.39379</v>
      </c>
      <c r="Z40" s="24">
        <f t="shared" si="2"/>
        <v>22634.25141</v>
      </c>
      <c r="AA40" s="29">
        <f t="shared" si="3"/>
        <v>31383.24</v>
      </c>
      <c r="AB40" s="30"/>
      <c r="AC40" s="28"/>
      <c r="AD40" s="19"/>
    </row>
    <row r="41" ht="15.75" customHeight="1">
      <c r="A41" s="13">
        <f>A40+30</f>
        <v>43647</v>
      </c>
      <c r="B41" s="28">
        <v>2019.0</v>
      </c>
      <c r="C41" s="28">
        <v>7.0</v>
      </c>
      <c r="D41" s="28">
        <f t="shared" si="1"/>
        <v>31</v>
      </c>
      <c r="E41" s="28"/>
      <c r="F41" s="28"/>
      <c r="G41" s="28">
        <v>0.25</v>
      </c>
      <c r="H41" s="28"/>
      <c r="I41" s="28">
        <v>114.0</v>
      </c>
      <c r="J41" s="28">
        <v>102.48</v>
      </c>
      <c r="K41" s="28">
        <v>130.62</v>
      </c>
      <c r="L41" s="28"/>
      <c r="M41" s="28"/>
      <c r="N41" s="17">
        <v>25.29</v>
      </c>
      <c r="O41" s="17">
        <v>25.29</v>
      </c>
      <c r="P41" s="29">
        <v>3451.77</v>
      </c>
      <c r="Q41" s="29">
        <v>24867.26</v>
      </c>
      <c r="R41" s="14">
        <v>2.12393</v>
      </c>
      <c r="S41" s="14">
        <v>0.08615</v>
      </c>
      <c r="T41" s="14">
        <v>0.42509</v>
      </c>
      <c r="U41" s="14">
        <v>0.26375</v>
      </c>
      <c r="V41" s="28">
        <v>102.48</v>
      </c>
      <c r="W41" s="29">
        <v>3910.2</v>
      </c>
      <c r="X41" s="14">
        <v>0.39379</v>
      </c>
      <c r="Y41" s="14">
        <v>0.39379</v>
      </c>
      <c r="Z41" s="24">
        <f t="shared" si="2"/>
        <v>21830.959</v>
      </c>
      <c r="AA41" s="29">
        <f t="shared" si="3"/>
        <v>28319.03</v>
      </c>
      <c r="AB41" s="30">
        <f>(VLOOKUP(A41,aux!K:L,2,0))*AA41</f>
        <v>380.3245729</v>
      </c>
      <c r="AC41" s="28"/>
      <c r="AD41" s="19"/>
    </row>
    <row r="42" ht="15.75" customHeight="1">
      <c r="A42" s="13">
        <f t="shared" ref="A42:A43" si="10">A41+31</f>
        <v>43678</v>
      </c>
      <c r="B42" s="28">
        <v>2019.0</v>
      </c>
      <c r="C42" s="28">
        <v>8.0</v>
      </c>
      <c r="D42" s="28">
        <f t="shared" si="1"/>
        <v>31</v>
      </c>
      <c r="E42" s="28"/>
      <c r="F42" s="28"/>
      <c r="G42" s="28">
        <v>0.25</v>
      </c>
      <c r="H42" s="28"/>
      <c r="I42" s="28">
        <v>114.0</v>
      </c>
      <c r="J42" s="28">
        <v>73.08</v>
      </c>
      <c r="K42" s="28">
        <v>123.48</v>
      </c>
      <c r="L42" s="28"/>
      <c r="M42" s="28"/>
      <c r="N42" s="17">
        <v>26.36</v>
      </c>
      <c r="O42" s="17">
        <v>26.36</v>
      </c>
      <c r="P42" s="29">
        <v>2816.63</v>
      </c>
      <c r="Q42" s="29">
        <v>21973.46</v>
      </c>
      <c r="R42" s="14">
        <v>2.24658</v>
      </c>
      <c r="S42" s="14">
        <v>0.08874</v>
      </c>
      <c r="T42" s="14">
        <v>0.38148</v>
      </c>
      <c r="U42" s="14">
        <v>0.2179</v>
      </c>
      <c r="V42" s="28">
        <v>73.08</v>
      </c>
      <c r="W42" s="29">
        <v>4322.85</v>
      </c>
      <c r="X42" s="28">
        <v>0.23153</v>
      </c>
      <c r="Y42" s="28">
        <v>0.23153</v>
      </c>
      <c r="Z42" s="24">
        <f t="shared" si="2"/>
        <v>19513.71501</v>
      </c>
      <c r="AA42" s="29">
        <f t="shared" si="3"/>
        <v>24790.09</v>
      </c>
      <c r="AB42" s="28"/>
      <c r="AC42" s="30">
        <f>(VLOOKUP(A42,aux!K:L,2,0))*AA42</f>
        <v>1033.498852</v>
      </c>
      <c r="AD42" s="19"/>
    </row>
    <row r="43" ht="15.75" customHeight="1">
      <c r="A43" s="13">
        <f t="shared" si="10"/>
        <v>43709</v>
      </c>
      <c r="B43" s="28">
        <v>2019.0</v>
      </c>
      <c r="C43" s="28">
        <v>9.0</v>
      </c>
      <c r="D43" s="28">
        <f t="shared" si="1"/>
        <v>30</v>
      </c>
      <c r="E43" s="28"/>
      <c r="F43" s="28"/>
      <c r="G43" s="28">
        <v>0.25</v>
      </c>
      <c r="H43" s="28"/>
      <c r="I43" s="28">
        <v>114.0</v>
      </c>
      <c r="J43" s="28">
        <v>76.02</v>
      </c>
      <c r="K43" s="28">
        <v>124.74</v>
      </c>
      <c r="L43" s="28"/>
      <c r="M43" s="28"/>
      <c r="N43" s="17">
        <v>26.36</v>
      </c>
      <c r="O43" s="17">
        <v>26.36</v>
      </c>
      <c r="P43" s="29">
        <v>2824.82</v>
      </c>
      <c r="Q43" s="29">
        <v>22026.17</v>
      </c>
      <c r="R43" s="14">
        <v>2.24658</v>
      </c>
      <c r="S43" s="14">
        <v>0.08874</v>
      </c>
      <c r="T43" s="14">
        <v>0.38148</v>
      </c>
      <c r="U43" s="14">
        <v>0.2179</v>
      </c>
      <c r="V43" s="28">
        <v>76.02</v>
      </c>
      <c r="W43" s="29">
        <v>4899.51</v>
      </c>
      <c r="X43" s="28">
        <v>0.23153</v>
      </c>
      <c r="Y43" s="28">
        <v>0.23153</v>
      </c>
      <c r="Z43" s="24">
        <f t="shared" si="2"/>
        <v>20131.28143</v>
      </c>
      <c r="AA43" s="29">
        <f t="shared" si="3"/>
        <v>24850.99</v>
      </c>
      <c r="AB43" s="28"/>
      <c r="AC43" s="30">
        <f>(VLOOKUP(A43,aux!K:L,2,0))*AA43</f>
        <v>1036.037773</v>
      </c>
      <c r="AD43" s="19"/>
    </row>
    <row r="44" ht="15.75" customHeight="1">
      <c r="A44" s="13">
        <f>A43+30</f>
        <v>43739</v>
      </c>
      <c r="B44" s="28">
        <v>2019.0</v>
      </c>
      <c r="C44" s="28">
        <v>10.0</v>
      </c>
      <c r="D44" s="28">
        <f t="shared" si="1"/>
        <v>31</v>
      </c>
      <c r="E44" s="28"/>
      <c r="F44" s="28"/>
      <c r="G44" s="28">
        <v>0.25</v>
      </c>
      <c r="H44" s="28"/>
      <c r="I44" s="28">
        <v>114.0</v>
      </c>
      <c r="J44" s="28">
        <v>96.18</v>
      </c>
      <c r="K44" s="28">
        <v>145.32</v>
      </c>
      <c r="L44" s="28"/>
      <c r="M44" s="28"/>
      <c r="N44" s="17">
        <v>26.36</v>
      </c>
      <c r="O44" s="17">
        <v>26.36</v>
      </c>
      <c r="P44" s="29">
        <v>4241.9</v>
      </c>
      <c r="Q44" s="29">
        <v>30461.55</v>
      </c>
      <c r="R44" s="14">
        <v>2.24658</v>
      </c>
      <c r="S44" s="14">
        <v>0.08874</v>
      </c>
      <c r="T44" s="14">
        <v>0.38148</v>
      </c>
      <c r="U44" s="14">
        <v>0.2179</v>
      </c>
      <c r="V44" s="28">
        <v>96.18</v>
      </c>
      <c r="W44" s="29">
        <v>3176.15</v>
      </c>
      <c r="X44" s="28">
        <v>0.23153</v>
      </c>
      <c r="Y44" s="28">
        <v>0.23153</v>
      </c>
      <c r="Z44" s="24">
        <f t="shared" si="2"/>
        <v>24153.41482</v>
      </c>
      <c r="AA44" s="29">
        <f t="shared" si="3"/>
        <v>34703.45</v>
      </c>
      <c r="AB44" s="30">
        <f>(VLOOKUP(A44,aux!K:L,2,0))*AA44</f>
        <v>466.0673335</v>
      </c>
      <c r="AC44" s="28"/>
      <c r="AD44" s="19"/>
    </row>
    <row r="45" ht="15.75" customHeight="1">
      <c r="A45" s="13">
        <f>A44+31</f>
        <v>43770</v>
      </c>
      <c r="B45" s="28">
        <v>2019.0</v>
      </c>
      <c r="C45" s="28">
        <v>11.0</v>
      </c>
      <c r="D45" s="28">
        <f t="shared" si="1"/>
        <v>30</v>
      </c>
      <c r="E45" s="28"/>
      <c r="F45" s="28"/>
      <c r="G45" s="28">
        <v>0.25</v>
      </c>
      <c r="H45" s="28"/>
      <c r="I45" s="28">
        <v>114.0</v>
      </c>
      <c r="J45" s="28">
        <v>152.88</v>
      </c>
      <c r="K45" s="28">
        <v>242.76</v>
      </c>
      <c r="L45" s="28"/>
      <c r="M45" s="28"/>
      <c r="N45" s="17">
        <v>26.36</v>
      </c>
      <c r="O45" s="17">
        <v>26.36</v>
      </c>
      <c r="P45" s="29">
        <v>3883.85</v>
      </c>
      <c r="Q45" s="29">
        <v>29014.13</v>
      </c>
      <c r="R45" s="14">
        <v>2.24658</v>
      </c>
      <c r="S45" s="14">
        <v>0.08874</v>
      </c>
      <c r="T45" s="14">
        <v>0.38148</v>
      </c>
      <c r="U45" s="14">
        <v>0.2179</v>
      </c>
      <c r="V45" s="28">
        <v>152.88</v>
      </c>
      <c r="W45" s="29">
        <v>3608.33</v>
      </c>
      <c r="X45" s="28">
        <v>0.23153</v>
      </c>
      <c r="Y45" s="28">
        <v>0.23153</v>
      </c>
      <c r="Z45" s="24">
        <f t="shared" si="2"/>
        <v>24119.35828</v>
      </c>
      <c r="AA45" s="29">
        <f t="shared" si="3"/>
        <v>32897.98</v>
      </c>
      <c r="AB45" s="28"/>
      <c r="AC45" s="30">
        <f>(VLOOKUP(A45,aux!K:L,2,0))*AA45</f>
        <v>1371.516786</v>
      </c>
      <c r="AD45" s="19"/>
    </row>
    <row r="46" ht="15.75" customHeight="1">
      <c r="A46" s="13">
        <f>A45+30</f>
        <v>43800</v>
      </c>
      <c r="B46" s="28">
        <v>2019.0</v>
      </c>
      <c r="C46" s="28">
        <v>12.0</v>
      </c>
      <c r="D46" s="28">
        <f t="shared" si="1"/>
        <v>31</v>
      </c>
      <c r="E46" s="28"/>
      <c r="F46" s="28"/>
      <c r="G46" s="28">
        <v>0.25</v>
      </c>
      <c r="H46" s="28"/>
      <c r="I46" s="28">
        <v>114.0</v>
      </c>
      <c r="J46" s="28">
        <v>102.06</v>
      </c>
      <c r="K46" s="28">
        <v>143.64</v>
      </c>
      <c r="L46" s="28"/>
      <c r="M46" s="28"/>
      <c r="N46" s="17">
        <v>26.36</v>
      </c>
      <c r="O46" s="17">
        <v>26.36</v>
      </c>
      <c r="P46" s="29">
        <v>3965.22</v>
      </c>
      <c r="Q46" s="29">
        <v>30208.82</v>
      </c>
      <c r="R46" s="14">
        <v>2.24658</v>
      </c>
      <c r="S46" s="14">
        <v>0.08874</v>
      </c>
      <c r="T46" s="14">
        <v>0.38148</v>
      </c>
      <c r="U46" s="14">
        <v>0.2179</v>
      </c>
      <c r="V46" s="28">
        <v>102.06</v>
      </c>
      <c r="W46" s="29">
        <v>3058.44</v>
      </c>
      <c r="X46" s="28">
        <v>0.23153</v>
      </c>
      <c r="Y46" s="28">
        <v>0.23153</v>
      </c>
      <c r="Z46" s="24">
        <f t="shared" si="2"/>
        <v>23225.32748</v>
      </c>
      <c r="AA46" s="29">
        <f t="shared" si="3"/>
        <v>34174.04</v>
      </c>
      <c r="AB46" s="30">
        <f>(VLOOKUP(A46,aux!K:L,2,0))*AA46</f>
        <v>458.9573572</v>
      </c>
      <c r="AC46" s="28"/>
      <c r="AD46" s="19"/>
    </row>
    <row r="47" ht="15.75" customHeight="1">
      <c r="A47" s="13">
        <f t="shared" ref="A47:A48" si="11">A46+31</f>
        <v>43831</v>
      </c>
      <c r="B47" s="28">
        <v>2020.0</v>
      </c>
      <c r="C47" s="28">
        <v>1.0</v>
      </c>
      <c r="D47" s="28">
        <f t="shared" si="1"/>
        <v>31</v>
      </c>
      <c r="E47" s="28"/>
      <c r="F47" s="28"/>
      <c r="G47" s="28">
        <v>0.25</v>
      </c>
      <c r="H47" s="28"/>
      <c r="I47" s="28">
        <v>114.0</v>
      </c>
      <c r="J47" s="28">
        <v>81.48</v>
      </c>
      <c r="K47" s="28">
        <v>110.88</v>
      </c>
      <c r="L47" s="28"/>
      <c r="M47" s="28"/>
      <c r="N47" s="17">
        <v>26.36</v>
      </c>
      <c r="O47" s="17">
        <v>26.36</v>
      </c>
      <c r="P47" s="29">
        <v>1669.19</v>
      </c>
      <c r="Q47" s="29">
        <v>16160.03</v>
      </c>
      <c r="R47" s="14">
        <v>2.24658</v>
      </c>
      <c r="S47" s="14">
        <v>0.08874</v>
      </c>
      <c r="T47" s="14">
        <v>0.38148</v>
      </c>
      <c r="U47" s="14">
        <v>0.2179</v>
      </c>
      <c r="V47" s="28">
        <v>81.48</v>
      </c>
      <c r="W47" s="29">
        <v>4948.13</v>
      </c>
      <c r="X47" s="28">
        <v>0.23153</v>
      </c>
      <c r="Y47" s="28">
        <v>0.23153</v>
      </c>
      <c r="Z47" s="24">
        <f t="shared" si="2"/>
        <v>14548.71609</v>
      </c>
      <c r="AA47" s="29">
        <f t="shared" si="3"/>
        <v>17829.22</v>
      </c>
      <c r="AB47" s="30">
        <f>(VLOOKUP(A47,aux!K:L,2,0))*AA47</f>
        <v>239.4464246</v>
      </c>
      <c r="AC47" s="28"/>
      <c r="AD47" s="19"/>
    </row>
    <row r="48" ht="15.75" customHeight="1">
      <c r="A48" s="13">
        <f t="shared" si="11"/>
        <v>43862</v>
      </c>
      <c r="B48" s="28">
        <v>2020.0</v>
      </c>
      <c r="C48" s="28">
        <v>2.0</v>
      </c>
      <c r="D48" s="28">
        <f t="shared" si="1"/>
        <v>29</v>
      </c>
      <c r="E48" s="28"/>
      <c r="F48" s="28"/>
      <c r="G48" s="28">
        <v>0.25</v>
      </c>
      <c r="H48" s="28"/>
      <c r="I48" s="28">
        <v>114.0</v>
      </c>
      <c r="J48" s="28">
        <v>26.04</v>
      </c>
      <c r="K48" s="28">
        <v>55.44</v>
      </c>
      <c r="L48" s="28"/>
      <c r="M48" s="28"/>
      <c r="N48" s="17">
        <v>26.36</v>
      </c>
      <c r="O48" s="17">
        <v>26.36</v>
      </c>
      <c r="P48" s="29">
        <v>1132.64</v>
      </c>
      <c r="Q48" s="29">
        <v>11963.39</v>
      </c>
      <c r="R48" s="14">
        <v>2.24658</v>
      </c>
      <c r="S48" s="14">
        <v>0.08874</v>
      </c>
      <c r="T48" s="14">
        <v>0.38148</v>
      </c>
      <c r="U48" s="14">
        <v>0.2179</v>
      </c>
      <c r="V48" s="28">
        <v>26.04</v>
      </c>
      <c r="W48" s="29">
        <v>4334.61</v>
      </c>
      <c r="X48" s="28">
        <v>0.23153</v>
      </c>
      <c r="Y48" s="28">
        <v>0.23153</v>
      </c>
      <c r="Z48" s="24">
        <f t="shared" si="2"/>
        <v>10985.97036</v>
      </c>
      <c r="AA48" s="29">
        <f t="shared" si="3"/>
        <v>13096.03</v>
      </c>
      <c r="AB48" s="30"/>
      <c r="AC48" s="28"/>
      <c r="AD48" s="19"/>
    </row>
    <row r="49" ht="15.75" customHeight="1">
      <c r="A49" s="13">
        <f>A48+29</f>
        <v>43891</v>
      </c>
      <c r="B49" s="28">
        <v>2020.0</v>
      </c>
      <c r="C49" s="28">
        <v>3.0</v>
      </c>
      <c r="D49" s="28">
        <f t="shared" si="1"/>
        <v>31</v>
      </c>
      <c r="E49" s="28"/>
      <c r="F49" s="28"/>
      <c r="G49" s="28">
        <v>0.25</v>
      </c>
      <c r="H49" s="28"/>
      <c r="I49" s="28">
        <v>114.0</v>
      </c>
      <c r="J49" s="28">
        <v>72.66</v>
      </c>
      <c r="K49" s="28">
        <v>122.64</v>
      </c>
      <c r="L49" s="28"/>
      <c r="M49" s="28"/>
      <c r="N49" s="17">
        <v>26.36</v>
      </c>
      <c r="O49" s="17">
        <v>26.36</v>
      </c>
      <c r="P49" s="29">
        <v>1493.63</v>
      </c>
      <c r="Q49" s="29">
        <v>15751.16</v>
      </c>
      <c r="R49" s="14">
        <v>2.24658</v>
      </c>
      <c r="S49" s="14">
        <v>0.08874</v>
      </c>
      <c r="T49" s="14">
        <v>0.38148</v>
      </c>
      <c r="U49" s="14">
        <v>0.2179</v>
      </c>
      <c r="V49" s="28">
        <v>72.66</v>
      </c>
      <c r="W49" s="29">
        <v>3879.54</v>
      </c>
      <c r="X49" s="28">
        <v>0.23153</v>
      </c>
      <c r="Y49" s="28">
        <v>0.23153</v>
      </c>
      <c r="Z49" s="24">
        <f t="shared" si="2"/>
        <v>12651.87946</v>
      </c>
      <c r="AA49" s="29">
        <f t="shared" si="3"/>
        <v>17244.79</v>
      </c>
      <c r="AB49" s="30"/>
      <c r="AC49" s="28"/>
      <c r="AD49" s="19"/>
    </row>
    <row r="50" ht="15.75" customHeight="1">
      <c r="A50" s="13">
        <f>A49+31</f>
        <v>43922</v>
      </c>
      <c r="B50" s="28">
        <v>2020.0</v>
      </c>
      <c r="C50" s="28">
        <v>4.0</v>
      </c>
      <c r="D50" s="28">
        <f t="shared" si="1"/>
        <v>30</v>
      </c>
      <c r="E50" s="28"/>
      <c r="F50" s="28"/>
      <c r="G50" s="28">
        <v>0.25</v>
      </c>
      <c r="H50" s="28"/>
      <c r="I50" s="28">
        <v>114.0</v>
      </c>
      <c r="J50" s="28">
        <v>91.14</v>
      </c>
      <c r="K50" s="28">
        <v>112.56</v>
      </c>
      <c r="L50" s="28"/>
      <c r="M50" s="28"/>
      <c r="N50" s="17">
        <v>26.36</v>
      </c>
      <c r="O50" s="17">
        <v>26.36</v>
      </c>
      <c r="P50" s="29">
        <v>2534.49</v>
      </c>
      <c r="Q50" s="29">
        <v>15161.48</v>
      </c>
      <c r="R50" s="14">
        <v>2.24658</v>
      </c>
      <c r="S50" s="14">
        <v>0.08874</v>
      </c>
      <c r="T50" s="14">
        <v>0.38148</v>
      </c>
      <c r="U50" s="14">
        <v>0.2179</v>
      </c>
      <c r="V50" s="28">
        <v>91.14</v>
      </c>
      <c r="W50" s="29">
        <v>4400.13</v>
      </c>
      <c r="X50" s="28">
        <v>0.23153</v>
      </c>
      <c r="Y50" s="28">
        <v>0.23153</v>
      </c>
      <c r="Z50" s="24">
        <f t="shared" si="2"/>
        <v>15731.37119</v>
      </c>
      <c r="AA50" s="29">
        <f t="shared" si="3"/>
        <v>17695.97</v>
      </c>
      <c r="AB50" s="30"/>
      <c r="AC50" s="28"/>
      <c r="AD50" s="19"/>
    </row>
    <row r="51" ht="15.75" customHeight="1">
      <c r="A51" s="13">
        <f>A50+30</f>
        <v>43952</v>
      </c>
      <c r="B51" s="28">
        <v>2020.0</v>
      </c>
      <c r="C51" s="28">
        <v>5.0</v>
      </c>
      <c r="D51" s="28">
        <f t="shared" si="1"/>
        <v>31</v>
      </c>
      <c r="E51" s="28"/>
      <c r="F51" s="28"/>
      <c r="G51" s="28">
        <v>0.25</v>
      </c>
      <c r="H51" s="28"/>
      <c r="I51" s="28">
        <v>114.0</v>
      </c>
      <c r="J51" s="28">
        <v>23.94</v>
      </c>
      <c r="K51" s="28">
        <v>23.52</v>
      </c>
      <c r="L51" s="28"/>
      <c r="M51" s="28"/>
      <c r="N51" s="17">
        <v>26.36</v>
      </c>
      <c r="O51" s="17">
        <v>26.36</v>
      </c>
      <c r="P51" s="28">
        <v>918.12</v>
      </c>
      <c r="Q51" s="29">
        <v>8817.8</v>
      </c>
      <c r="R51" s="14">
        <v>2.24658</v>
      </c>
      <c r="S51" s="14">
        <v>0.08874</v>
      </c>
      <c r="T51" s="14">
        <v>0.38148</v>
      </c>
      <c r="U51" s="14">
        <v>0.2179</v>
      </c>
      <c r="V51" s="28">
        <v>23.94</v>
      </c>
      <c r="W51" s="29">
        <v>6123.18</v>
      </c>
      <c r="X51" s="28">
        <v>0.23153</v>
      </c>
      <c r="Y51" s="28">
        <v>0.23153</v>
      </c>
      <c r="Z51" s="24">
        <f t="shared" si="2"/>
        <v>11245.719</v>
      </c>
      <c r="AA51" s="29">
        <f t="shared" si="3"/>
        <v>9735.92</v>
      </c>
      <c r="AB51" s="30"/>
      <c r="AC51" s="28"/>
      <c r="AD51" s="19"/>
    </row>
    <row r="52" ht="15.75" customHeight="1">
      <c r="A52" s="13">
        <f>A51+31</f>
        <v>43983</v>
      </c>
      <c r="B52" s="28">
        <v>2020.0</v>
      </c>
      <c r="C52" s="28">
        <v>6.0</v>
      </c>
      <c r="D52" s="28">
        <f t="shared" si="1"/>
        <v>30</v>
      </c>
      <c r="E52" s="28"/>
      <c r="F52" s="28"/>
      <c r="G52" s="28">
        <v>0.25</v>
      </c>
      <c r="H52" s="28"/>
      <c r="I52" s="28">
        <v>114.0</v>
      </c>
      <c r="J52" s="28">
        <v>22.68</v>
      </c>
      <c r="K52" s="28">
        <v>23.1</v>
      </c>
      <c r="L52" s="28"/>
      <c r="M52" s="28"/>
      <c r="N52" s="17">
        <v>26.36</v>
      </c>
      <c r="O52" s="17">
        <v>26.36</v>
      </c>
      <c r="P52" s="28">
        <v>927.26</v>
      </c>
      <c r="Q52" s="29">
        <v>6778.7</v>
      </c>
      <c r="R52" s="14">
        <v>2.24658</v>
      </c>
      <c r="S52" s="14">
        <v>0.08874</v>
      </c>
      <c r="T52" s="14">
        <v>0.38148</v>
      </c>
      <c r="U52" s="14">
        <v>0.2179</v>
      </c>
      <c r="V52" s="28">
        <v>22.68</v>
      </c>
      <c r="W52" s="29">
        <v>5582.43</v>
      </c>
      <c r="X52" s="28">
        <v>0.23153</v>
      </c>
      <c r="Y52" s="28">
        <v>0.23153</v>
      </c>
      <c r="Z52" s="24">
        <f t="shared" si="2"/>
        <v>10103.42811</v>
      </c>
      <c r="AA52" s="29">
        <f t="shared" si="3"/>
        <v>7705.96</v>
      </c>
      <c r="AB52" s="30"/>
      <c r="AC52" s="28"/>
      <c r="AD52" s="19"/>
    </row>
    <row r="53" ht="15.75" customHeight="1">
      <c r="A53" s="33">
        <v>44013.0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14"/>
      <c r="AA53" s="28"/>
      <c r="AB53" s="30"/>
      <c r="AC53" s="28"/>
      <c r="AD53" s="19"/>
    </row>
    <row r="54" ht="15.75" customHeight="1">
      <c r="A54" s="27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14"/>
      <c r="AA54" s="28"/>
      <c r="AB54" s="30"/>
      <c r="AC54" s="28"/>
      <c r="AD54" s="19"/>
    </row>
    <row r="55" ht="15.75" customHeight="1">
      <c r="A55" s="27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14"/>
      <c r="AA55" s="28"/>
      <c r="AB55" s="30"/>
      <c r="AC55" s="28"/>
      <c r="AD55" s="19"/>
    </row>
    <row r="56" ht="15.75" customHeight="1">
      <c r="A56" s="27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14"/>
      <c r="AA56" s="28"/>
      <c r="AB56" s="30"/>
      <c r="AC56" s="28"/>
      <c r="AD56" s="19"/>
    </row>
    <row r="57" ht="15.75" customHeight="1">
      <c r="A57" s="27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14"/>
      <c r="AA57" s="28"/>
      <c r="AB57" s="30"/>
      <c r="AC57" s="28"/>
      <c r="AD57" s="19"/>
    </row>
    <row r="58" ht="15.75" customHeight="1">
      <c r="A58" s="27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14"/>
      <c r="AA58" s="28"/>
      <c r="AB58" s="30"/>
      <c r="AC58" s="28"/>
      <c r="AD58" s="19"/>
    </row>
    <row r="59" ht="15.75" customHeight="1">
      <c r="A59" s="27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14"/>
      <c r="AA59" s="28"/>
      <c r="AB59" s="30"/>
      <c r="AC59" s="28"/>
      <c r="AD59" s="19"/>
    </row>
    <row r="60" ht="15.75" customHeight="1">
      <c r="A60" s="27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14"/>
      <c r="AA60" s="28"/>
      <c r="AB60" s="30"/>
      <c r="AC60" s="28"/>
      <c r="AD60" s="19"/>
    </row>
    <row r="61" ht="15.75" customHeight="1">
      <c r="A61" s="27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14"/>
      <c r="AA61" s="28"/>
      <c r="AB61" s="30"/>
      <c r="AC61" s="28"/>
      <c r="AD61" s="19"/>
    </row>
    <row r="62" ht="15.75" customHeight="1">
      <c r="A62" s="27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14"/>
      <c r="AA62" s="28"/>
      <c r="AB62" s="30"/>
      <c r="AC62" s="28"/>
      <c r="AD62" s="19"/>
    </row>
    <row r="63" ht="15.75" customHeight="1">
      <c r="A63" s="27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14"/>
      <c r="AA63" s="28"/>
      <c r="AB63" s="30"/>
      <c r="AC63" s="28"/>
      <c r="AD63" s="19"/>
    </row>
    <row r="64" ht="15.75" customHeight="1">
      <c r="A64" s="27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14"/>
      <c r="AA64" s="28"/>
      <c r="AB64" s="30"/>
      <c r="AC64" s="28"/>
      <c r="AD64" s="19"/>
    </row>
    <row r="65" ht="15.75" customHeight="1">
      <c r="A65" s="27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14"/>
      <c r="AA65" s="28"/>
      <c r="AB65" s="30"/>
      <c r="AC65" s="28"/>
      <c r="AD65" s="19"/>
    </row>
    <row r="66" ht="15.75" customHeight="1">
      <c r="A66" s="27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14"/>
      <c r="AA66" s="28"/>
      <c r="AB66" s="30"/>
      <c r="AC66" s="28"/>
      <c r="AD66" s="19"/>
    </row>
    <row r="67" ht="15.75" customHeight="1">
      <c r="A67" s="27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14"/>
      <c r="AA67" s="28"/>
      <c r="AB67" s="30"/>
      <c r="AC67" s="28"/>
      <c r="AD67" s="19"/>
    </row>
    <row r="68" ht="15.75" customHeight="1">
      <c r="A68" s="27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14"/>
      <c r="AA68" s="28"/>
      <c r="AB68" s="30"/>
      <c r="AC68" s="28"/>
      <c r="AD68" s="19"/>
    </row>
    <row r="69" ht="15.75" customHeight="1">
      <c r="A69" s="27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14"/>
      <c r="AA69" s="28"/>
      <c r="AB69" s="30"/>
      <c r="AC69" s="28"/>
      <c r="AD69" s="19"/>
    </row>
    <row r="70" ht="15.75" customHeight="1">
      <c r="A70" s="27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14"/>
      <c r="AA70" s="28"/>
      <c r="AB70" s="30"/>
      <c r="AC70" s="28"/>
      <c r="AD70" s="19"/>
    </row>
    <row r="71" ht="15.75" customHeight="1">
      <c r="A71" s="27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14"/>
      <c r="AA71" s="28"/>
      <c r="AB71" s="30"/>
      <c r="AC71" s="28"/>
      <c r="AD71" s="19"/>
    </row>
    <row r="72" ht="15.75" customHeight="1">
      <c r="A72" s="27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14"/>
      <c r="AA72" s="28"/>
      <c r="AB72" s="30"/>
      <c r="AC72" s="28"/>
      <c r="AD72" s="19"/>
    </row>
    <row r="73" ht="15.75" customHeight="1">
      <c r="A73" s="27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14"/>
      <c r="AA73" s="28"/>
      <c r="AB73" s="30"/>
      <c r="AC73" s="28"/>
      <c r="AD73" s="19"/>
    </row>
    <row r="74" ht="15.75" customHeight="1">
      <c r="A74" s="27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14"/>
      <c r="AA74" s="28"/>
      <c r="AB74" s="30"/>
      <c r="AC74" s="28"/>
      <c r="AD74" s="19"/>
    </row>
    <row r="75" ht="15.75" customHeight="1">
      <c r="A75" s="27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14"/>
      <c r="AA75" s="28"/>
      <c r="AB75" s="30"/>
      <c r="AC75" s="28"/>
      <c r="AD75" s="19"/>
    </row>
    <row r="76" ht="15.75" customHeight="1">
      <c r="A76" s="27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14"/>
      <c r="AA76" s="28"/>
      <c r="AB76" s="30"/>
      <c r="AC76" s="28"/>
      <c r="AD76" s="19"/>
    </row>
    <row r="77" ht="15.75" customHeight="1">
      <c r="A77" s="27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14"/>
      <c r="AA77" s="28"/>
      <c r="AB77" s="30"/>
      <c r="AC77" s="28"/>
      <c r="AD77" s="19"/>
    </row>
    <row r="78" ht="15.75" customHeight="1">
      <c r="A78" s="27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14"/>
      <c r="AA78" s="28"/>
      <c r="AB78" s="30"/>
      <c r="AC78" s="28"/>
      <c r="AD78" s="19"/>
    </row>
    <row r="79" ht="15.75" customHeight="1">
      <c r="A79" s="27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14"/>
      <c r="AA79" s="28"/>
      <c r="AB79" s="30"/>
      <c r="AC79" s="28"/>
      <c r="AD79" s="19"/>
    </row>
    <row r="80" ht="15.75" customHeight="1">
      <c r="A80" s="27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14"/>
      <c r="AA80" s="28"/>
      <c r="AB80" s="30"/>
      <c r="AC80" s="28"/>
      <c r="AD80" s="19"/>
    </row>
    <row r="81" ht="15.75" customHeight="1">
      <c r="A81" s="27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14"/>
      <c r="AA81" s="28"/>
      <c r="AB81" s="30"/>
      <c r="AC81" s="28"/>
      <c r="AD81" s="19"/>
    </row>
    <row r="82" ht="15.75" customHeight="1">
      <c r="A82" s="27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14"/>
      <c r="AA82" s="28"/>
      <c r="AB82" s="30"/>
      <c r="AC82" s="28"/>
      <c r="AD82" s="19"/>
    </row>
    <row r="83" ht="15.75" customHeight="1">
      <c r="A83" s="27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14"/>
      <c r="AA83" s="28"/>
      <c r="AB83" s="30"/>
      <c r="AC83" s="28"/>
      <c r="AD83" s="19"/>
    </row>
    <row r="84" ht="15.75" customHeight="1">
      <c r="A84" s="27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14"/>
      <c r="AA84" s="28"/>
      <c r="AB84" s="30"/>
      <c r="AC84" s="28"/>
      <c r="AD84" s="19"/>
    </row>
    <row r="85" ht="15.75" customHeight="1">
      <c r="A85" s="27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14"/>
      <c r="AA85" s="28"/>
      <c r="AB85" s="30"/>
      <c r="AC85" s="28"/>
      <c r="AD85" s="19"/>
    </row>
    <row r="86" ht="15.75" customHeight="1">
      <c r="A86" s="27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14"/>
      <c r="AA86" s="28"/>
      <c r="AB86" s="30"/>
      <c r="AC86" s="28"/>
      <c r="AD86" s="19"/>
    </row>
    <row r="87" ht="15.75" customHeight="1">
      <c r="A87" s="27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14"/>
      <c r="AA87" s="28"/>
      <c r="AB87" s="30"/>
      <c r="AC87" s="28"/>
      <c r="AD87" s="19"/>
    </row>
    <row r="88" ht="15.75" customHeight="1">
      <c r="A88" s="27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14"/>
      <c r="AA88" s="28"/>
      <c r="AB88" s="30"/>
      <c r="AC88" s="28"/>
      <c r="AD88" s="19"/>
    </row>
    <row r="89" ht="15.75" customHeight="1">
      <c r="A89" s="27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14"/>
      <c r="AA89" s="28"/>
      <c r="AB89" s="30"/>
      <c r="AC89" s="28"/>
      <c r="AD89" s="19"/>
    </row>
    <row r="90" ht="15.75" customHeight="1">
      <c r="A90" s="27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14"/>
      <c r="AA90" s="28"/>
      <c r="AB90" s="30"/>
      <c r="AC90" s="28"/>
      <c r="AD90" s="19"/>
    </row>
    <row r="91" ht="15.75" customHeight="1">
      <c r="A91" s="27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14"/>
      <c r="AA91" s="28"/>
      <c r="AB91" s="30"/>
      <c r="AC91" s="28"/>
      <c r="AD91" s="19"/>
    </row>
    <row r="92" ht="15.75" customHeight="1">
      <c r="A92" s="27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14"/>
      <c r="AA92" s="28"/>
      <c r="AB92" s="30"/>
      <c r="AC92" s="28"/>
      <c r="AD92" s="19"/>
    </row>
    <row r="93" ht="15.75" customHeight="1">
      <c r="A93" s="27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14"/>
      <c r="AA93" s="28"/>
      <c r="AB93" s="30"/>
      <c r="AC93" s="28"/>
      <c r="AD93" s="19"/>
    </row>
    <row r="94" ht="15.75" customHeight="1">
      <c r="A94" s="27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14"/>
      <c r="AA94" s="28"/>
      <c r="AB94" s="30"/>
      <c r="AC94" s="28"/>
      <c r="AD94" s="19"/>
    </row>
    <row r="95" ht="15.75" customHeight="1">
      <c r="A95" s="27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14"/>
      <c r="AA95" s="28"/>
      <c r="AB95" s="30"/>
      <c r="AC95" s="28"/>
      <c r="AD95" s="19"/>
    </row>
    <row r="96" ht="15.75" customHeight="1">
      <c r="A96" s="27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14"/>
      <c r="AA96" s="28"/>
      <c r="AB96" s="30"/>
      <c r="AC96" s="28"/>
      <c r="AD96" s="19"/>
    </row>
    <row r="97" ht="15.75" customHeight="1">
      <c r="A97" s="27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14"/>
      <c r="AA97" s="28"/>
      <c r="AB97" s="30"/>
      <c r="AC97" s="28"/>
      <c r="AD97" s="19"/>
    </row>
    <row r="98" ht="15.75" customHeight="1">
      <c r="A98" s="27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14"/>
      <c r="AA98" s="28"/>
      <c r="AB98" s="30"/>
      <c r="AC98" s="28"/>
      <c r="AD98" s="19"/>
    </row>
    <row r="99" ht="15.75" customHeight="1">
      <c r="A99" s="27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14"/>
      <c r="AA99" s="28"/>
      <c r="AB99" s="30"/>
      <c r="AC99" s="28"/>
      <c r="AD99" s="19"/>
    </row>
    <row r="100" ht="15.75" customHeight="1">
      <c r="A100" s="27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14"/>
      <c r="AA100" s="28"/>
      <c r="AB100" s="30"/>
      <c r="AC100" s="28"/>
      <c r="AD100" s="19"/>
    </row>
    <row r="101" ht="15.75" customHeight="1">
      <c r="A101" s="27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14"/>
      <c r="AA101" s="28"/>
      <c r="AB101" s="30"/>
      <c r="AC101" s="28"/>
      <c r="AD101" s="19"/>
    </row>
    <row r="102" ht="15.75" customHeight="1">
      <c r="A102" s="27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14"/>
      <c r="AA102" s="28"/>
      <c r="AB102" s="30"/>
      <c r="AC102" s="28"/>
      <c r="AD102" s="19"/>
    </row>
    <row r="103" ht="15.75" customHeight="1">
      <c r="A103" s="27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14"/>
      <c r="AA103" s="28"/>
      <c r="AB103" s="30"/>
      <c r="AC103" s="28"/>
      <c r="AD103" s="19"/>
    </row>
    <row r="104" ht="15.75" customHeight="1">
      <c r="A104" s="27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14"/>
      <c r="AA104" s="28"/>
      <c r="AB104" s="30"/>
      <c r="AC104" s="28"/>
      <c r="AD104" s="19"/>
    </row>
    <row r="105" ht="15.75" customHeight="1">
      <c r="A105" s="27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14"/>
      <c r="AA105" s="28"/>
      <c r="AB105" s="30"/>
      <c r="AC105" s="28"/>
      <c r="AD105" s="19"/>
    </row>
    <row r="106" ht="15.75" customHeight="1">
      <c r="A106" s="27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14"/>
      <c r="AA106" s="28"/>
      <c r="AB106" s="30"/>
      <c r="AC106" s="28"/>
      <c r="AD106" s="19"/>
    </row>
    <row r="107" ht="15.75" customHeight="1">
      <c r="A107" s="27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14"/>
      <c r="AA107" s="28"/>
      <c r="AB107" s="30"/>
      <c r="AC107" s="28"/>
      <c r="AD107" s="19"/>
    </row>
    <row r="108" ht="15.75" customHeight="1">
      <c r="A108" s="27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14"/>
      <c r="AA108" s="28"/>
      <c r="AB108" s="30"/>
      <c r="AC108" s="28"/>
      <c r="AD108" s="19"/>
    </row>
    <row r="109" ht="15.75" customHeight="1">
      <c r="A109" s="27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14"/>
      <c r="AA109" s="28"/>
      <c r="AB109" s="30"/>
      <c r="AC109" s="28"/>
      <c r="AD109" s="19"/>
    </row>
    <row r="110" ht="15.75" customHeight="1">
      <c r="A110" s="27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14"/>
      <c r="AA110" s="28"/>
      <c r="AB110" s="30"/>
      <c r="AC110" s="28"/>
      <c r="AD110" s="19"/>
    </row>
    <row r="111" ht="15.75" customHeight="1">
      <c r="A111" s="27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14"/>
      <c r="AA111" s="28"/>
      <c r="AB111" s="30"/>
      <c r="AC111" s="28"/>
      <c r="AD111" s="19"/>
    </row>
    <row r="112" ht="15.75" customHeight="1">
      <c r="A112" s="27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14"/>
      <c r="AA112" s="28"/>
      <c r="AB112" s="30"/>
      <c r="AC112" s="28"/>
      <c r="AD112" s="19"/>
    </row>
    <row r="113" ht="15.75" customHeight="1">
      <c r="A113" s="27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14"/>
      <c r="AA113" s="28"/>
      <c r="AB113" s="30"/>
      <c r="AC113" s="28"/>
      <c r="AD113" s="19"/>
    </row>
    <row r="114" ht="15.75" customHeight="1">
      <c r="A114" s="27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14"/>
      <c r="AA114" s="28"/>
      <c r="AB114" s="30"/>
      <c r="AC114" s="28"/>
      <c r="AD114" s="19"/>
    </row>
    <row r="115" ht="15.75" customHeight="1">
      <c r="A115" s="27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14"/>
      <c r="AA115" s="28"/>
      <c r="AB115" s="30"/>
      <c r="AC115" s="28"/>
      <c r="AD115" s="19"/>
    </row>
    <row r="116" ht="15.75" customHeight="1">
      <c r="A116" s="27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14"/>
      <c r="AA116" s="28"/>
      <c r="AB116" s="30"/>
      <c r="AC116" s="28"/>
      <c r="AD116" s="19"/>
    </row>
    <row r="117" ht="15.75" customHeight="1">
      <c r="A117" s="27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14"/>
      <c r="AA117" s="28"/>
      <c r="AB117" s="30"/>
      <c r="AC117" s="28"/>
      <c r="AD117" s="19"/>
    </row>
    <row r="118" ht="15.75" customHeight="1">
      <c r="A118" s="27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14"/>
      <c r="AA118" s="28"/>
      <c r="AB118" s="30"/>
      <c r="AC118" s="28"/>
      <c r="AD118" s="19"/>
    </row>
    <row r="119" ht="15.75" customHeight="1">
      <c r="A119" s="27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14"/>
      <c r="AA119" s="28"/>
      <c r="AB119" s="30"/>
      <c r="AC119" s="28"/>
      <c r="AD119" s="19"/>
    </row>
    <row r="120" ht="15.75" customHeight="1">
      <c r="A120" s="27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14"/>
      <c r="AA120" s="28"/>
      <c r="AB120" s="30"/>
      <c r="AC120" s="28"/>
      <c r="AD120" s="19"/>
    </row>
    <row r="121" ht="15.75" customHeight="1">
      <c r="A121" s="27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14"/>
      <c r="AA121" s="28"/>
      <c r="AB121" s="30"/>
      <c r="AC121" s="28"/>
      <c r="AD121" s="19"/>
    </row>
    <row r="122" ht="15.75" customHeight="1">
      <c r="A122" s="27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14"/>
      <c r="AA122" s="28"/>
      <c r="AB122" s="30"/>
      <c r="AC122" s="28"/>
      <c r="AD122" s="19"/>
    </row>
    <row r="123" ht="15.75" customHeight="1">
      <c r="A123" s="27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14"/>
      <c r="AA123" s="28"/>
      <c r="AB123" s="30"/>
      <c r="AC123" s="28"/>
      <c r="AD123" s="19"/>
    </row>
    <row r="124" ht="15.75" customHeight="1">
      <c r="A124" s="27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14"/>
      <c r="AA124" s="28"/>
      <c r="AB124" s="30"/>
      <c r="AC124" s="28"/>
      <c r="AD124" s="19"/>
    </row>
    <row r="125" ht="15.75" customHeight="1">
      <c r="A125" s="27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14"/>
      <c r="AA125" s="28"/>
      <c r="AB125" s="30"/>
      <c r="AC125" s="28"/>
      <c r="AD125" s="19"/>
    </row>
    <row r="126" ht="15.75" customHeight="1">
      <c r="A126" s="27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14"/>
      <c r="AA126" s="28"/>
      <c r="AB126" s="30"/>
      <c r="AC126" s="28"/>
      <c r="AD126" s="19"/>
    </row>
    <row r="127" ht="15.75" customHeight="1">
      <c r="A127" s="27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14"/>
      <c r="AA127" s="28"/>
      <c r="AB127" s="30"/>
      <c r="AC127" s="28"/>
      <c r="AD127" s="19"/>
    </row>
    <row r="128" ht="15.75" customHeight="1">
      <c r="A128" s="27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14"/>
      <c r="AA128" s="28"/>
      <c r="AB128" s="30"/>
      <c r="AC128" s="28"/>
      <c r="AD128" s="19"/>
    </row>
    <row r="129" ht="15.75" customHeight="1">
      <c r="A129" s="27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14"/>
      <c r="AA129" s="28"/>
      <c r="AB129" s="30"/>
      <c r="AC129" s="28"/>
      <c r="AD129" s="19"/>
    </row>
    <row r="130" ht="15.75" customHeight="1">
      <c r="A130" s="27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14"/>
      <c r="AA130" s="28"/>
      <c r="AB130" s="30"/>
      <c r="AC130" s="28"/>
      <c r="AD130" s="19"/>
    </row>
    <row r="131" ht="15.75" customHeight="1">
      <c r="A131" s="27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14"/>
      <c r="AA131" s="28"/>
      <c r="AB131" s="30"/>
      <c r="AC131" s="28"/>
      <c r="AD131" s="19"/>
    </row>
    <row r="132" ht="15.75" customHeight="1">
      <c r="A132" s="27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14"/>
      <c r="AA132" s="28"/>
      <c r="AB132" s="30"/>
      <c r="AC132" s="28"/>
      <c r="AD132" s="19"/>
    </row>
    <row r="133" ht="15.75" customHeight="1">
      <c r="A133" s="27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14"/>
      <c r="AA133" s="28"/>
      <c r="AB133" s="30"/>
      <c r="AC133" s="28"/>
      <c r="AD133" s="19"/>
    </row>
    <row r="134" ht="15.75" customHeight="1">
      <c r="A134" s="27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14"/>
      <c r="AA134" s="28"/>
      <c r="AB134" s="30"/>
      <c r="AC134" s="28"/>
      <c r="AD134" s="19"/>
    </row>
    <row r="135" ht="15.75" customHeight="1">
      <c r="A135" s="27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14"/>
      <c r="AA135" s="28"/>
      <c r="AB135" s="30"/>
      <c r="AC135" s="28"/>
      <c r="AD135" s="19"/>
    </row>
    <row r="136" ht="15.75" customHeight="1">
      <c r="A136" s="27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14"/>
      <c r="AA136" s="28"/>
      <c r="AB136" s="30"/>
      <c r="AC136" s="28"/>
      <c r="AD136" s="19"/>
    </row>
    <row r="137" ht="15.75" customHeight="1">
      <c r="A137" s="27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14"/>
      <c r="AA137" s="28"/>
      <c r="AB137" s="30"/>
      <c r="AC137" s="28"/>
      <c r="AD137" s="19"/>
    </row>
    <row r="138" ht="15.75" customHeight="1">
      <c r="A138" s="27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14"/>
      <c r="AA138" s="28"/>
      <c r="AB138" s="30"/>
      <c r="AC138" s="28"/>
      <c r="AD138" s="19"/>
    </row>
    <row r="139" ht="15.75" customHeight="1">
      <c r="A139" s="27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14"/>
      <c r="AA139" s="28"/>
      <c r="AB139" s="30"/>
      <c r="AC139" s="28"/>
      <c r="AD139" s="19"/>
    </row>
    <row r="140" ht="15.75" customHeight="1">
      <c r="A140" s="27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14"/>
      <c r="AA140" s="28"/>
      <c r="AB140" s="30"/>
      <c r="AC140" s="28"/>
      <c r="AD140" s="19"/>
    </row>
    <row r="141" ht="15.75" customHeight="1">
      <c r="A141" s="27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14"/>
      <c r="AA141" s="28"/>
      <c r="AB141" s="30"/>
      <c r="AC141" s="28"/>
      <c r="AD141" s="19"/>
    </row>
    <row r="142" ht="15.75" customHeight="1">
      <c r="A142" s="27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14"/>
      <c r="AA142" s="28"/>
      <c r="AB142" s="30"/>
      <c r="AC142" s="28"/>
      <c r="AD142" s="19"/>
    </row>
    <row r="143" ht="15.75" customHeight="1">
      <c r="A143" s="27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14"/>
      <c r="AA143" s="28"/>
      <c r="AB143" s="30"/>
      <c r="AC143" s="28"/>
      <c r="AD143" s="19"/>
    </row>
    <row r="144" ht="15.75" customHeight="1">
      <c r="A144" s="27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14"/>
      <c r="AA144" s="28"/>
      <c r="AB144" s="30"/>
      <c r="AC144" s="28"/>
      <c r="AD144" s="19"/>
    </row>
    <row r="145" ht="15.75" customHeight="1">
      <c r="A145" s="27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14"/>
      <c r="AA145" s="28"/>
      <c r="AB145" s="30"/>
      <c r="AC145" s="28"/>
      <c r="AD145" s="19"/>
    </row>
    <row r="146" ht="15.75" customHeight="1">
      <c r="A146" s="27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14"/>
      <c r="AA146" s="28"/>
      <c r="AB146" s="30"/>
      <c r="AC146" s="28"/>
      <c r="AD146" s="19"/>
    </row>
    <row r="147" ht="15.75" customHeight="1">
      <c r="A147" s="27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14"/>
      <c r="AA147" s="28"/>
      <c r="AB147" s="30"/>
      <c r="AC147" s="28"/>
      <c r="AD147" s="19"/>
    </row>
    <row r="148" ht="15.75" customHeight="1">
      <c r="A148" s="27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14"/>
      <c r="AA148" s="28"/>
      <c r="AB148" s="30"/>
      <c r="AC148" s="28"/>
      <c r="AD148" s="19"/>
    </row>
    <row r="149" ht="15.75" customHeight="1">
      <c r="A149" s="27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14"/>
      <c r="AA149" s="28"/>
      <c r="AB149" s="30"/>
      <c r="AC149" s="28"/>
      <c r="AD149" s="19"/>
    </row>
    <row r="150" ht="15.75" customHeight="1">
      <c r="A150" s="27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14"/>
      <c r="AA150" s="28"/>
      <c r="AB150" s="30"/>
      <c r="AC150" s="28"/>
      <c r="AD150" s="19"/>
    </row>
    <row r="151" ht="15.75" customHeight="1">
      <c r="A151" s="27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14"/>
      <c r="AA151" s="28"/>
      <c r="AB151" s="30"/>
      <c r="AC151" s="28"/>
      <c r="AD151" s="19"/>
    </row>
    <row r="152" ht="15.75" customHeight="1">
      <c r="A152" s="27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14"/>
      <c r="AA152" s="28"/>
      <c r="AB152" s="30"/>
      <c r="AC152" s="28"/>
      <c r="AD152" s="19"/>
    </row>
    <row r="153" ht="15.75" customHeight="1">
      <c r="A153" s="27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14"/>
      <c r="AA153" s="28"/>
      <c r="AB153" s="30"/>
      <c r="AC153" s="28"/>
      <c r="AD153" s="19"/>
    </row>
    <row r="154" ht="15.75" customHeight="1">
      <c r="A154" s="27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14"/>
      <c r="AA154" s="28"/>
      <c r="AB154" s="30"/>
      <c r="AC154" s="28"/>
      <c r="AD154" s="19"/>
    </row>
    <row r="155" ht="15.75" customHeight="1">
      <c r="A155" s="27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14"/>
      <c r="AA155" s="28"/>
      <c r="AB155" s="30"/>
      <c r="AC155" s="28"/>
      <c r="AD155" s="19"/>
    </row>
    <row r="156" ht="15.75" customHeight="1">
      <c r="A156" s="27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14"/>
      <c r="AA156" s="28"/>
      <c r="AB156" s="30"/>
      <c r="AC156" s="28"/>
      <c r="AD156" s="19"/>
    </row>
    <row r="157" ht="15.75" customHeight="1">
      <c r="A157" s="27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14"/>
      <c r="AA157" s="28"/>
      <c r="AB157" s="30"/>
      <c r="AC157" s="28"/>
      <c r="AD157" s="19"/>
    </row>
    <row r="158" ht="15.75" customHeight="1">
      <c r="A158" s="27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14"/>
      <c r="AA158" s="28"/>
      <c r="AB158" s="30"/>
      <c r="AC158" s="28"/>
      <c r="AD158" s="19"/>
    </row>
    <row r="159" ht="15.75" customHeight="1">
      <c r="A159" s="27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14"/>
      <c r="AA159" s="28"/>
      <c r="AB159" s="30"/>
      <c r="AC159" s="28"/>
      <c r="AD159" s="19"/>
    </row>
    <row r="160" ht="15.75" customHeight="1">
      <c r="A160" s="27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14"/>
      <c r="AA160" s="28"/>
      <c r="AB160" s="30"/>
      <c r="AC160" s="28"/>
      <c r="AD160" s="19"/>
    </row>
    <row r="161" ht="15.75" customHeight="1">
      <c r="A161" s="27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14"/>
      <c r="AA161" s="28"/>
      <c r="AB161" s="30"/>
      <c r="AC161" s="28"/>
      <c r="AD161" s="19"/>
    </row>
    <row r="162" ht="15.75" customHeight="1">
      <c r="A162" s="27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14"/>
      <c r="AA162" s="28"/>
      <c r="AB162" s="30"/>
      <c r="AC162" s="28"/>
      <c r="AD162" s="19"/>
    </row>
    <row r="163" ht="15.75" customHeight="1">
      <c r="A163" s="27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14"/>
      <c r="AA163" s="28"/>
      <c r="AB163" s="30"/>
      <c r="AC163" s="28"/>
      <c r="AD163" s="19"/>
    </row>
    <row r="164" ht="15.75" customHeight="1">
      <c r="A164" s="27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14"/>
      <c r="AA164" s="28"/>
      <c r="AB164" s="30"/>
      <c r="AC164" s="28"/>
      <c r="AD164" s="19"/>
    </row>
    <row r="165" ht="15.75" customHeight="1">
      <c r="A165" s="27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14"/>
      <c r="AA165" s="28"/>
      <c r="AB165" s="30"/>
      <c r="AC165" s="28"/>
      <c r="AD165" s="19"/>
    </row>
    <row r="166" ht="15.75" customHeight="1">
      <c r="A166" s="27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14"/>
      <c r="AA166" s="28"/>
      <c r="AB166" s="30"/>
      <c r="AC166" s="28"/>
      <c r="AD166" s="19"/>
    </row>
    <row r="167" ht="15.75" customHeight="1">
      <c r="A167" s="27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14"/>
      <c r="AA167" s="28"/>
      <c r="AB167" s="30"/>
      <c r="AC167" s="28"/>
      <c r="AD167" s="19"/>
    </row>
    <row r="168" ht="15.75" customHeight="1">
      <c r="A168" s="27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14"/>
      <c r="AA168" s="28"/>
      <c r="AB168" s="30"/>
      <c r="AC168" s="28"/>
      <c r="AD168" s="19"/>
    </row>
    <row r="169" ht="15.75" customHeight="1">
      <c r="A169" s="27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14"/>
      <c r="AA169" s="28"/>
      <c r="AB169" s="30"/>
      <c r="AC169" s="28"/>
      <c r="AD169" s="19"/>
    </row>
    <row r="170" ht="15.75" customHeight="1">
      <c r="A170" s="27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14"/>
      <c r="AA170" s="28"/>
      <c r="AB170" s="30"/>
      <c r="AC170" s="28"/>
      <c r="AD170" s="19"/>
    </row>
    <row r="171" ht="15.75" customHeight="1">
      <c r="A171" s="27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14"/>
      <c r="AA171" s="28"/>
      <c r="AB171" s="30"/>
      <c r="AC171" s="28"/>
      <c r="AD171" s="19"/>
    </row>
    <row r="172" ht="15.75" customHeight="1">
      <c r="A172" s="27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14"/>
      <c r="AA172" s="28"/>
      <c r="AB172" s="30"/>
      <c r="AC172" s="28"/>
      <c r="AD172" s="19"/>
    </row>
    <row r="173" ht="15.75" customHeight="1">
      <c r="A173" s="27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14"/>
      <c r="AA173" s="28"/>
      <c r="AB173" s="30"/>
      <c r="AC173" s="28"/>
      <c r="AD173" s="19"/>
    </row>
    <row r="174" ht="15.75" customHeight="1">
      <c r="A174" s="27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14"/>
      <c r="AA174" s="28"/>
      <c r="AB174" s="30"/>
      <c r="AC174" s="28"/>
      <c r="AD174" s="19"/>
    </row>
    <row r="175" ht="15.75" customHeight="1">
      <c r="A175" s="27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14"/>
      <c r="AA175" s="28"/>
      <c r="AB175" s="30"/>
      <c r="AC175" s="28"/>
      <c r="AD175" s="19"/>
    </row>
    <row r="176" ht="15.75" customHeight="1">
      <c r="A176" s="27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14"/>
      <c r="AA176" s="28"/>
      <c r="AB176" s="30"/>
      <c r="AC176" s="28"/>
      <c r="AD176" s="19"/>
    </row>
    <row r="177" ht="15.75" customHeight="1">
      <c r="A177" s="27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14"/>
      <c r="AA177" s="28"/>
      <c r="AB177" s="30"/>
      <c r="AC177" s="28"/>
      <c r="AD177" s="19"/>
    </row>
    <row r="178" ht="15.75" customHeight="1">
      <c r="A178" s="27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14"/>
      <c r="AA178" s="28"/>
      <c r="AB178" s="30"/>
      <c r="AC178" s="28"/>
      <c r="AD178" s="19"/>
    </row>
    <row r="179" ht="15.75" customHeight="1">
      <c r="A179" s="27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14"/>
      <c r="AA179" s="28"/>
      <c r="AB179" s="30"/>
      <c r="AC179" s="28"/>
      <c r="AD179" s="19"/>
    </row>
    <row r="180" ht="15.75" customHeight="1">
      <c r="A180" s="27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14"/>
      <c r="AA180" s="28"/>
      <c r="AB180" s="30"/>
      <c r="AC180" s="28"/>
      <c r="AD180" s="19"/>
    </row>
    <row r="181" ht="15.75" customHeight="1">
      <c r="A181" s="27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14"/>
      <c r="AA181" s="28"/>
      <c r="AB181" s="30"/>
      <c r="AC181" s="28"/>
      <c r="AD181" s="19"/>
    </row>
    <row r="182" ht="15.75" customHeight="1">
      <c r="A182" s="27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14"/>
      <c r="AA182" s="28"/>
      <c r="AB182" s="30"/>
      <c r="AC182" s="28"/>
      <c r="AD182" s="19"/>
    </row>
    <row r="183" ht="15.75" customHeight="1">
      <c r="A183" s="27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14"/>
      <c r="AA183" s="28"/>
      <c r="AB183" s="30"/>
      <c r="AC183" s="28"/>
      <c r="AD183" s="19"/>
    </row>
    <row r="184" ht="15.75" customHeight="1">
      <c r="A184" s="27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14"/>
      <c r="AA184" s="28"/>
      <c r="AB184" s="30"/>
      <c r="AC184" s="28"/>
      <c r="AD184" s="19"/>
    </row>
    <row r="185" ht="15.75" customHeight="1">
      <c r="A185" s="27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14"/>
      <c r="AA185" s="28"/>
      <c r="AB185" s="30"/>
      <c r="AC185" s="28"/>
      <c r="AD185" s="19"/>
    </row>
    <row r="186" ht="15.75" customHeight="1">
      <c r="A186" s="27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14"/>
      <c r="AA186" s="28"/>
      <c r="AB186" s="30"/>
      <c r="AC186" s="28"/>
      <c r="AD186" s="19"/>
    </row>
    <row r="187" ht="15.75" customHeight="1">
      <c r="A187" s="27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14"/>
      <c r="AA187" s="28"/>
      <c r="AB187" s="30"/>
      <c r="AC187" s="28"/>
      <c r="AD187" s="19"/>
    </row>
    <row r="188" ht="15.75" customHeight="1">
      <c r="A188" s="27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14"/>
      <c r="AA188" s="28"/>
      <c r="AB188" s="30"/>
      <c r="AC188" s="28"/>
      <c r="AD188" s="19"/>
    </row>
    <row r="189" ht="15.75" customHeight="1">
      <c r="A189" s="27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14"/>
      <c r="AA189" s="28"/>
      <c r="AB189" s="30"/>
      <c r="AC189" s="28"/>
      <c r="AD189" s="19"/>
    </row>
    <row r="190" ht="15.75" customHeight="1">
      <c r="A190" s="27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14"/>
      <c r="AA190" s="28"/>
      <c r="AB190" s="30"/>
      <c r="AC190" s="28"/>
      <c r="AD190" s="19"/>
    </row>
    <row r="191" ht="15.75" customHeight="1">
      <c r="A191" s="27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14"/>
      <c r="AA191" s="28"/>
      <c r="AB191" s="30"/>
      <c r="AC191" s="28"/>
      <c r="AD191" s="19"/>
    </row>
    <row r="192" ht="15.75" customHeight="1">
      <c r="A192" s="27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14"/>
      <c r="AA192" s="28"/>
      <c r="AB192" s="30"/>
      <c r="AC192" s="28"/>
      <c r="AD192" s="19"/>
    </row>
    <row r="193" ht="15.75" customHeight="1">
      <c r="A193" s="27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14"/>
      <c r="AA193" s="28"/>
      <c r="AB193" s="30"/>
      <c r="AC193" s="28"/>
      <c r="AD193" s="19"/>
    </row>
    <row r="194" ht="15.75" customHeight="1">
      <c r="A194" s="27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14"/>
      <c r="AA194" s="28"/>
      <c r="AB194" s="30"/>
      <c r="AC194" s="28"/>
      <c r="AD194" s="19"/>
    </row>
    <row r="195" ht="15.75" customHeight="1">
      <c r="A195" s="27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14"/>
      <c r="AA195" s="28"/>
      <c r="AB195" s="30"/>
      <c r="AC195" s="28"/>
      <c r="AD195" s="19"/>
    </row>
    <row r="196" ht="15.75" customHeight="1">
      <c r="A196" s="27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14"/>
      <c r="AA196" s="28"/>
      <c r="AB196" s="30"/>
      <c r="AC196" s="28"/>
      <c r="AD196" s="19"/>
    </row>
    <row r="197" ht="15.75" customHeight="1">
      <c r="A197" s="27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14"/>
      <c r="AA197" s="28"/>
      <c r="AB197" s="30"/>
      <c r="AC197" s="28"/>
      <c r="AD197" s="19"/>
    </row>
    <row r="198" ht="15.75" customHeight="1">
      <c r="A198" s="27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14"/>
      <c r="AA198" s="28"/>
      <c r="AB198" s="30"/>
      <c r="AC198" s="28"/>
      <c r="AD198" s="19"/>
    </row>
    <row r="199" ht="15.75" customHeight="1">
      <c r="A199" s="27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14"/>
      <c r="AA199" s="28"/>
      <c r="AB199" s="30"/>
      <c r="AC199" s="28"/>
      <c r="AD199" s="19"/>
    </row>
    <row r="200" ht="15.75" customHeight="1">
      <c r="A200" s="27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14"/>
      <c r="AA200" s="28"/>
      <c r="AB200" s="30"/>
      <c r="AC200" s="28"/>
      <c r="AD200" s="19"/>
    </row>
    <row r="201" ht="15.75" customHeight="1">
      <c r="A201" s="27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14"/>
      <c r="AA201" s="28"/>
      <c r="AB201" s="30"/>
      <c r="AC201" s="28"/>
      <c r="AD201" s="19"/>
    </row>
    <row r="202" ht="15.75" customHeight="1">
      <c r="A202" s="27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14"/>
      <c r="AA202" s="28"/>
      <c r="AB202" s="30"/>
      <c r="AC202" s="28"/>
      <c r="AD202" s="19"/>
    </row>
    <row r="203" ht="15.75" customHeight="1">
      <c r="A203" s="27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14"/>
      <c r="AA203" s="28"/>
      <c r="AB203" s="30"/>
      <c r="AC203" s="28"/>
      <c r="AD203" s="19"/>
    </row>
    <row r="204" ht="15.75" customHeight="1">
      <c r="A204" s="27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14"/>
      <c r="AA204" s="28"/>
      <c r="AB204" s="30"/>
      <c r="AC204" s="28"/>
      <c r="AD204" s="19"/>
    </row>
    <row r="205" ht="15.75" customHeight="1">
      <c r="A205" s="27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14"/>
      <c r="AA205" s="28"/>
      <c r="AB205" s="30"/>
      <c r="AC205" s="28"/>
      <c r="AD205" s="19"/>
    </row>
    <row r="206" ht="15.75" customHeight="1">
      <c r="A206" s="27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14"/>
      <c r="AA206" s="28"/>
      <c r="AB206" s="30"/>
      <c r="AC206" s="28"/>
      <c r="AD206" s="19"/>
    </row>
    <row r="207" ht="15.75" customHeight="1">
      <c r="A207" s="27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14"/>
      <c r="AA207" s="28"/>
      <c r="AB207" s="30"/>
      <c r="AC207" s="28"/>
      <c r="AD207" s="19"/>
    </row>
    <row r="208" ht="15.75" customHeight="1">
      <c r="A208" s="27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14"/>
      <c r="AA208" s="28"/>
      <c r="AB208" s="30"/>
      <c r="AC208" s="28"/>
      <c r="AD208" s="19"/>
    </row>
    <row r="209" ht="15.75" customHeight="1">
      <c r="A209" s="27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14"/>
      <c r="AA209" s="28"/>
      <c r="AB209" s="30"/>
      <c r="AC209" s="28"/>
      <c r="AD209" s="19"/>
    </row>
    <row r="210" ht="15.75" customHeight="1">
      <c r="A210" s="27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14"/>
      <c r="AA210" s="28"/>
      <c r="AB210" s="30"/>
      <c r="AC210" s="28"/>
      <c r="AD210" s="19"/>
    </row>
    <row r="211" ht="15.75" customHeight="1">
      <c r="A211" s="27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14"/>
      <c r="AA211" s="28"/>
      <c r="AB211" s="30"/>
      <c r="AC211" s="28"/>
      <c r="AD211" s="19"/>
    </row>
    <row r="212" ht="15.75" customHeight="1">
      <c r="A212" s="27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14"/>
      <c r="AA212" s="28"/>
      <c r="AB212" s="30"/>
      <c r="AC212" s="28"/>
      <c r="AD212" s="19"/>
    </row>
    <row r="213" ht="15.75" customHeight="1">
      <c r="A213" s="27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14"/>
      <c r="AA213" s="28"/>
      <c r="AB213" s="30"/>
      <c r="AC213" s="28"/>
      <c r="AD213" s="19"/>
    </row>
    <row r="214" ht="15.75" customHeight="1">
      <c r="A214" s="27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14"/>
      <c r="AA214" s="28"/>
      <c r="AB214" s="30"/>
      <c r="AC214" s="28"/>
      <c r="AD214" s="19"/>
    </row>
    <row r="215" ht="15.75" customHeight="1">
      <c r="A215" s="27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14"/>
      <c r="AA215" s="28"/>
      <c r="AB215" s="30"/>
      <c r="AC215" s="28"/>
      <c r="AD215" s="19"/>
    </row>
    <row r="216" ht="15.75" customHeight="1">
      <c r="A216" s="27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14"/>
      <c r="AA216" s="28"/>
      <c r="AB216" s="30"/>
      <c r="AC216" s="28"/>
      <c r="AD216" s="19"/>
    </row>
    <row r="217" ht="15.75" customHeight="1">
      <c r="A217" s="27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14"/>
      <c r="AA217" s="28"/>
      <c r="AB217" s="30"/>
      <c r="AC217" s="28"/>
      <c r="AD217" s="19"/>
    </row>
    <row r="218" ht="15.75" customHeight="1">
      <c r="A218" s="27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14"/>
      <c r="AA218" s="28"/>
      <c r="AB218" s="30"/>
      <c r="AC218" s="28"/>
      <c r="AD218" s="19"/>
    </row>
    <row r="219" ht="15.75" customHeight="1">
      <c r="A219" s="27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14"/>
      <c r="AA219" s="28"/>
      <c r="AB219" s="30"/>
      <c r="AC219" s="28"/>
      <c r="AD219" s="19"/>
    </row>
    <row r="220" ht="15.75" customHeight="1">
      <c r="A220" s="27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14"/>
      <c r="AA220" s="28"/>
      <c r="AB220" s="30"/>
      <c r="AC220" s="28"/>
      <c r="AD220" s="19"/>
    </row>
    <row r="221" ht="15.75" customHeight="1">
      <c r="A221" s="27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14"/>
      <c r="AA221" s="28"/>
      <c r="AB221" s="30"/>
      <c r="AC221" s="28"/>
      <c r="AD221" s="19"/>
    </row>
    <row r="222" ht="15.75" customHeight="1">
      <c r="A222" s="27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14"/>
      <c r="AA222" s="28"/>
      <c r="AB222" s="30"/>
      <c r="AC222" s="28"/>
      <c r="AD222" s="19"/>
    </row>
    <row r="223" ht="15.75" customHeight="1">
      <c r="A223" s="27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14"/>
      <c r="AA223" s="28"/>
      <c r="AB223" s="30"/>
      <c r="AC223" s="28"/>
      <c r="AD223" s="19"/>
    </row>
    <row r="224" ht="15.75" customHeight="1">
      <c r="A224" s="27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14"/>
      <c r="AA224" s="28"/>
      <c r="AB224" s="30"/>
      <c r="AC224" s="28"/>
      <c r="AD224" s="19"/>
    </row>
    <row r="225" ht="15.75" customHeight="1">
      <c r="A225" s="27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14"/>
      <c r="AA225" s="28"/>
      <c r="AB225" s="30"/>
      <c r="AC225" s="28"/>
      <c r="AD225" s="19"/>
    </row>
    <row r="226" ht="15.75" customHeight="1">
      <c r="A226" s="27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14"/>
      <c r="AA226" s="28"/>
      <c r="AB226" s="30"/>
      <c r="AC226" s="28"/>
      <c r="AD226" s="19"/>
    </row>
    <row r="227" ht="15.75" customHeight="1">
      <c r="A227" s="27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14"/>
      <c r="AA227" s="28"/>
      <c r="AB227" s="30"/>
      <c r="AC227" s="28"/>
      <c r="AD227" s="19"/>
    </row>
    <row r="228" ht="15.75" customHeight="1">
      <c r="A228" s="27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14"/>
      <c r="AA228" s="28"/>
      <c r="AB228" s="30"/>
      <c r="AC228" s="28"/>
      <c r="AD228" s="19"/>
    </row>
    <row r="229" ht="15.75" customHeight="1">
      <c r="A229" s="27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14"/>
      <c r="AA229" s="28"/>
      <c r="AB229" s="30"/>
      <c r="AC229" s="28"/>
      <c r="AD229" s="19"/>
    </row>
    <row r="230" ht="15.75" customHeight="1">
      <c r="A230" s="27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14"/>
      <c r="AA230" s="28"/>
      <c r="AB230" s="30"/>
      <c r="AC230" s="28"/>
      <c r="AD230" s="19"/>
    </row>
    <row r="231" ht="15.75" customHeight="1">
      <c r="A231" s="27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14"/>
      <c r="AA231" s="28"/>
      <c r="AB231" s="30"/>
      <c r="AC231" s="28"/>
      <c r="AD231" s="19"/>
    </row>
    <row r="232" ht="15.75" customHeight="1">
      <c r="A232" s="27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14"/>
      <c r="AA232" s="28"/>
      <c r="AB232" s="30"/>
      <c r="AC232" s="28"/>
      <c r="AD232" s="19"/>
    </row>
    <row r="233" ht="15.75" customHeight="1">
      <c r="A233" s="27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14"/>
      <c r="AA233" s="28"/>
      <c r="AB233" s="30"/>
      <c r="AC233" s="28"/>
      <c r="AD233" s="19"/>
    </row>
    <row r="234" ht="15.75" customHeight="1">
      <c r="A234" s="27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14"/>
      <c r="AA234" s="28"/>
      <c r="AB234" s="30"/>
      <c r="AC234" s="28"/>
      <c r="AD234" s="19"/>
    </row>
    <row r="235" ht="15.75" customHeight="1">
      <c r="A235" s="27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14"/>
      <c r="AA235" s="28"/>
      <c r="AB235" s="30"/>
      <c r="AC235" s="28"/>
      <c r="AD235" s="19"/>
    </row>
    <row r="236" ht="15.75" customHeight="1">
      <c r="A236" s="27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14"/>
      <c r="AA236" s="28"/>
      <c r="AB236" s="30"/>
      <c r="AC236" s="28"/>
      <c r="AD236" s="19"/>
    </row>
    <row r="237" ht="15.75" customHeight="1">
      <c r="A237" s="27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14"/>
      <c r="AA237" s="28"/>
      <c r="AB237" s="30"/>
      <c r="AC237" s="28"/>
      <c r="AD237" s="19"/>
    </row>
    <row r="238" ht="15.75" customHeight="1">
      <c r="A238" s="27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14"/>
      <c r="AA238" s="28"/>
      <c r="AB238" s="30"/>
      <c r="AC238" s="28"/>
      <c r="AD238" s="19"/>
    </row>
    <row r="239" ht="15.75" customHeight="1">
      <c r="A239" s="27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14"/>
      <c r="AA239" s="28"/>
      <c r="AB239" s="30"/>
      <c r="AC239" s="28"/>
      <c r="AD239" s="19"/>
    </row>
    <row r="240" ht="15.75" customHeight="1">
      <c r="A240" s="27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14"/>
      <c r="AA240" s="28"/>
      <c r="AB240" s="30"/>
      <c r="AC240" s="28"/>
      <c r="AD240" s="19"/>
    </row>
    <row r="241" ht="15.75" customHeight="1">
      <c r="A241" s="27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14"/>
      <c r="AA241" s="28"/>
      <c r="AB241" s="30"/>
      <c r="AC241" s="28"/>
      <c r="AD241" s="19"/>
    </row>
    <row r="242" ht="15.75" customHeight="1">
      <c r="A242" s="27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14"/>
      <c r="AA242" s="28"/>
      <c r="AB242" s="30"/>
      <c r="AC242" s="28"/>
      <c r="AD242" s="19"/>
    </row>
    <row r="243" ht="15.75" customHeight="1">
      <c r="A243" s="27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14"/>
      <c r="AA243" s="28"/>
      <c r="AB243" s="30"/>
      <c r="AC243" s="28"/>
      <c r="AD243" s="19"/>
    </row>
    <row r="244" ht="15.75" customHeight="1">
      <c r="A244" s="27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14"/>
      <c r="AA244" s="28"/>
      <c r="AB244" s="30"/>
      <c r="AC244" s="28"/>
      <c r="AD244" s="19"/>
    </row>
    <row r="245" ht="15.75" customHeight="1">
      <c r="A245" s="27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14"/>
      <c r="AA245" s="28"/>
      <c r="AB245" s="30"/>
      <c r="AC245" s="28"/>
      <c r="AD245" s="19"/>
    </row>
    <row r="246" ht="15.75" customHeight="1">
      <c r="A246" s="27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14"/>
      <c r="AA246" s="28"/>
      <c r="AB246" s="30"/>
      <c r="AC246" s="28"/>
      <c r="AD246" s="19"/>
    </row>
    <row r="247" ht="15.75" customHeight="1">
      <c r="A247" s="27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14"/>
      <c r="AA247" s="28"/>
      <c r="AB247" s="30"/>
      <c r="AC247" s="28"/>
      <c r="AD247" s="19"/>
    </row>
    <row r="248" ht="15.75" customHeight="1">
      <c r="A248" s="27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14"/>
      <c r="AA248" s="28"/>
      <c r="AB248" s="30"/>
      <c r="AC248" s="28"/>
      <c r="AD248" s="19"/>
    </row>
    <row r="249" ht="15.75" customHeight="1">
      <c r="A249" s="27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14"/>
      <c r="AA249" s="28"/>
      <c r="AB249" s="30"/>
      <c r="AC249" s="28"/>
      <c r="AD249" s="19"/>
    </row>
    <row r="250" ht="15.75" customHeight="1">
      <c r="A250" s="27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14"/>
      <c r="AA250" s="28"/>
      <c r="AB250" s="30"/>
      <c r="AC250" s="28"/>
      <c r="AD250" s="19"/>
    </row>
    <row r="251" ht="15.75" customHeight="1">
      <c r="A251" s="27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14"/>
      <c r="AA251" s="28"/>
      <c r="AB251" s="30"/>
      <c r="AC251" s="28"/>
      <c r="AD251" s="19"/>
    </row>
    <row r="252" ht="15.75" customHeight="1">
      <c r="A252" s="27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14"/>
      <c r="AA252" s="28"/>
      <c r="AB252" s="30"/>
      <c r="AC252" s="28"/>
      <c r="AD252" s="19"/>
    </row>
    <row r="253" ht="15.75" customHeight="1">
      <c r="A253" s="27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14"/>
      <c r="AA253" s="28"/>
      <c r="AB253" s="30"/>
      <c r="AC253" s="28"/>
      <c r="AD253" s="19"/>
    </row>
    <row r="254" ht="15.75" customHeight="1">
      <c r="A254" s="27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14"/>
      <c r="AA254" s="28"/>
      <c r="AB254" s="30"/>
      <c r="AC254" s="28"/>
      <c r="AD254" s="19"/>
    </row>
    <row r="255" ht="15.75" customHeight="1">
      <c r="A255" s="27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14"/>
      <c r="AA255" s="28"/>
      <c r="AB255" s="30"/>
      <c r="AC255" s="28"/>
      <c r="AD255" s="19"/>
    </row>
    <row r="256" ht="15.75" customHeight="1">
      <c r="A256" s="27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14"/>
      <c r="AA256" s="28"/>
      <c r="AB256" s="30"/>
      <c r="AC256" s="28"/>
      <c r="AD256" s="19"/>
    </row>
    <row r="257" ht="15.75" customHeight="1">
      <c r="A257" s="27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14"/>
      <c r="AA257" s="28"/>
      <c r="AB257" s="30"/>
      <c r="AC257" s="28"/>
      <c r="AD257" s="19"/>
    </row>
    <row r="258" ht="15.75" customHeight="1">
      <c r="A258" s="27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14"/>
      <c r="AA258" s="28"/>
      <c r="AB258" s="30"/>
      <c r="AC258" s="28"/>
      <c r="AD258" s="19"/>
    </row>
    <row r="259" ht="15.75" customHeight="1">
      <c r="A259" s="27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14"/>
      <c r="AA259" s="28"/>
      <c r="AB259" s="30"/>
      <c r="AC259" s="28"/>
      <c r="AD259" s="19"/>
    </row>
    <row r="260" ht="15.75" customHeight="1">
      <c r="A260" s="27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14"/>
      <c r="AA260" s="28"/>
      <c r="AB260" s="30"/>
      <c r="AC260" s="28"/>
      <c r="AD260" s="19"/>
    </row>
    <row r="261" ht="15.75" customHeight="1">
      <c r="A261" s="27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14"/>
      <c r="AA261" s="28"/>
      <c r="AB261" s="30"/>
      <c r="AC261" s="28"/>
      <c r="AD261" s="19"/>
    </row>
    <row r="262" ht="15.75" customHeight="1">
      <c r="A262" s="27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14"/>
      <c r="AA262" s="28"/>
      <c r="AB262" s="30"/>
      <c r="AC262" s="28"/>
      <c r="AD262" s="19"/>
    </row>
    <row r="263" ht="15.75" customHeight="1">
      <c r="A263" s="27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14"/>
      <c r="AA263" s="28"/>
      <c r="AB263" s="30"/>
      <c r="AC263" s="28"/>
      <c r="AD263" s="19"/>
    </row>
    <row r="264" ht="15.75" customHeight="1">
      <c r="A264" s="27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14"/>
      <c r="AA264" s="28"/>
      <c r="AB264" s="30"/>
      <c r="AC264" s="28"/>
      <c r="AD264" s="19"/>
    </row>
    <row r="265" ht="15.75" customHeight="1">
      <c r="A265" s="27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14"/>
      <c r="AA265" s="28"/>
      <c r="AB265" s="30"/>
      <c r="AC265" s="28"/>
      <c r="AD265" s="19"/>
    </row>
    <row r="266" ht="15.75" customHeight="1">
      <c r="A266" s="27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14"/>
      <c r="AA266" s="28"/>
      <c r="AB266" s="30"/>
      <c r="AC266" s="28"/>
      <c r="AD266" s="19"/>
    </row>
    <row r="267" ht="15.75" customHeight="1">
      <c r="A267" s="27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14"/>
      <c r="AA267" s="28"/>
      <c r="AB267" s="30"/>
      <c r="AC267" s="28"/>
      <c r="AD267" s="19"/>
    </row>
    <row r="268" ht="15.75" customHeight="1">
      <c r="A268" s="27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14"/>
      <c r="AA268" s="28"/>
      <c r="AB268" s="30"/>
      <c r="AC268" s="28"/>
      <c r="AD268" s="19"/>
    </row>
    <row r="269" ht="15.75" customHeight="1">
      <c r="A269" s="27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14"/>
      <c r="AA269" s="28"/>
      <c r="AB269" s="30"/>
      <c r="AC269" s="28"/>
      <c r="AD269" s="19"/>
    </row>
    <row r="270" ht="15.75" customHeight="1">
      <c r="A270" s="27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14"/>
      <c r="AA270" s="28"/>
      <c r="AB270" s="30"/>
      <c r="AC270" s="28"/>
      <c r="AD270" s="19"/>
    </row>
    <row r="271" ht="15.75" customHeight="1">
      <c r="A271" s="27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14"/>
      <c r="AA271" s="28"/>
      <c r="AB271" s="30"/>
      <c r="AC271" s="28"/>
      <c r="AD271" s="19"/>
    </row>
    <row r="272" ht="15.75" customHeight="1">
      <c r="A272" s="27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14"/>
      <c r="AA272" s="28"/>
      <c r="AB272" s="30"/>
      <c r="AC272" s="28"/>
      <c r="AD272" s="19"/>
    </row>
    <row r="273" ht="15.75" customHeight="1">
      <c r="A273" s="27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14"/>
      <c r="AA273" s="28"/>
      <c r="AB273" s="30"/>
      <c r="AC273" s="28"/>
      <c r="AD273" s="19"/>
    </row>
    <row r="274" ht="15.75" customHeight="1">
      <c r="A274" s="27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14"/>
      <c r="AA274" s="28"/>
      <c r="AB274" s="30"/>
      <c r="AC274" s="28"/>
      <c r="AD274" s="19"/>
    </row>
    <row r="275" ht="15.75" customHeight="1">
      <c r="A275" s="27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14"/>
      <c r="AA275" s="28"/>
      <c r="AB275" s="30"/>
      <c r="AC275" s="28"/>
      <c r="AD275" s="19"/>
    </row>
    <row r="276" ht="15.75" customHeight="1">
      <c r="A276" s="27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14"/>
      <c r="AA276" s="28"/>
      <c r="AB276" s="30"/>
      <c r="AC276" s="28"/>
      <c r="AD276" s="19"/>
    </row>
    <row r="277" ht="15.75" customHeight="1">
      <c r="A277" s="27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14"/>
      <c r="AA277" s="28"/>
      <c r="AB277" s="30"/>
      <c r="AC277" s="28"/>
      <c r="AD277" s="19"/>
    </row>
    <row r="278" ht="15.75" customHeight="1">
      <c r="A278" s="27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14"/>
      <c r="AA278" s="28"/>
      <c r="AB278" s="30"/>
      <c r="AC278" s="28"/>
      <c r="AD278" s="19"/>
    </row>
    <row r="279" ht="15.75" customHeight="1">
      <c r="A279" s="27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14"/>
      <c r="AA279" s="28"/>
      <c r="AB279" s="30"/>
      <c r="AC279" s="28"/>
      <c r="AD279" s="19"/>
    </row>
    <row r="280" ht="15.75" customHeight="1">
      <c r="A280" s="27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14"/>
      <c r="AA280" s="28"/>
      <c r="AB280" s="30"/>
      <c r="AC280" s="28"/>
      <c r="AD280" s="19"/>
    </row>
    <row r="281" ht="15.75" customHeight="1">
      <c r="A281" s="27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14"/>
      <c r="AA281" s="28"/>
      <c r="AB281" s="30"/>
      <c r="AC281" s="28"/>
      <c r="AD281" s="19"/>
    </row>
    <row r="282" ht="15.75" customHeight="1">
      <c r="A282" s="27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14"/>
      <c r="AA282" s="28"/>
      <c r="AB282" s="30"/>
      <c r="AC282" s="28"/>
      <c r="AD282" s="19"/>
    </row>
    <row r="283" ht="15.75" customHeight="1">
      <c r="A283" s="27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14"/>
      <c r="AA283" s="28"/>
      <c r="AB283" s="30"/>
      <c r="AC283" s="28"/>
      <c r="AD283" s="19"/>
    </row>
    <row r="284" ht="15.75" customHeight="1">
      <c r="A284" s="27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14"/>
      <c r="AA284" s="28"/>
      <c r="AB284" s="30"/>
      <c r="AC284" s="28"/>
      <c r="AD284" s="19"/>
    </row>
    <row r="285" ht="15.75" customHeight="1">
      <c r="A285" s="27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14"/>
      <c r="AA285" s="28"/>
      <c r="AB285" s="30"/>
      <c r="AC285" s="28"/>
      <c r="AD285" s="19"/>
    </row>
    <row r="286" ht="15.75" customHeight="1">
      <c r="A286" s="27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14"/>
      <c r="AA286" s="28"/>
      <c r="AB286" s="30"/>
      <c r="AC286" s="28"/>
      <c r="AD286" s="19"/>
    </row>
    <row r="287" ht="15.75" customHeight="1">
      <c r="A287" s="27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14"/>
      <c r="AA287" s="28"/>
      <c r="AB287" s="30"/>
      <c r="AC287" s="28"/>
      <c r="AD287" s="19"/>
    </row>
    <row r="288" ht="15.75" customHeight="1">
      <c r="A288" s="27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14"/>
      <c r="AA288" s="28"/>
      <c r="AB288" s="30"/>
      <c r="AC288" s="28"/>
      <c r="AD288" s="19"/>
    </row>
    <row r="289" ht="15.75" customHeight="1">
      <c r="A289" s="27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14"/>
      <c r="AA289" s="28"/>
      <c r="AB289" s="30"/>
      <c r="AC289" s="28"/>
      <c r="AD289" s="19"/>
    </row>
    <row r="290" ht="15.75" customHeight="1">
      <c r="A290" s="27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14"/>
      <c r="AA290" s="28"/>
      <c r="AB290" s="30"/>
      <c r="AC290" s="28"/>
      <c r="AD290" s="19"/>
    </row>
    <row r="291" ht="15.75" customHeight="1">
      <c r="A291" s="27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14"/>
      <c r="AA291" s="28"/>
      <c r="AB291" s="30"/>
      <c r="AC291" s="28"/>
      <c r="AD291" s="19"/>
    </row>
    <row r="292" ht="15.75" customHeight="1">
      <c r="A292" s="27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14"/>
      <c r="AA292" s="28"/>
      <c r="AB292" s="30"/>
      <c r="AC292" s="28"/>
      <c r="AD292" s="19"/>
    </row>
    <row r="293" ht="15.75" customHeight="1">
      <c r="A293" s="27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14"/>
      <c r="AA293" s="28"/>
      <c r="AB293" s="30"/>
      <c r="AC293" s="28"/>
      <c r="AD293" s="19"/>
    </row>
    <row r="294" ht="15.75" customHeight="1">
      <c r="A294" s="27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14"/>
      <c r="AA294" s="28"/>
      <c r="AB294" s="30"/>
      <c r="AC294" s="28"/>
      <c r="AD294" s="19"/>
    </row>
    <row r="295" ht="15.75" customHeight="1">
      <c r="A295" s="27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14"/>
      <c r="AA295" s="28"/>
      <c r="AB295" s="30"/>
      <c r="AC295" s="28"/>
      <c r="AD295" s="19"/>
    </row>
    <row r="296" ht="15.75" customHeight="1">
      <c r="A296" s="27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14"/>
      <c r="AA296" s="28"/>
      <c r="AB296" s="30"/>
      <c r="AC296" s="28"/>
      <c r="AD296" s="19"/>
    </row>
    <row r="297" ht="15.75" customHeight="1">
      <c r="A297" s="27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14"/>
      <c r="AA297" s="28"/>
      <c r="AB297" s="30"/>
      <c r="AC297" s="28"/>
      <c r="AD297" s="19"/>
    </row>
    <row r="298" ht="15.75" customHeight="1">
      <c r="A298" s="27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14"/>
      <c r="AA298" s="28"/>
      <c r="AB298" s="30"/>
      <c r="AC298" s="28"/>
      <c r="AD298" s="19"/>
    </row>
    <row r="299" ht="15.75" customHeight="1">
      <c r="A299" s="27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14"/>
      <c r="AA299" s="28"/>
      <c r="AB299" s="30"/>
      <c r="AC299" s="28"/>
      <c r="AD299" s="19"/>
    </row>
    <row r="300" ht="15.75" customHeight="1">
      <c r="A300" s="27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14"/>
      <c r="AA300" s="28"/>
      <c r="AB300" s="30"/>
      <c r="AC300" s="28"/>
      <c r="AD300" s="19"/>
    </row>
    <row r="301" ht="15.75" customHeight="1">
      <c r="A301" s="27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14"/>
      <c r="AA301" s="28"/>
      <c r="AB301" s="30"/>
      <c r="AC301" s="28"/>
      <c r="AD301" s="19"/>
    </row>
    <row r="302" ht="15.75" customHeight="1">
      <c r="A302" s="27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14"/>
      <c r="AA302" s="28"/>
      <c r="AB302" s="30"/>
      <c r="AC302" s="28"/>
      <c r="AD302" s="19"/>
    </row>
    <row r="303" ht="15.75" customHeight="1">
      <c r="A303" s="27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14"/>
      <c r="AA303" s="28"/>
      <c r="AB303" s="30"/>
      <c r="AC303" s="28"/>
      <c r="AD303" s="19"/>
    </row>
    <row r="304" ht="15.75" customHeight="1">
      <c r="A304" s="27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14"/>
      <c r="AA304" s="28"/>
      <c r="AB304" s="30"/>
      <c r="AC304" s="28"/>
      <c r="AD304" s="19"/>
    </row>
    <row r="305" ht="15.75" customHeight="1">
      <c r="A305" s="27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14"/>
      <c r="AA305" s="28"/>
      <c r="AB305" s="30"/>
      <c r="AC305" s="28"/>
      <c r="AD305" s="19"/>
    </row>
    <row r="306" ht="15.75" customHeight="1">
      <c r="A306" s="27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14"/>
      <c r="AA306" s="28"/>
      <c r="AB306" s="30"/>
      <c r="AC306" s="28"/>
      <c r="AD306" s="19"/>
    </row>
    <row r="307" ht="15.75" customHeight="1">
      <c r="A307" s="27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14"/>
      <c r="AA307" s="28"/>
      <c r="AB307" s="30"/>
      <c r="AC307" s="28"/>
      <c r="AD307" s="19"/>
    </row>
    <row r="308" ht="15.75" customHeight="1">
      <c r="A308" s="27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14"/>
      <c r="AA308" s="28"/>
      <c r="AB308" s="30"/>
      <c r="AC308" s="28"/>
      <c r="AD308" s="19"/>
    </row>
    <row r="309" ht="15.75" customHeight="1">
      <c r="A309" s="27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14"/>
      <c r="AA309" s="28"/>
      <c r="AB309" s="30"/>
      <c r="AC309" s="28"/>
      <c r="AD309" s="19"/>
    </row>
    <row r="310" ht="15.75" customHeight="1">
      <c r="A310" s="27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14"/>
      <c r="AA310" s="28"/>
      <c r="AB310" s="30"/>
      <c r="AC310" s="28"/>
      <c r="AD310" s="19"/>
    </row>
    <row r="311" ht="15.75" customHeight="1">
      <c r="A311" s="27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14"/>
      <c r="AA311" s="28"/>
      <c r="AB311" s="30"/>
      <c r="AC311" s="28"/>
      <c r="AD311" s="19"/>
    </row>
    <row r="312" ht="15.75" customHeight="1">
      <c r="A312" s="27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14"/>
      <c r="AA312" s="28"/>
      <c r="AB312" s="30"/>
      <c r="AC312" s="28"/>
      <c r="AD312" s="19"/>
    </row>
    <row r="313" ht="15.75" customHeight="1">
      <c r="A313" s="27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14"/>
      <c r="AA313" s="28"/>
      <c r="AB313" s="30"/>
      <c r="AC313" s="28"/>
      <c r="AD313" s="19"/>
    </row>
    <row r="314" ht="15.75" customHeight="1">
      <c r="A314" s="27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14"/>
      <c r="AA314" s="28"/>
      <c r="AB314" s="30"/>
      <c r="AC314" s="28"/>
      <c r="AD314" s="19"/>
    </row>
    <row r="315" ht="15.75" customHeight="1">
      <c r="A315" s="27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14"/>
      <c r="AA315" s="28"/>
      <c r="AB315" s="30"/>
      <c r="AC315" s="28"/>
      <c r="AD315" s="19"/>
    </row>
    <row r="316" ht="15.75" customHeight="1">
      <c r="A316" s="27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14"/>
      <c r="AA316" s="28"/>
      <c r="AB316" s="30"/>
      <c r="AC316" s="28"/>
      <c r="AD316" s="19"/>
    </row>
    <row r="317" ht="15.75" customHeight="1">
      <c r="A317" s="27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14"/>
      <c r="AA317" s="28"/>
      <c r="AB317" s="30"/>
      <c r="AC317" s="28"/>
      <c r="AD317" s="19"/>
    </row>
    <row r="318" ht="15.75" customHeight="1">
      <c r="A318" s="27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14"/>
      <c r="AA318" s="28"/>
      <c r="AB318" s="30"/>
      <c r="AC318" s="28"/>
      <c r="AD318" s="19"/>
    </row>
    <row r="319" ht="15.75" customHeight="1">
      <c r="A319" s="27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14"/>
      <c r="AA319" s="28"/>
      <c r="AB319" s="30"/>
      <c r="AC319" s="28"/>
      <c r="AD319" s="19"/>
    </row>
    <row r="320" ht="15.75" customHeight="1">
      <c r="A320" s="27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14"/>
      <c r="AA320" s="28"/>
      <c r="AB320" s="30"/>
      <c r="AC320" s="28"/>
      <c r="AD320" s="19"/>
    </row>
    <row r="321" ht="15.75" customHeight="1">
      <c r="A321" s="27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14"/>
      <c r="AA321" s="28"/>
      <c r="AB321" s="30"/>
      <c r="AC321" s="28"/>
      <c r="AD321" s="19"/>
    </row>
    <row r="322" ht="15.75" customHeight="1">
      <c r="A322" s="27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14"/>
      <c r="AA322" s="28"/>
      <c r="AB322" s="30"/>
      <c r="AC322" s="28"/>
      <c r="AD322" s="19"/>
    </row>
    <row r="323" ht="15.75" customHeight="1">
      <c r="A323" s="27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14"/>
      <c r="AA323" s="28"/>
      <c r="AB323" s="30"/>
      <c r="AC323" s="28"/>
      <c r="AD323" s="19"/>
    </row>
    <row r="324" ht="15.75" customHeight="1">
      <c r="A324" s="27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14"/>
      <c r="AA324" s="28"/>
      <c r="AB324" s="30"/>
      <c r="AC324" s="28"/>
      <c r="AD324" s="19"/>
    </row>
    <row r="325" ht="15.75" customHeight="1">
      <c r="A325" s="27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14"/>
      <c r="AA325" s="28"/>
      <c r="AB325" s="30"/>
      <c r="AC325" s="28"/>
      <c r="AD325" s="19"/>
    </row>
    <row r="326" ht="15.75" customHeight="1">
      <c r="A326" s="27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14"/>
      <c r="AA326" s="28"/>
      <c r="AB326" s="30"/>
      <c r="AC326" s="28"/>
      <c r="AD326" s="19"/>
    </row>
    <row r="327" ht="15.75" customHeight="1">
      <c r="A327" s="27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14"/>
      <c r="AA327" s="28"/>
      <c r="AB327" s="30"/>
      <c r="AC327" s="28"/>
      <c r="AD327" s="19"/>
    </row>
    <row r="328" ht="15.75" customHeight="1">
      <c r="A328" s="27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14"/>
      <c r="AA328" s="28"/>
      <c r="AB328" s="30"/>
      <c r="AC328" s="28"/>
      <c r="AD328" s="19"/>
    </row>
    <row r="329" ht="15.75" customHeight="1">
      <c r="A329" s="27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14"/>
      <c r="AA329" s="28"/>
      <c r="AB329" s="30"/>
      <c r="AC329" s="28"/>
      <c r="AD329" s="19"/>
    </row>
    <row r="330" ht="15.75" customHeight="1">
      <c r="A330" s="27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14"/>
      <c r="AA330" s="28"/>
      <c r="AB330" s="30"/>
      <c r="AC330" s="28"/>
      <c r="AD330" s="19"/>
    </row>
    <row r="331" ht="15.75" customHeight="1">
      <c r="A331" s="27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14"/>
      <c r="AA331" s="28"/>
      <c r="AB331" s="30"/>
      <c r="AC331" s="28"/>
      <c r="AD331" s="19"/>
    </row>
    <row r="332" ht="15.75" customHeight="1">
      <c r="A332" s="27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14"/>
      <c r="AA332" s="28"/>
      <c r="AB332" s="30"/>
      <c r="AC332" s="28"/>
      <c r="AD332" s="19"/>
    </row>
    <row r="333" ht="15.75" customHeight="1">
      <c r="A333" s="27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14"/>
      <c r="AA333" s="28"/>
      <c r="AB333" s="30"/>
      <c r="AC333" s="28"/>
      <c r="AD333" s="19"/>
    </row>
    <row r="334" ht="15.75" customHeight="1">
      <c r="A334" s="27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14"/>
      <c r="AA334" s="28"/>
      <c r="AB334" s="30"/>
      <c r="AC334" s="28"/>
      <c r="AD334" s="19"/>
    </row>
    <row r="335" ht="15.75" customHeight="1">
      <c r="A335" s="27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14"/>
      <c r="AA335" s="28"/>
      <c r="AB335" s="30"/>
      <c r="AC335" s="28"/>
      <c r="AD335" s="19"/>
    </row>
    <row r="336" ht="15.75" customHeight="1">
      <c r="A336" s="27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14"/>
      <c r="AA336" s="28"/>
      <c r="AB336" s="30"/>
      <c r="AC336" s="28"/>
      <c r="AD336" s="19"/>
    </row>
    <row r="337" ht="15.75" customHeight="1">
      <c r="A337" s="27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14"/>
      <c r="AA337" s="28"/>
      <c r="AB337" s="30"/>
      <c r="AC337" s="28"/>
      <c r="AD337" s="19"/>
    </row>
    <row r="338" ht="15.75" customHeight="1">
      <c r="A338" s="27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14"/>
      <c r="AA338" s="28"/>
      <c r="AB338" s="30"/>
      <c r="AC338" s="28"/>
      <c r="AD338" s="19"/>
    </row>
    <row r="339" ht="15.75" customHeight="1">
      <c r="A339" s="27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14"/>
      <c r="AA339" s="28"/>
      <c r="AB339" s="30"/>
      <c r="AC339" s="28"/>
      <c r="AD339" s="19"/>
    </row>
    <row r="340" ht="15.75" customHeight="1">
      <c r="A340" s="27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14"/>
      <c r="AA340" s="28"/>
      <c r="AB340" s="30"/>
      <c r="AC340" s="28"/>
      <c r="AD340" s="19"/>
    </row>
    <row r="341" ht="15.75" customHeight="1">
      <c r="A341" s="27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14"/>
      <c r="AA341" s="28"/>
      <c r="AB341" s="30"/>
      <c r="AC341" s="28"/>
      <c r="AD341" s="19"/>
    </row>
    <row r="342" ht="15.75" customHeight="1">
      <c r="A342" s="27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14"/>
      <c r="AA342" s="28"/>
      <c r="AB342" s="30"/>
      <c r="AC342" s="28"/>
      <c r="AD342" s="19"/>
    </row>
    <row r="343" ht="15.75" customHeight="1">
      <c r="A343" s="27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14"/>
      <c r="AA343" s="28"/>
      <c r="AB343" s="30"/>
      <c r="AC343" s="28"/>
      <c r="AD343" s="19"/>
    </row>
    <row r="344" ht="15.75" customHeight="1">
      <c r="A344" s="27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14"/>
      <c r="AA344" s="28"/>
      <c r="AB344" s="30"/>
      <c r="AC344" s="28"/>
      <c r="AD344" s="19"/>
    </row>
    <row r="345" ht="15.75" customHeight="1">
      <c r="A345" s="27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14"/>
      <c r="AA345" s="28"/>
      <c r="AB345" s="30"/>
      <c r="AC345" s="28"/>
      <c r="AD345" s="19"/>
    </row>
    <row r="346" ht="15.75" customHeight="1">
      <c r="A346" s="27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14"/>
      <c r="AA346" s="28"/>
      <c r="AB346" s="30"/>
      <c r="AC346" s="28"/>
      <c r="AD346" s="19"/>
    </row>
    <row r="347" ht="15.75" customHeight="1">
      <c r="A347" s="27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14"/>
      <c r="AA347" s="28"/>
      <c r="AB347" s="30"/>
      <c r="AC347" s="28"/>
      <c r="AD347" s="19"/>
    </row>
    <row r="348" ht="15.75" customHeight="1">
      <c r="A348" s="27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14"/>
      <c r="AA348" s="28"/>
      <c r="AB348" s="30"/>
      <c r="AC348" s="28"/>
      <c r="AD348" s="19"/>
    </row>
    <row r="349" ht="15.75" customHeight="1">
      <c r="A349" s="27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14"/>
      <c r="AA349" s="28"/>
      <c r="AB349" s="30"/>
      <c r="AC349" s="28"/>
      <c r="AD349" s="19"/>
    </row>
    <row r="350" ht="15.75" customHeight="1">
      <c r="A350" s="27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14"/>
      <c r="AA350" s="28"/>
      <c r="AB350" s="30"/>
      <c r="AC350" s="28"/>
      <c r="AD350" s="19"/>
    </row>
    <row r="351" ht="15.75" customHeight="1">
      <c r="A351" s="27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14"/>
      <c r="AA351" s="28"/>
      <c r="AB351" s="30"/>
      <c r="AC351" s="28"/>
      <c r="AD351" s="19"/>
    </row>
    <row r="352" ht="15.75" customHeight="1">
      <c r="A352" s="27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14"/>
      <c r="AA352" s="28"/>
      <c r="AB352" s="30"/>
      <c r="AC352" s="28"/>
      <c r="AD352" s="19"/>
    </row>
    <row r="353" ht="15.75" customHeight="1">
      <c r="A353" s="27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14"/>
      <c r="AA353" s="28"/>
      <c r="AB353" s="30"/>
      <c r="AC353" s="28"/>
      <c r="AD353" s="19"/>
    </row>
    <row r="354" ht="15.75" customHeight="1">
      <c r="A354" s="27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14"/>
      <c r="AA354" s="28"/>
      <c r="AB354" s="30"/>
      <c r="AC354" s="28"/>
      <c r="AD354" s="19"/>
    </row>
    <row r="355" ht="15.75" customHeight="1">
      <c r="A355" s="27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14"/>
      <c r="AA355" s="28"/>
      <c r="AB355" s="30"/>
      <c r="AC355" s="28"/>
      <c r="AD355" s="19"/>
    </row>
    <row r="356" ht="15.75" customHeight="1">
      <c r="A356" s="27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14"/>
      <c r="AA356" s="28"/>
      <c r="AB356" s="30"/>
      <c r="AC356" s="28"/>
      <c r="AD356" s="19"/>
    </row>
    <row r="357" ht="15.75" customHeight="1">
      <c r="A357" s="27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14"/>
      <c r="AA357" s="28"/>
      <c r="AB357" s="30"/>
      <c r="AC357" s="28"/>
      <c r="AD357" s="19"/>
    </row>
    <row r="358" ht="15.75" customHeight="1">
      <c r="A358" s="27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14"/>
      <c r="AA358" s="28"/>
      <c r="AB358" s="30"/>
      <c r="AC358" s="28"/>
      <c r="AD358" s="19"/>
    </row>
    <row r="359" ht="15.75" customHeight="1">
      <c r="A359" s="27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14"/>
      <c r="AA359" s="28"/>
      <c r="AB359" s="30"/>
      <c r="AC359" s="28"/>
      <c r="AD359" s="19"/>
    </row>
    <row r="360" ht="15.75" customHeight="1">
      <c r="A360" s="27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14"/>
      <c r="AA360" s="28"/>
      <c r="AB360" s="30"/>
      <c r="AC360" s="28"/>
      <c r="AD360" s="19"/>
    </row>
    <row r="361" ht="15.75" customHeight="1">
      <c r="A361" s="27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14"/>
      <c r="AA361" s="28"/>
      <c r="AB361" s="30"/>
      <c r="AC361" s="28"/>
      <c r="AD361" s="19"/>
    </row>
    <row r="362" ht="15.75" customHeight="1">
      <c r="A362" s="27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14"/>
      <c r="AA362" s="28"/>
      <c r="AB362" s="30"/>
      <c r="AC362" s="28"/>
      <c r="AD362" s="19"/>
    </row>
    <row r="363" ht="15.75" customHeight="1">
      <c r="A363" s="27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14"/>
      <c r="AA363" s="28"/>
      <c r="AB363" s="30"/>
      <c r="AC363" s="28"/>
      <c r="AD363" s="19"/>
    </row>
    <row r="364" ht="15.75" customHeight="1">
      <c r="A364" s="27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14"/>
      <c r="AA364" s="28"/>
      <c r="AB364" s="30"/>
      <c r="AC364" s="28"/>
      <c r="AD364" s="19"/>
    </row>
    <row r="365" ht="15.75" customHeight="1">
      <c r="A365" s="27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14"/>
      <c r="AA365" s="28"/>
      <c r="AB365" s="30"/>
      <c r="AC365" s="28"/>
      <c r="AD365" s="19"/>
    </row>
    <row r="366" ht="15.75" customHeight="1">
      <c r="A366" s="27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14"/>
      <c r="AA366" s="28"/>
      <c r="AB366" s="30"/>
      <c r="AC366" s="28"/>
      <c r="AD366" s="19"/>
    </row>
    <row r="367" ht="15.75" customHeight="1">
      <c r="A367" s="27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14"/>
      <c r="AA367" s="28"/>
      <c r="AB367" s="30"/>
      <c r="AC367" s="28"/>
      <c r="AD367" s="19"/>
    </row>
    <row r="368" ht="15.75" customHeight="1">
      <c r="A368" s="27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14"/>
      <c r="AA368" s="28"/>
      <c r="AB368" s="30"/>
      <c r="AC368" s="28"/>
      <c r="AD368" s="19"/>
    </row>
    <row r="369" ht="15.75" customHeight="1">
      <c r="A369" s="27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14"/>
      <c r="AA369" s="28"/>
      <c r="AB369" s="30"/>
      <c r="AC369" s="28"/>
      <c r="AD369" s="19"/>
    </row>
    <row r="370" ht="15.75" customHeight="1">
      <c r="A370" s="27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14"/>
      <c r="AA370" s="28"/>
      <c r="AB370" s="30"/>
      <c r="AC370" s="28"/>
      <c r="AD370" s="19"/>
    </row>
    <row r="371" ht="15.75" customHeight="1">
      <c r="A371" s="27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14"/>
      <c r="AA371" s="28"/>
      <c r="AB371" s="30"/>
      <c r="AC371" s="28"/>
      <c r="AD371" s="19"/>
    </row>
    <row r="372" ht="15.75" customHeight="1">
      <c r="A372" s="27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14"/>
      <c r="AA372" s="28"/>
      <c r="AB372" s="30"/>
      <c r="AC372" s="28"/>
      <c r="AD372" s="19"/>
    </row>
    <row r="373" ht="15.75" customHeight="1">
      <c r="A373" s="27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14"/>
      <c r="AA373" s="28"/>
      <c r="AB373" s="30"/>
      <c r="AC373" s="28"/>
      <c r="AD373" s="19"/>
    </row>
    <row r="374" ht="15.75" customHeight="1">
      <c r="A374" s="27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14"/>
      <c r="AA374" s="28"/>
      <c r="AB374" s="30"/>
      <c r="AC374" s="28"/>
      <c r="AD374" s="19"/>
    </row>
    <row r="375" ht="15.75" customHeight="1">
      <c r="A375" s="27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14"/>
      <c r="AA375" s="28"/>
      <c r="AB375" s="30"/>
      <c r="AC375" s="28"/>
      <c r="AD375" s="19"/>
    </row>
    <row r="376" ht="15.75" customHeight="1">
      <c r="A376" s="27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14"/>
      <c r="AA376" s="28"/>
      <c r="AB376" s="30"/>
      <c r="AC376" s="28"/>
      <c r="AD376" s="19"/>
    </row>
    <row r="377" ht="15.75" customHeight="1">
      <c r="A377" s="27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14"/>
      <c r="AA377" s="28"/>
      <c r="AB377" s="30"/>
      <c r="AC377" s="28"/>
      <c r="AD377" s="19"/>
    </row>
    <row r="378" ht="15.75" customHeight="1">
      <c r="A378" s="27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14"/>
      <c r="AA378" s="28"/>
      <c r="AB378" s="30"/>
      <c r="AC378" s="28"/>
      <c r="AD378" s="19"/>
    </row>
    <row r="379" ht="15.75" customHeight="1">
      <c r="A379" s="27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14"/>
      <c r="AA379" s="28"/>
      <c r="AB379" s="30"/>
      <c r="AC379" s="28"/>
      <c r="AD379" s="19"/>
    </row>
    <row r="380" ht="15.75" customHeight="1">
      <c r="A380" s="27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14"/>
      <c r="AA380" s="28"/>
      <c r="AB380" s="30"/>
      <c r="AC380" s="28"/>
      <c r="AD380" s="19"/>
    </row>
    <row r="381" ht="15.75" customHeight="1">
      <c r="A381" s="27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14"/>
      <c r="AA381" s="28"/>
      <c r="AB381" s="30"/>
      <c r="AC381" s="28"/>
      <c r="AD381" s="19"/>
    </row>
    <row r="382" ht="15.75" customHeight="1">
      <c r="A382" s="27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14"/>
      <c r="AA382" s="28"/>
      <c r="AB382" s="30"/>
      <c r="AC382" s="28"/>
      <c r="AD382" s="19"/>
    </row>
    <row r="383" ht="15.75" customHeight="1">
      <c r="A383" s="27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14"/>
      <c r="AA383" s="28"/>
      <c r="AB383" s="30"/>
      <c r="AC383" s="28"/>
      <c r="AD383" s="19"/>
    </row>
    <row r="384" ht="15.75" customHeight="1">
      <c r="A384" s="27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14"/>
      <c r="AA384" s="28"/>
      <c r="AB384" s="30"/>
      <c r="AC384" s="28"/>
      <c r="AD384" s="19"/>
    </row>
    <row r="385" ht="15.75" customHeight="1">
      <c r="A385" s="27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14"/>
      <c r="AA385" s="28"/>
      <c r="AB385" s="30"/>
      <c r="AC385" s="28"/>
      <c r="AD385" s="19"/>
    </row>
    <row r="386" ht="15.75" customHeight="1">
      <c r="A386" s="27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14"/>
      <c r="AA386" s="28"/>
      <c r="AB386" s="30"/>
      <c r="AC386" s="28"/>
      <c r="AD386" s="19"/>
    </row>
    <row r="387" ht="15.75" customHeight="1">
      <c r="A387" s="27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14"/>
      <c r="AA387" s="28"/>
      <c r="AB387" s="30"/>
      <c r="AC387" s="28"/>
      <c r="AD387" s="19"/>
    </row>
    <row r="388" ht="15.75" customHeight="1">
      <c r="A388" s="27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14"/>
      <c r="AA388" s="28"/>
      <c r="AB388" s="30"/>
      <c r="AC388" s="28"/>
      <c r="AD388" s="19"/>
    </row>
    <row r="389" ht="15.75" customHeight="1">
      <c r="A389" s="27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14"/>
      <c r="AA389" s="28"/>
      <c r="AB389" s="30"/>
      <c r="AC389" s="28"/>
      <c r="AD389" s="19"/>
    </row>
    <row r="390" ht="15.75" customHeight="1">
      <c r="A390" s="27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14"/>
      <c r="AA390" s="28"/>
      <c r="AB390" s="30"/>
      <c r="AC390" s="28"/>
      <c r="AD390" s="19"/>
    </row>
    <row r="391" ht="15.75" customHeight="1">
      <c r="A391" s="27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14"/>
      <c r="AA391" s="28"/>
      <c r="AB391" s="30"/>
      <c r="AC391" s="28"/>
      <c r="AD391" s="19"/>
    </row>
    <row r="392" ht="15.75" customHeight="1">
      <c r="A392" s="27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14"/>
      <c r="AA392" s="28"/>
      <c r="AB392" s="30"/>
      <c r="AC392" s="28"/>
      <c r="AD392" s="19"/>
    </row>
    <row r="393" ht="15.75" customHeight="1">
      <c r="A393" s="27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14"/>
      <c r="AA393" s="28"/>
      <c r="AB393" s="30"/>
      <c r="AC393" s="28"/>
      <c r="AD393" s="19"/>
    </row>
    <row r="394" ht="15.75" customHeight="1">
      <c r="A394" s="27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14"/>
      <c r="AA394" s="28"/>
      <c r="AB394" s="30"/>
      <c r="AC394" s="28"/>
      <c r="AD394" s="19"/>
    </row>
    <row r="395" ht="15.75" customHeight="1">
      <c r="A395" s="27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14"/>
      <c r="AA395" s="28"/>
      <c r="AB395" s="30"/>
      <c r="AC395" s="28"/>
      <c r="AD395" s="19"/>
    </row>
    <row r="396" ht="15.75" customHeight="1">
      <c r="A396" s="27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14"/>
      <c r="AA396" s="28"/>
      <c r="AB396" s="30"/>
      <c r="AC396" s="28"/>
      <c r="AD396" s="19"/>
    </row>
    <row r="397" ht="15.75" customHeight="1">
      <c r="A397" s="27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14"/>
      <c r="AA397" s="28"/>
      <c r="AB397" s="30"/>
      <c r="AC397" s="28"/>
      <c r="AD397" s="19"/>
    </row>
    <row r="398" ht="15.75" customHeight="1">
      <c r="A398" s="27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14"/>
      <c r="AA398" s="28"/>
      <c r="AB398" s="30"/>
      <c r="AC398" s="28"/>
      <c r="AD398" s="19"/>
    </row>
    <row r="399" ht="15.75" customHeight="1">
      <c r="A399" s="27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14"/>
      <c r="AA399" s="28"/>
      <c r="AB399" s="30"/>
      <c r="AC399" s="28"/>
      <c r="AD399" s="19"/>
    </row>
    <row r="400" ht="15.75" customHeight="1">
      <c r="A400" s="27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14"/>
      <c r="AA400" s="28"/>
      <c r="AB400" s="30"/>
      <c r="AC400" s="28"/>
      <c r="AD400" s="19"/>
    </row>
    <row r="401" ht="15.75" customHeight="1">
      <c r="A401" s="27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14"/>
      <c r="AA401" s="28"/>
      <c r="AB401" s="30"/>
      <c r="AC401" s="28"/>
      <c r="AD401" s="19"/>
    </row>
    <row r="402" ht="15.75" customHeight="1">
      <c r="A402" s="27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14"/>
      <c r="AA402" s="28"/>
      <c r="AB402" s="30"/>
      <c r="AC402" s="28"/>
      <c r="AD402" s="19"/>
    </row>
    <row r="403" ht="15.75" customHeight="1">
      <c r="A403" s="27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14"/>
      <c r="AA403" s="28"/>
      <c r="AB403" s="30"/>
      <c r="AC403" s="28"/>
      <c r="AD403" s="19"/>
    </row>
    <row r="404" ht="15.75" customHeight="1">
      <c r="A404" s="27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14"/>
      <c r="AA404" s="28"/>
      <c r="AB404" s="30"/>
      <c r="AC404" s="28"/>
      <c r="AD404" s="19"/>
    </row>
    <row r="405" ht="15.75" customHeight="1">
      <c r="A405" s="27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14"/>
      <c r="AA405" s="28"/>
      <c r="AB405" s="30"/>
      <c r="AC405" s="28"/>
      <c r="AD405" s="19"/>
    </row>
    <row r="406" ht="15.75" customHeight="1">
      <c r="A406" s="27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14"/>
      <c r="AA406" s="28"/>
      <c r="AB406" s="30"/>
      <c r="AC406" s="28"/>
      <c r="AD406" s="19"/>
    </row>
    <row r="407" ht="15.75" customHeight="1">
      <c r="A407" s="27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14"/>
      <c r="AA407" s="28"/>
      <c r="AB407" s="30"/>
      <c r="AC407" s="28"/>
      <c r="AD407" s="19"/>
    </row>
    <row r="408" ht="15.75" customHeight="1">
      <c r="A408" s="27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14"/>
      <c r="AA408" s="28"/>
      <c r="AB408" s="30"/>
      <c r="AC408" s="28"/>
      <c r="AD408" s="19"/>
    </row>
    <row r="409" ht="15.75" customHeight="1">
      <c r="A409" s="27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14"/>
      <c r="AA409" s="28"/>
      <c r="AB409" s="30"/>
      <c r="AC409" s="28"/>
      <c r="AD409" s="19"/>
    </row>
    <row r="410" ht="15.75" customHeight="1">
      <c r="A410" s="27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14"/>
      <c r="AA410" s="28"/>
      <c r="AB410" s="30"/>
      <c r="AC410" s="28"/>
      <c r="AD410" s="19"/>
    </row>
    <row r="411" ht="15.75" customHeight="1">
      <c r="A411" s="27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14"/>
      <c r="AA411" s="28"/>
      <c r="AB411" s="30"/>
      <c r="AC411" s="28"/>
      <c r="AD411" s="19"/>
    </row>
    <row r="412" ht="15.75" customHeight="1">
      <c r="A412" s="27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14"/>
      <c r="AA412" s="28"/>
      <c r="AB412" s="30"/>
      <c r="AC412" s="28"/>
      <c r="AD412" s="19"/>
    </row>
    <row r="413" ht="15.75" customHeight="1">
      <c r="A413" s="27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14"/>
      <c r="AA413" s="28"/>
      <c r="AB413" s="30"/>
      <c r="AC413" s="28"/>
      <c r="AD413" s="19"/>
    </row>
    <row r="414" ht="15.75" customHeight="1">
      <c r="A414" s="27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14"/>
      <c r="AA414" s="28"/>
      <c r="AB414" s="30"/>
      <c r="AC414" s="28"/>
      <c r="AD414" s="19"/>
    </row>
    <row r="415" ht="15.75" customHeight="1">
      <c r="A415" s="27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14"/>
      <c r="AA415" s="28"/>
      <c r="AB415" s="30"/>
      <c r="AC415" s="28"/>
      <c r="AD415" s="19"/>
    </row>
    <row r="416" ht="15.75" customHeight="1">
      <c r="A416" s="27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14"/>
      <c r="AA416" s="28"/>
      <c r="AB416" s="30"/>
      <c r="AC416" s="28"/>
      <c r="AD416" s="19"/>
    </row>
    <row r="417" ht="15.75" customHeight="1">
      <c r="A417" s="27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14"/>
      <c r="AA417" s="28"/>
      <c r="AB417" s="30"/>
      <c r="AC417" s="28"/>
      <c r="AD417" s="19"/>
    </row>
    <row r="418" ht="15.75" customHeight="1">
      <c r="A418" s="27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14"/>
      <c r="AA418" s="28"/>
      <c r="AB418" s="30"/>
      <c r="AC418" s="28"/>
      <c r="AD418" s="19"/>
    </row>
    <row r="419" ht="15.75" customHeight="1">
      <c r="A419" s="27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14"/>
      <c r="AA419" s="28"/>
      <c r="AB419" s="30"/>
      <c r="AC419" s="28"/>
      <c r="AD419" s="19"/>
    </row>
    <row r="420" ht="15.75" customHeight="1">
      <c r="A420" s="27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14"/>
      <c r="AA420" s="28"/>
      <c r="AB420" s="30"/>
      <c r="AC420" s="28"/>
      <c r="AD420" s="19"/>
    </row>
    <row r="421" ht="15.75" customHeight="1">
      <c r="A421" s="27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14"/>
      <c r="AA421" s="28"/>
      <c r="AB421" s="30"/>
      <c r="AC421" s="28"/>
      <c r="AD421" s="19"/>
    </row>
    <row r="422" ht="15.75" customHeight="1">
      <c r="A422" s="27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14"/>
      <c r="AA422" s="28"/>
      <c r="AB422" s="30"/>
      <c r="AC422" s="28"/>
      <c r="AD422" s="19"/>
    </row>
    <row r="423" ht="15.75" customHeight="1">
      <c r="A423" s="27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14"/>
      <c r="AA423" s="28"/>
      <c r="AB423" s="30"/>
      <c r="AC423" s="28"/>
      <c r="AD423" s="19"/>
    </row>
    <row r="424" ht="15.75" customHeight="1">
      <c r="A424" s="27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14"/>
      <c r="AA424" s="28"/>
      <c r="AB424" s="30"/>
      <c r="AC424" s="28"/>
      <c r="AD424" s="19"/>
    </row>
    <row r="425" ht="15.75" customHeight="1">
      <c r="A425" s="27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14"/>
      <c r="AA425" s="28"/>
      <c r="AB425" s="30"/>
      <c r="AC425" s="28"/>
      <c r="AD425" s="19"/>
    </row>
    <row r="426" ht="15.75" customHeight="1">
      <c r="A426" s="27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14"/>
      <c r="AA426" s="28"/>
      <c r="AB426" s="30"/>
      <c r="AC426" s="28"/>
      <c r="AD426" s="19"/>
    </row>
    <row r="427" ht="15.75" customHeight="1">
      <c r="A427" s="27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14"/>
      <c r="AA427" s="28"/>
      <c r="AB427" s="30"/>
      <c r="AC427" s="28"/>
      <c r="AD427" s="19"/>
    </row>
    <row r="428" ht="15.75" customHeight="1">
      <c r="A428" s="27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14"/>
      <c r="AA428" s="28"/>
      <c r="AB428" s="30"/>
      <c r="AC428" s="28"/>
      <c r="AD428" s="19"/>
    </row>
    <row r="429" ht="15.75" customHeight="1">
      <c r="A429" s="27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14"/>
      <c r="AA429" s="28"/>
      <c r="AB429" s="30"/>
      <c r="AC429" s="28"/>
      <c r="AD429" s="19"/>
    </row>
    <row r="430" ht="15.75" customHeight="1">
      <c r="A430" s="27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14"/>
      <c r="AA430" s="28"/>
      <c r="AB430" s="30"/>
      <c r="AC430" s="28"/>
      <c r="AD430" s="19"/>
    </row>
    <row r="431" ht="15.75" customHeight="1">
      <c r="A431" s="27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14"/>
      <c r="AA431" s="28"/>
      <c r="AB431" s="30"/>
      <c r="AC431" s="28"/>
      <c r="AD431" s="19"/>
    </row>
    <row r="432" ht="15.75" customHeight="1">
      <c r="A432" s="27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14"/>
      <c r="AA432" s="28"/>
      <c r="AB432" s="30"/>
      <c r="AC432" s="28"/>
      <c r="AD432" s="19"/>
    </row>
    <row r="433" ht="15.75" customHeight="1">
      <c r="A433" s="27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14"/>
      <c r="AA433" s="28"/>
      <c r="AB433" s="30"/>
      <c r="AC433" s="28"/>
      <c r="AD433" s="19"/>
    </row>
    <row r="434" ht="15.75" customHeight="1">
      <c r="A434" s="27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14"/>
      <c r="AA434" s="28"/>
      <c r="AB434" s="30"/>
      <c r="AC434" s="28"/>
      <c r="AD434" s="19"/>
    </row>
    <row r="435" ht="15.75" customHeight="1">
      <c r="A435" s="27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14"/>
      <c r="AA435" s="28"/>
      <c r="AB435" s="30"/>
      <c r="AC435" s="28"/>
      <c r="AD435" s="19"/>
    </row>
    <row r="436" ht="15.75" customHeight="1">
      <c r="A436" s="27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14"/>
      <c r="AA436" s="28"/>
      <c r="AB436" s="30"/>
      <c r="AC436" s="28"/>
      <c r="AD436" s="19"/>
    </row>
    <row r="437" ht="15.75" customHeight="1">
      <c r="A437" s="27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14"/>
      <c r="AA437" s="28"/>
      <c r="AB437" s="30"/>
      <c r="AC437" s="28"/>
      <c r="AD437" s="19"/>
    </row>
    <row r="438" ht="15.75" customHeight="1">
      <c r="A438" s="27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14"/>
      <c r="AA438" s="28"/>
      <c r="AB438" s="30"/>
      <c r="AC438" s="28"/>
      <c r="AD438" s="19"/>
    </row>
    <row r="439" ht="15.75" customHeight="1">
      <c r="A439" s="27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14"/>
      <c r="AA439" s="28"/>
      <c r="AB439" s="30"/>
      <c r="AC439" s="28"/>
      <c r="AD439" s="19"/>
    </row>
    <row r="440" ht="15.75" customHeight="1">
      <c r="A440" s="27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14"/>
      <c r="AA440" s="28"/>
      <c r="AB440" s="30"/>
      <c r="AC440" s="28"/>
      <c r="AD440" s="19"/>
    </row>
    <row r="441" ht="15.75" customHeight="1">
      <c r="A441" s="27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14"/>
      <c r="AA441" s="28"/>
      <c r="AB441" s="30"/>
      <c r="AC441" s="28"/>
      <c r="AD441" s="19"/>
    </row>
    <row r="442" ht="15.75" customHeight="1">
      <c r="A442" s="27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14"/>
      <c r="AA442" s="28"/>
      <c r="AB442" s="30"/>
      <c r="AC442" s="28"/>
      <c r="AD442" s="19"/>
    </row>
    <row r="443" ht="15.75" customHeight="1">
      <c r="A443" s="27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14"/>
      <c r="AA443" s="28"/>
      <c r="AB443" s="30"/>
      <c r="AC443" s="28"/>
      <c r="AD443" s="19"/>
    </row>
    <row r="444" ht="15.75" customHeight="1">
      <c r="A444" s="27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14"/>
      <c r="AA444" s="28"/>
      <c r="AB444" s="30"/>
      <c r="AC444" s="28"/>
      <c r="AD444" s="19"/>
    </row>
    <row r="445" ht="15.75" customHeight="1">
      <c r="A445" s="27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14"/>
      <c r="AA445" s="28"/>
      <c r="AB445" s="30"/>
      <c r="AC445" s="28"/>
      <c r="AD445" s="19"/>
    </row>
    <row r="446" ht="15.75" customHeight="1">
      <c r="A446" s="27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14"/>
      <c r="AA446" s="28"/>
      <c r="AB446" s="30"/>
      <c r="AC446" s="28"/>
      <c r="AD446" s="19"/>
    </row>
    <row r="447" ht="15.75" customHeight="1">
      <c r="A447" s="27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14"/>
      <c r="AA447" s="28"/>
      <c r="AB447" s="30"/>
      <c r="AC447" s="28"/>
      <c r="AD447" s="19"/>
    </row>
    <row r="448" ht="15.75" customHeight="1">
      <c r="A448" s="27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14"/>
      <c r="AA448" s="28"/>
      <c r="AB448" s="30"/>
      <c r="AC448" s="28"/>
      <c r="AD448" s="19"/>
    </row>
    <row r="449" ht="15.75" customHeight="1">
      <c r="A449" s="27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14"/>
      <c r="AA449" s="28"/>
      <c r="AB449" s="30"/>
      <c r="AC449" s="28"/>
      <c r="AD449" s="19"/>
    </row>
    <row r="450" ht="15.75" customHeight="1">
      <c r="A450" s="27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14"/>
      <c r="AA450" s="28"/>
      <c r="AB450" s="30"/>
      <c r="AC450" s="28"/>
      <c r="AD450" s="19"/>
    </row>
    <row r="451" ht="15.75" customHeight="1">
      <c r="A451" s="27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14"/>
      <c r="AA451" s="28"/>
      <c r="AB451" s="30"/>
      <c r="AC451" s="28"/>
      <c r="AD451" s="19"/>
    </row>
    <row r="452" ht="15.75" customHeight="1">
      <c r="A452" s="27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14"/>
      <c r="AA452" s="28"/>
      <c r="AB452" s="30"/>
      <c r="AC452" s="28"/>
      <c r="AD452" s="19"/>
    </row>
    <row r="453" ht="15.75" customHeight="1">
      <c r="A453" s="27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14"/>
      <c r="AA453" s="28"/>
      <c r="AB453" s="30"/>
      <c r="AC453" s="28"/>
      <c r="AD453" s="19"/>
    </row>
    <row r="454" ht="15.75" customHeight="1">
      <c r="A454" s="27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14"/>
      <c r="AA454" s="28"/>
      <c r="AB454" s="30"/>
      <c r="AC454" s="28"/>
      <c r="AD454" s="19"/>
    </row>
    <row r="455" ht="15.75" customHeight="1">
      <c r="A455" s="27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14"/>
      <c r="AA455" s="28"/>
      <c r="AB455" s="30"/>
      <c r="AC455" s="28"/>
      <c r="AD455" s="19"/>
    </row>
    <row r="456" ht="15.75" customHeight="1">
      <c r="A456" s="27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14"/>
      <c r="AA456" s="28"/>
      <c r="AB456" s="30"/>
      <c r="AC456" s="28"/>
      <c r="AD456" s="19"/>
    </row>
    <row r="457" ht="15.75" customHeight="1">
      <c r="A457" s="27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14"/>
      <c r="AA457" s="28"/>
      <c r="AB457" s="30"/>
      <c r="AC457" s="28"/>
      <c r="AD457" s="19"/>
    </row>
    <row r="458" ht="15.75" customHeight="1">
      <c r="A458" s="27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14"/>
      <c r="AA458" s="28"/>
      <c r="AB458" s="30"/>
      <c r="AC458" s="28"/>
      <c r="AD458" s="19"/>
    </row>
    <row r="459" ht="15.75" customHeight="1">
      <c r="A459" s="27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14"/>
      <c r="AA459" s="28"/>
      <c r="AB459" s="30"/>
      <c r="AC459" s="28"/>
      <c r="AD459" s="19"/>
    </row>
    <row r="460" ht="15.75" customHeight="1">
      <c r="A460" s="27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14"/>
      <c r="AA460" s="28"/>
      <c r="AB460" s="30"/>
      <c r="AC460" s="28"/>
      <c r="AD460" s="19"/>
    </row>
    <row r="461" ht="15.75" customHeight="1">
      <c r="A461" s="27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14"/>
      <c r="AA461" s="28"/>
      <c r="AB461" s="30"/>
      <c r="AC461" s="28"/>
      <c r="AD461" s="19"/>
    </row>
    <row r="462" ht="15.75" customHeight="1">
      <c r="A462" s="27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14"/>
      <c r="AA462" s="28"/>
      <c r="AB462" s="30"/>
      <c r="AC462" s="28"/>
      <c r="AD462" s="19"/>
    </row>
    <row r="463" ht="15.75" customHeight="1">
      <c r="A463" s="27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14"/>
      <c r="AA463" s="28"/>
      <c r="AB463" s="30"/>
      <c r="AC463" s="28"/>
      <c r="AD463" s="19"/>
    </row>
    <row r="464" ht="15.75" customHeight="1">
      <c r="A464" s="27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14"/>
      <c r="AA464" s="28"/>
      <c r="AB464" s="30"/>
      <c r="AC464" s="28"/>
      <c r="AD464" s="19"/>
    </row>
    <row r="465" ht="15.75" customHeight="1">
      <c r="A465" s="27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14"/>
      <c r="AA465" s="28"/>
      <c r="AB465" s="30"/>
      <c r="AC465" s="28"/>
      <c r="AD465" s="19"/>
    </row>
    <row r="466" ht="15.75" customHeight="1">
      <c r="A466" s="27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14"/>
      <c r="AA466" s="28"/>
      <c r="AB466" s="30"/>
      <c r="AC466" s="28"/>
      <c r="AD466" s="19"/>
    </row>
    <row r="467" ht="15.75" customHeight="1">
      <c r="A467" s="27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14"/>
      <c r="AA467" s="28"/>
      <c r="AB467" s="30"/>
      <c r="AC467" s="28"/>
      <c r="AD467" s="19"/>
    </row>
    <row r="468" ht="15.75" customHeight="1">
      <c r="A468" s="27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14"/>
      <c r="AA468" s="28"/>
      <c r="AB468" s="30"/>
      <c r="AC468" s="28"/>
      <c r="AD468" s="19"/>
    </row>
    <row r="469" ht="15.75" customHeight="1">
      <c r="A469" s="27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14"/>
      <c r="AA469" s="28"/>
      <c r="AB469" s="30"/>
      <c r="AC469" s="28"/>
      <c r="AD469" s="19"/>
    </row>
    <row r="470" ht="15.75" customHeight="1">
      <c r="A470" s="27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14"/>
      <c r="AA470" s="28"/>
      <c r="AB470" s="30"/>
      <c r="AC470" s="28"/>
      <c r="AD470" s="19"/>
    </row>
    <row r="471" ht="15.75" customHeight="1">
      <c r="A471" s="27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14"/>
      <c r="AA471" s="28"/>
      <c r="AB471" s="30"/>
      <c r="AC471" s="28"/>
      <c r="AD471" s="19"/>
    </row>
    <row r="472" ht="15.75" customHeight="1">
      <c r="A472" s="27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14"/>
      <c r="AA472" s="28"/>
      <c r="AB472" s="30"/>
      <c r="AC472" s="28"/>
      <c r="AD472" s="19"/>
    </row>
    <row r="473" ht="15.75" customHeight="1">
      <c r="A473" s="27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14"/>
      <c r="AA473" s="28"/>
      <c r="AB473" s="30"/>
      <c r="AC473" s="28"/>
      <c r="AD473" s="19"/>
    </row>
    <row r="474" ht="15.75" customHeight="1">
      <c r="A474" s="27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14"/>
      <c r="AA474" s="28"/>
      <c r="AB474" s="30"/>
      <c r="AC474" s="28"/>
      <c r="AD474" s="19"/>
    </row>
    <row r="475" ht="15.75" customHeight="1">
      <c r="A475" s="27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14"/>
      <c r="AA475" s="28"/>
      <c r="AB475" s="30"/>
      <c r="AC475" s="28"/>
      <c r="AD475" s="19"/>
    </row>
    <row r="476" ht="15.75" customHeight="1">
      <c r="A476" s="27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14"/>
      <c r="AA476" s="28"/>
      <c r="AB476" s="30"/>
      <c r="AC476" s="28"/>
      <c r="AD476" s="19"/>
    </row>
    <row r="477" ht="15.75" customHeight="1">
      <c r="A477" s="27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14"/>
      <c r="AA477" s="28"/>
      <c r="AB477" s="30"/>
      <c r="AC477" s="28"/>
      <c r="AD477" s="19"/>
    </row>
    <row r="478" ht="15.75" customHeight="1">
      <c r="A478" s="27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14"/>
      <c r="AA478" s="28"/>
      <c r="AB478" s="30"/>
      <c r="AC478" s="28"/>
      <c r="AD478" s="19"/>
    </row>
    <row r="479" ht="15.75" customHeight="1">
      <c r="A479" s="27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14"/>
      <c r="AA479" s="28"/>
      <c r="AB479" s="30"/>
      <c r="AC479" s="28"/>
      <c r="AD479" s="19"/>
    </row>
    <row r="480" ht="15.75" customHeight="1">
      <c r="A480" s="27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14"/>
      <c r="AA480" s="28"/>
      <c r="AB480" s="30"/>
      <c r="AC480" s="28"/>
      <c r="AD480" s="19"/>
    </row>
    <row r="481" ht="15.75" customHeight="1">
      <c r="A481" s="27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14"/>
      <c r="AA481" s="28"/>
      <c r="AB481" s="30"/>
      <c r="AC481" s="28"/>
      <c r="AD481" s="19"/>
    </row>
    <row r="482" ht="15.75" customHeight="1">
      <c r="A482" s="27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14"/>
      <c r="AA482" s="28"/>
      <c r="AB482" s="30"/>
      <c r="AC482" s="28"/>
      <c r="AD482" s="19"/>
    </row>
    <row r="483" ht="15.75" customHeight="1">
      <c r="A483" s="27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14"/>
      <c r="AA483" s="28"/>
      <c r="AB483" s="30"/>
      <c r="AC483" s="28"/>
      <c r="AD483" s="19"/>
    </row>
    <row r="484" ht="15.75" customHeight="1">
      <c r="A484" s="27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14"/>
      <c r="AA484" s="28"/>
      <c r="AB484" s="30"/>
      <c r="AC484" s="28"/>
      <c r="AD484" s="19"/>
    </row>
    <row r="485" ht="15.75" customHeight="1">
      <c r="A485" s="27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14"/>
      <c r="AA485" s="28"/>
      <c r="AB485" s="30"/>
      <c r="AC485" s="28"/>
      <c r="AD485" s="19"/>
    </row>
    <row r="486" ht="15.75" customHeight="1">
      <c r="A486" s="27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14"/>
      <c r="AA486" s="28"/>
      <c r="AB486" s="30"/>
      <c r="AC486" s="28"/>
      <c r="AD486" s="19"/>
    </row>
    <row r="487" ht="15.75" customHeight="1">
      <c r="A487" s="27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14"/>
      <c r="AA487" s="28"/>
      <c r="AB487" s="30"/>
      <c r="AC487" s="28"/>
      <c r="AD487" s="19"/>
    </row>
    <row r="488" ht="15.75" customHeight="1">
      <c r="A488" s="27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14"/>
      <c r="AA488" s="28"/>
      <c r="AB488" s="30"/>
      <c r="AC488" s="28"/>
      <c r="AD488" s="19"/>
    </row>
    <row r="489" ht="15.75" customHeight="1">
      <c r="A489" s="27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14"/>
      <c r="AA489" s="28"/>
      <c r="AB489" s="30"/>
      <c r="AC489" s="28"/>
      <c r="AD489" s="19"/>
    </row>
    <row r="490" ht="15.75" customHeight="1">
      <c r="A490" s="27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14"/>
      <c r="AA490" s="28"/>
      <c r="AB490" s="30"/>
      <c r="AC490" s="28"/>
      <c r="AD490" s="19"/>
    </row>
    <row r="491" ht="15.75" customHeight="1">
      <c r="A491" s="27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14"/>
      <c r="AA491" s="28"/>
      <c r="AB491" s="30"/>
      <c r="AC491" s="28"/>
      <c r="AD491" s="19"/>
    </row>
    <row r="492" ht="15.75" customHeight="1">
      <c r="A492" s="27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14"/>
      <c r="AA492" s="28"/>
      <c r="AB492" s="30"/>
      <c r="AC492" s="28"/>
      <c r="AD492" s="19"/>
    </row>
    <row r="493" ht="15.75" customHeight="1">
      <c r="A493" s="27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14"/>
      <c r="AA493" s="28"/>
      <c r="AB493" s="30"/>
      <c r="AC493" s="28"/>
      <c r="AD493" s="19"/>
    </row>
    <row r="494" ht="15.75" customHeight="1">
      <c r="A494" s="27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14"/>
      <c r="AA494" s="28"/>
      <c r="AB494" s="30"/>
      <c r="AC494" s="28"/>
      <c r="AD494" s="19"/>
    </row>
    <row r="495" ht="15.75" customHeight="1">
      <c r="A495" s="27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14"/>
      <c r="AA495" s="28"/>
      <c r="AB495" s="30"/>
      <c r="AC495" s="28"/>
      <c r="AD495" s="19"/>
    </row>
    <row r="496" ht="15.75" customHeight="1">
      <c r="A496" s="27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14"/>
      <c r="AA496" s="28"/>
      <c r="AB496" s="30"/>
      <c r="AC496" s="28"/>
      <c r="AD496" s="19"/>
    </row>
    <row r="497" ht="15.75" customHeight="1">
      <c r="A497" s="27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14"/>
      <c r="AA497" s="28"/>
      <c r="AB497" s="30"/>
      <c r="AC497" s="28"/>
      <c r="AD497" s="19"/>
    </row>
    <row r="498" ht="15.75" customHeight="1">
      <c r="A498" s="27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14"/>
      <c r="AA498" s="28"/>
      <c r="AB498" s="30"/>
      <c r="AC498" s="28"/>
      <c r="AD498" s="19"/>
    </row>
    <row r="499" ht="15.75" customHeight="1">
      <c r="A499" s="27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14"/>
      <c r="AA499" s="28"/>
      <c r="AB499" s="30"/>
      <c r="AC499" s="28"/>
      <c r="AD499" s="19"/>
    </row>
    <row r="500" ht="15.75" customHeight="1">
      <c r="A500" s="27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14"/>
      <c r="AA500" s="28"/>
      <c r="AB500" s="30"/>
      <c r="AC500" s="28"/>
      <c r="AD500" s="19"/>
    </row>
    <row r="501" ht="15.75" customHeight="1">
      <c r="A501" s="27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14"/>
      <c r="AA501" s="28"/>
      <c r="AB501" s="30"/>
      <c r="AC501" s="28"/>
      <c r="AD501" s="19"/>
    </row>
    <row r="502" ht="15.75" customHeight="1">
      <c r="A502" s="27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14"/>
      <c r="AA502" s="28"/>
      <c r="AB502" s="30"/>
      <c r="AC502" s="28"/>
      <c r="AD502" s="19"/>
    </row>
    <row r="503" ht="15.75" customHeight="1">
      <c r="A503" s="27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14"/>
      <c r="AA503" s="28"/>
      <c r="AB503" s="30"/>
      <c r="AC503" s="28"/>
      <c r="AD503" s="19"/>
    </row>
    <row r="504" ht="15.75" customHeight="1">
      <c r="A504" s="27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14"/>
      <c r="AA504" s="28"/>
      <c r="AB504" s="30"/>
      <c r="AC504" s="28"/>
      <c r="AD504" s="19"/>
    </row>
    <row r="505" ht="15.75" customHeight="1">
      <c r="A505" s="27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14"/>
      <c r="AA505" s="28"/>
      <c r="AB505" s="30"/>
      <c r="AC505" s="28"/>
      <c r="AD505" s="19"/>
    </row>
    <row r="506" ht="15.75" customHeight="1">
      <c r="A506" s="27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14"/>
      <c r="AA506" s="28"/>
      <c r="AB506" s="30"/>
      <c r="AC506" s="28"/>
      <c r="AD506" s="19"/>
    </row>
    <row r="507" ht="15.75" customHeight="1">
      <c r="A507" s="27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14"/>
      <c r="AA507" s="28"/>
      <c r="AB507" s="30"/>
      <c r="AC507" s="28"/>
      <c r="AD507" s="19"/>
    </row>
    <row r="508" ht="15.75" customHeight="1">
      <c r="A508" s="27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14"/>
      <c r="AA508" s="28"/>
      <c r="AB508" s="30"/>
      <c r="AC508" s="28"/>
      <c r="AD508" s="19"/>
    </row>
    <row r="509" ht="15.75" customHeight="1">
      <c r="A509" s="27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14"/>
      <c r="AA509" s="28"/>
      <c r="AB509" s="30"/>
      <c r="AC509" s="28"/>
      <c r="AD509" s="19"/>
    </row>
    <row r="510" ht="15.75" customHeight="1">
      <c r="A510" s="27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14"/>
      <c r="AA510" s="28"/>
      <c r="AB510" s="30"/>
      <c r="AC510" s="28"/>
      <c r="AD510" s="19"/>
    </row>
    <row r="511" ht="15.75" customHeight="1">
      <c r="A511" s="27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14"/>
      <c r="AA511" s="28"/>
      <c r="AB511" s="30"/>
      <c r="AC511" s="28"/>
      <c r="AD511" s="19"/>
    </row>
    <row r="512" ht="15.75" customHeight="1">
      <c r="A512" s="27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14"/>
      <c r="AA512" s="28"/>
      <c r="AB512" s="30"/>
      <c r="AC512" s="28"/>
      <c r="AD512" s="19"/>
    </row>
    <row r="513" ht="15.75" customHeight="1">
      <c r="A513" s="27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14"/>
      <c r="AA513" s="28"/>
      <c r="AB513" s="30"/>
      <c r="AC513" s="28"/>
      <c r="AD513" s="19"/>
    </row>
    <row r="514" ht="15.75" customHeight="1">
      <c r="A514" s="27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14"/>
      <c r="AA514" s="28"/>
      <c r="AB514" s="30"/>
      <c r="AC514" s="28"/>
      <c r="AD514" s="19"/>
    </row>
    <row r="515" ht="15.75" customHeight="1">
      <c r="A515" s="27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14"/>
      <c r="AA515" s="28"/>
      <c r="AB515" s="30"/>
      <c r="AC515" s="28"/>
      <c r="AD515" s="19"/>
    </row>
    <row r="516" ht="15.75" customHeight="1">
      <c r="A516" s="27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14"/>
      <c r="AA516" s="28"/>
      <c r="AB516" s="30"/>
      <c r="AC516" s="28"/>
      <c r="AD516" s="19"/>
    </row>
    <row r="517" ht="15.75" customHeight="1">
      <c r="A517" s="27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14"/>
      <c r="AA517" s="28"/>
      <c r="AB517" s="30"/>
      <c r="AC517" s="28"/>
      <c r="AD517" s="19"/>
    </row>
    <row r="518" ht="15.75" customHeight="1">
      <c r="A518" s="27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14"/>
      <c r="AA518" s="28"/>
      <c r="AB518" s="30"/>
      <c r="AC518" s="28"/>
      <c r="AD518" s="19"/>
    </row>
    <row r="519" ht="15.75" customHeight="1">
      <c r="A519" s="27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14"/>
      <c r="AA519" s="28"/>
      <c r="AB519" s="30"/>
      <c r="AC519" s="28"/>
      <c r="AD519" s="19"/>
    </row>
    <row r="520" ht="15.75" customHeight="1">
      <c r="A520" s="27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14"/>
      <c r="AA520" s="28"/>
      <c r="AB520" s="30"/>
      <c r="AC520" s="28"/>
      <c r="AD520" s="19"/>
    </row>
    <row r="521" ht="15.75" customHeight="1">
      <c r="A521" s="27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14"/>
      <c r="AA521" s="28"/>
      <c r="AB521" s="30"/>
      <c r="AC521" s="28"/>
      <c r="AD521" s="19"/>
    </row>
    <row r="522" ht="15.75" customHeight="1">
      <c r="A522" s="27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14"/>
      <c r="AA522" s="28"/>
      <c r="AB522" s="30"/>
      <c r="AC522" s="28"/>
      <c r="AD522" s="19"/>
    </row>
    <row r="523" ht="15.75" customHeight="1">
      <c r="A523" s="27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14"/>
      <c r="AA523" s="28"/>
      <c r="AB523" s="30"/>
      <c r="AC523" s="28"/>
      <c r="AD523" s="19"/>
    </row>
    <row r="524" ht="15.75" customHeight="1">
      <c r="A524" s="27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14"/>
      <c r="AA524" s="28"/>
      <c r="AB524" s="30"/>
      <c r="AC524" s="28"/>
      <c r="AD524" s="19"/>
    </row>
    <row r="525" ht="15.75" customHeight="1">
      <c r="A525" s="27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14"/>
      <c r="AA525" s="28"/>
      <c r="AB525" s="30"/>
      <c r="AC525" s="28"/>
      <c r="AD525" s="19"/>
    </row>
    <row r="526" ht="15.75" customHeight="1">
      <c r="A526" s="27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14"/>
      <c r="AA526" s="28"/>
      <c r="AB526" s="30"/>
      <c r="AC526" s="28"/>
      <c r="AD526" s="19"/>
    </row>
    <row r="527" ht="15.75" customHeight="1">
      <c r="A527" s="27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14"/>
      <c r="AA527" s="28"/>
      <c r="AB527" s="30"/>
      <c r="AC527" s="28"/>
      <c r="AD527" s="19"/>
    </row>
    <row r="528" ht="15.75" customHeight="1">
      <c r="A528" s="27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14"/>
      <c r="AA528" s="28"/>
      <c r="AB528" s="30"/>
      <c r="AC528" s="28"/>
      <c r="AD528" s="19"/>
    </row>
    <row r="529" ht="15.75" customHeight="1">
      <c r="A529" s="27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14"/>
      <c r="AA529" s="28"/>
      <c r="AB529" s="30"/>
      <c r="AC529" s="28"/>
      <c r="AD529" s="19"/>
    </row>
    <row r="530" ht="15.75" customHeight="1">
      <c r="A530" s="27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14"/>
      <c r="AA530" s="28"/>
      <c r="AB530" s="30"/>
      <c r="AC530" s="28"/>
      <c r="AD530" s="19"/>
    </row>
    <row r="531" ht="15.75" customHeight="1">
      <c r="A531" s="27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14"/>
      <c r="AA531" s="28"/>
      <c r="AB531" s="30"/>
      <c r="AC531" s="28"/>
      <c r="AD531" s="19"/>
    </row>
    <row r="532" ht="15.75" customHeight="1">
      <c r="A532" s="27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14"/>
      <c r="AA532" s="28"/>
      <c r="AB532" s="30"/>
      <c r="AC532" s="28"/>
      <c r="AD532" s="19"/>
    </row>
    <row r="533" ht="15.75" customHeight="1">
      <c r="A533" s="27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14"/>
      <c r="AA533" s="28"/>
      <c r="AB533" s="30"/>
      <c r="AC533" s="28"/>
      <c r="AD533" s="19"/>
    </row>
    <row r="534" ht="15.75" customHeight="1">
      <c r="A534" s="27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14"/>
      <c r="AA534" s="28"/>
      <c r="AB534" s="30"/>
      <c r="AC534" s="28"/>
      <c r="AD534" s="19"/>
    </row>
    <row r="535" ht="15.75" customHeight="1">
      <c r="A535" s="27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14"/>
      <c r="AA535" s="28"/>
      <c r="AB535" s="30"/>
      <c r="AC535" s="28"/>
      <c r="AD535" s="19"/>
    </row>
    <row r="536" ht="15.75" customHeight="1">
      <c r="A536" s="27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14"/>
      <c r="AA536" s="28"/>
      <c r="AB536" s="30"/>
      <c r="AC536" s="28"/>
      <c r="AD536" s="19"/>
    </row>
    <row r="537" ht="15.75" customHeight="1">
      <c r="A537" s="27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14"/>
      <c r="AA537" s="28"/>
      <c r="AB537" s="30"/>
      <c r="AC537" s="28"/>
      <c r="AD537" s="19"/>
    </row>
    <row r="538" ht="15.75" customHeight="1">
      <c r="A538" s="27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14"/>
      <c r="AA538" s="28"/>
      <c r="AB538" s="30"/>
      <c r="AC538" s="28"/>
      <c r="AD538" s="19"/>
    </row>
    <row r="539" ht="15.75" customHeight="1">
      <c r="A539" s="27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14"/>
      <c r="AA539" s="28"/>
      <c r="AB539" s="30"/>
      <c r="AC539" s="28"/>
      <c r="AD539" s="19"/>
    </row>
    <row r="540" ht="15.75" customHeight="1">
      <c r="A540" s="27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14"/>
      <c r="AA540" s="28"/>
      <c r="AB540" s="30"/>
      <c r="AC540" s="28"/>
      <c r="AD540" s="19"/>
    </row>
    <row r="541" ht="15.75" customHeight="1">
      <c r="A541" s="27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14"/>
      <c r="AA541" s="28"/>
      <c r="AB541" s="30"/>
      <c r="AC541" s="28"/>
      <c r="AD541" s="19"/>
    </row>
    <row r="542" ht="15.75" customHeight="1">
      <c r="A542" s="27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14"/>
      <c r="AA542" s="28"/>
      <c r="AB542" s="30"/>
      <c r="AC542" s="28"/>
      <c r="AD542" s="19"/>
    </row>
    <row r="543" ht="15.75" customHeight="1">
      <c r="A543" s="27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14"/>
      <c r="AA543" s="28"/>
      <c r="AB543" s="30"/>
      <c r="AC543" s="28"/>
      <c r="AD543" s="19"/>
    </row>
    <row r="544" ht="15.75" customHeight="1">
      <c r="A544" s="27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14"/>
      <c r="AA544" s="28"/>
      <c r="AB544" s="30"/>
      <c r="AC544" s="28"/>
      <c r="AD544" s="19"/>
    </row>
    <row r="545" ht="15.75" customHeight="1">
      <c r="A545" s="27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14"/>
      <c r="AA545" s="28"/>
      <c r="AB545" s="30"/>
      <c r="AC545" s="28"/>
      <c r="AD545" s="19"/>
    </row>
    <row r="546" ht="15.75" customHeight="1">
      <c r="A546" s="27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14"/>
      <c r="AA546" s="28"/>
      <c r="AB546" s="30"/>
      <c r="AC546" s="28"/>
      <c r="AD546" s="19"/>
    </row>
    <row r="547" ht="15.75" customHeight="1">
      <c r="A547" s="27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14"/>
      <c r="AA547" s="28"/>
      <c r="AB547" s="30"/>
      <c r="AC547" s="28"/>
      <c r="AD547" s="19"/>
    </row>
    <row r="548" ht="15.75" customHeight="1">
      <c r="A548" s="27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14"/>
      <c r="AA548" s="28"/>
      <c r="AB548" s="30"/>
      <c r="AC548" s="28"/>
      <c r="AD548" s="19"/>
    </row>
    <row r="549" ht="15.75" customHeight="1">
      <c r="A549" s="27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14"/>
      <c r="AA549" s="28"/>
      <c r="AB549" s="30"/>
      <c r="AC549" s="28"/>
      <c r="AD549" s="19"/>
    </row>
    <row r="550" ht="15.75" customHeight="1">
      <c r="A550" s="27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14"/>
      <c r="AA550" s="28"/>
      <c r="AB550" s="30"/>
      <c r="AC550" s="28"/>
      <c r="AD550" s="19"/>
    </row>
    <row r="551" ht="15.75" customHeight="1">
      <c r="A551" s="27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14"/>
      <c r="AA551" s="28"/>
      <c r="AB551" s="30"/>
      <c r="AC551" s="28"/>
      <c r="AD551" s="19"/>
    </row>
    <row r="552" ht="15.75" customHeight="1">
      <c r="A552" s="27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14"/>
      <c r="AA552" s="28"/>
      <c r="AB552" s="30"/>
      <c r="AC552" s="28"/>
      <c r="AD552" s="19"/>
    </row>
    <row r="553" ht="15.75" customHeight="1">
      <c r="A553" s="27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14"/>
      <c r="AA553" s="28"/>
      <c r="AB553" s="30"/>
      <c r="AC553" s="28"/>
      <c r="AD553" s="19"/>
    </row>
    <row r="554" ht="15.75" customHeight="1">
      <c r="A554" s="27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14"/>
      <c r="AA554" s="28"/>
      <c r="AB554" s="30"/>
      <c r="AC554" s="28"/>
      <c r="AD554" s="19"/>
    </row>
    <row r="555" ht="15.75" customHeight="1">
      <c r="A555" s="27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14"/>
      <c r="AA555" s="28"/>
      <c r="AB555" s="30"/>
      <c r="AC555" s="28"/>
      <c r="AD555" s="19"/>
    </row>
    <row r="556" ht="15.75" customHeight="1">
      <c r="A556" s="27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14"/>
      <c r="AA556" s="28"/>
      <c r="AB556" s="30"/>
      <c r="AC556" s="28"/>
      <c r="AD556" s="19"/>
    </row>
    <row r="557" ht="15.75" customHeight="1">
      <c r="A557" s="27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14"/>
      <c r="AA557" s="28"/>
      <c r="AB557" s="30"/>
      <c r="AC557" s="28"/>
      <c r="AD557" s="19"/>
    </row>
    <row r="558" ht="15.75" customHeight="1">
      <c r="A558" s="27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14"/>
      <c r="AA558" s="28"/>
      <c r="AB558" s="30"/>
      <c r="AC558" s="28"/>
      <c r="AD558" s="19"/>
    </row>
    <row r="559" ht="15.75" customHeight="1">
      <c r="A559" s="27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14"/>
      <c r="AA559" s="28"/>
      <c r="AB559" s="30"/>
      <c r="AC559" s="28"/>
      <c r="AD559" s="19"/>
    </row>
    <row r="560" ht="15.75" customHeight="1">
      <c r="A560" s="27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14"/>
      <c r="AA560" s="28"/>
      <c r="AB560" s="30"/>
      <c r="AC560" s="28"/>
      <c r="AD560" s="19"/>
    </row>
    <row r="561" ht="15.75" customHeight="1">
      <c r="A561" s="27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14"/>
      <c r="AA561" s="28"/>
      <c r="AB561" s="30"/>
      <c r="AC561" s="28"/>
      <c r="AD561" s="19"/>
    </row>
    <row r="562" ht="15.75" customHeight="1">
      <c r="A562" s="27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14"/>
      <c r="AA562" s="28"/>
      <c r="AB562" s="30"/>
      <c r="AC562" s="28"/>
      <c r="AD562" s="19"/>
    </row>
    <row r="563" ht="15.75" customHeight="1">
      <c r="A563" s="27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14"/>
      <c r="AA563" s="28"/>
      <c r="AB563" s="30"/>
      <c r="AC563" s="28"/>
      <c r="AD563" s="19"/>
    </row>
    <row r="564" ht="15.75" customHeight="1">
      <c r="A564" s="27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14"/>
      <c r="AA564" s="28"/>
      <c r="AB564" s="30"/>
      <c r="AC564" s="28"/>
      <c r="AD564" s="19"/>
    </row>
    <row r="565" ht="15.75" customHeight="1">
      <c r="A565" s="27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14"/>
      <c r="AA565" s="28"/>
      <c r="AB565" s="30"/>
      <c r="AC565" s="28"/>
      <c r="AD565" s="19"/>
    </row>
    <row r="566" ht="15.75" customHeight="1">
      <c r="A566" s="27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14"/>
      <c r="AA566" s="28"/>
      <c r="AB566" s="30"/>
      <c r="AC566" s="28"/>
      <c r="AD566" s="19"/>
    </row>
    <row r="567" ht="15.75" customHeight="1">
      <c r="A567" s="27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14"/>
      <c r="AA567" s="28"/>
      <c r="AB567" s="30"/>
      <c r="AC567" s="28"/>
      <c r="AD567" s="19"/>
    </row>
    <row r="568" ht="15.75" customHeight="1">
      <c r="A568" s="27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14"/>
      <c r="AA568" s="28"/>
      <c r="AB568" s="30"/>
      <c r="AC568" s="28"/>
      <c r="AD568" s="19"/>
    </row>
    <row r="569" ht="15.75" customHeight="1">
      <c r="A569" s="27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14"/>
      <c r="AA569" s="28"/>
      <c r="AB569" s="30"/>
      <c r="AC569" s="28"/>
      <c r="AD569" s="19"/>
    </row>
    <row r="570" ht="15.75" customHeight="1">
      <c r="A570" s="27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14"/>
      <c r="AA570" s="28"/>
      <c r="AB570" s="30"/>
      <c r="AC570" s="28"/>
      <c r="AD570" s="19"/>
    </row>
    <row r="571" ht="15.75" customHeight="1">
      <c r="A571" s="27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14"/>
      <c r="AA571" s="28"/>
      <c r="AB571" s="30"/>
      <c r="AC571" s="28"/>
      <c r="AD571" s="19"/>
    </row>
    <row r="572" ht="15.75" customHeight="1">
      <c r="A572" s="27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14"/>
      <c r="AA572" s="28"/>
      <c r="AB572" s="30"/>
      <c r="AC572" s="28"/>
      <c r="AD572" s="19"/>
    </row>
    <row r="573" ht="15.75" customHeight="1">
      <c r="A573" s="27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14"/>
      <c r="AA573" s="28"/>
      <c r="AB573" s="30"/>
      <c r="AC573" s="28"/>
      <c r="AD573" s="19"/>
    </row>
    <row r="574" ht="15.75" customHeight="1">
      <c r="A574" s="27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14"/>
      <c r="AA574" s="28"/>
      <c r="AB574" s="30"/>
      <c r="AC574" s="28"/>
      <c r="AD574" s="19"/>
    </row>
    <row r="575" ht="15.75" customHeight="1">
      <c r="A575" s="27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14"/>
      <c r="AA575" s="28"/>
      <c r="AB575" s="30"/>
      <c r="AC575" s="28"/>
      <c r="AD575" s="19"/>
    </row>
    <row r="576" ht="15.75" customHeight="1">
      <c r="A576" s="27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14"/>
      <c r="AA576" s="28"/>
      <c r="AB576" s="30"/>
      <c r="AC576" s="28"/>
      <c r="AD576" s="19"/>
    </row>
    <row r="577" ht="15.75" customHeight="1">
      <c r="A577" s="27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14"/>
      <c r="AA577" s="28"/>
      <c r="AB577" s="30"/>
      <c r="AC577" s="28"/>
      <c r="AD577" s="19"/>
    </row>
    <row r="578" ht="15.75" customHeight="1">
      <c r="A578" s="27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14"/>
      <c r="AA578" s="28"/>
      <c r="AB578" s="30"/>
      <c r="AC578" s="28"/>
      <c r="AD578" s="19"/>
    </row>
    <row r="579" ht="15.75" customHeight="1">
      <c r="A579" s="27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14"/>
      <c r="AA579" s="28"/>
      <c r="AB579" s="30"/>
      <c r="AC579" s="28"/>
      <c r="AD579" s="19"/>
    </row>
    <row r="580" ht="15.75" customHeight="1">
      <c r="A580" s="27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14"/>
      <c r="AA580" s="28"/>
      <c r="AB580" s="30"/>
      <c r="AC580" s="28"/>
      <c r="AD580" s="19"/>
    </row>
    <row r="581" ht="15.75" customHeight="1">
      <c r="A581" s="27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14"/>
      <c r="AA581" s="28"/>
      <c r="AB581" s="30"/>
      <c r="AC581" s="28"/>
      <c r="AD581" s="19"/>
    </row>
    <row r="582" ht="15.75" customHeight="1">
      <c r="A582" s="27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14"/>
      <c r="AA582" s="28"/>
      <c r="AB582" s="30"/>
      <c r="AC582" s="28"/>
      <c r="AD582" s="19"/>
    </row>
    <row r="583" ht="15.75" customHeight="1">
      <c r="A583" s="27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14"/>
      <c r="AA583" s="28"/>
      <c r="AB583" s="30"/>
      <c r="AC583" s="28"/>
      <c r="AD583" s="19"/>
    </row>
    <row r="584" ht="15.75" customHeight="1">
      <c r="A584" s="27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14"/>
      <c r="AA584" s="28"/>
      <c r="AB584" s="30"/>
      <c r="AC584" s="28"/>
      <c r="AD584" s="19"/>
    </row>
    <row r="585" ht="15.75" customHeight="1">
      <c r="A585" s="27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14"/>
      <c r="AA585" s="28"/>
      <c r="AB585" s="30"/>
      <c r="AC585" s="28"/>
      <c r="AD585" s="19"/>
    </row>
    <row r="586" ht="15.75" customHeight="1">
      <c r="A586" s="27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14"/>
      <c r="AA586" s="28"/>
      <c r="AB586" s="30"/>
      <c r="AC586" s="28"/>
      <c r="AD586" s="19"/>
    </row>
    <row r="587" ht="15.75" customHeight="1">
      <c r="A587" s="27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14"/>
      <c r="AA587" s="28"/>
      <c r="AB587" s="30"/>
      <c r="AC587" s="28"/>
      <c r="AD587" s="19"/>
    </row>
    <row r="588" ht="15.75" customHeight="1">
      <c r="A588" s="27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14"/>
      <c r="AA588" s="28"/>
      <c r="AB588" s="30"/>
      <c r="AC588" s="28"/>
      <c r="AD588" s="19"/>
    </row>
    <row r="589" ht="15.75" customHeight="1">
      <c r="A589" s="27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14"/>
      <c r="AA589" s="28"/>
      <c r="AB589" s="30"/>
      <c r="AC589" s="28"/>
      <c r="AD589" s="19"/>
    </row>
    <row r="590" ht="15.75" customHeight="1">
      <c r="A590" s="27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14"/>
      <c r="AA590" s="28"/>
      <c r="AB590" s="30"/>
      <c r="AC590" s="28"/>
      <c r="AD590" s="19"/>
    </row>
    <row r="591" ht="15.75" customHeight="1">
      <c r="A591" s="27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14"/>
      <c r="AA591" s="28"/>
      <c r="AB591" s="30"/>
      <c r="AC591" s="28"/>
      <c r="AD591" s="19"/>
    </row>
    <row r="592" ht="15.75" customHeight="1">
      <c r="A592" s="27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14"/>
      <c r="AA592" s="28"/>
      <c r="AB592" s="30"/>
      <c r="AC592" s="28"/>
      <c r="AD592" s="19"/>
    </row>
    <row r="593" ht="15.75" customHeight="1">
      <c r="A593" s="27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14"/>
      <c r="AA593" s="28"/>
      <c r="AB593" s="30"/>
      <c r="AC593" s="28"/>
      <c r="AD593" s="19"/>
    </row>
    <row r="594" ht="15.75" customHeight="1">
      <c r="A594" s="27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14"/>
      <c r="AA594" s="28"/>
      <c r="AB594" s="30"/>
      <c r="AC594" s="28"/>
      <c r="AD594" s="19"/>
    </row>
    <row r="595" ht="15.75" customHeight="1">
      <c r="A595" s="27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14"/>
      <c r="AA595" s="28"/>
      <c r="AB595" s="30"/>
      <c r="AC595" s="28"/>
      <c r="AD595" s="19"/>
    </row>
    <row r="596" ht="15.75" customHeight="1">
      <c r="A596" s="27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14"/>
      <c r="AA596" s="28"/>
      <c r="AB596" s="30"/>
      <c r="AC596" s="28"/>
      <c r="AD596" s="19"/>
    </row>
    <row r="597" ht="15.75" customHeight="1">
      <c r="A597" s="27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14"/>
      <c r="AA597" s="28"/>
      <c r="AB597" s="30"/>
      <c r="AC597" s="28"/>
      <c r="AD597" s="19"/>
    </row>
    <row r="598" ht="15.75" customHeight="1">
      <c r="A598" s="27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14"/>
      <c r="AA598" s="28"/>
      <c r="AB598" s="30"/>
      <c r="AC598" s="28"/>
      <c r="AD598" s="19"/>
    </row>
    <row r="599" ht="15.75" customHeight="1">
      <c r="A599" s="27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14"/>
      <c r="AA599" s="28"/>
      <c r="AB599" s="30"/>
      <c r="AC599" s="28"/>
      <c r="AD599" s="19"/>
    </row>
    <row r="600" ht="15.75" customHeight="1">
      <c r="A600" s="27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14"/>
      <c r="AA600" s="28"/>
      <c r="AB600" s="30"/>
      <c r="AC600" s="28"/>
      <c r="AD600" s="19"/>
    </row>
    <row r="601" ht="15.75" customHeight="1">
      <c r="A601" s="27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14"/>
      <c r="AA601" s="28"/>
      <c r="AB601" s="30"/>
      <c r="AC601" s="28"/>
      <c r="AD601" s="19"/>
    </row>
    <row r="602" ht="15.75" customHeight="1">
      <c r="A602" s="27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14"/>
      <c r="AA602" s="28"/>
      <c r="AB602" s="30"/>
      <c r="AC602" s="28"/>
      <c r="AD602" s="19"/>
    </row>
    <row r="603" ht="15.75" customHeight="1">
      <c r="A603" s="27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14"/>
      <c r="AA603" s="28"/>
      <c r="AB603" s="30"/>
      <c r="AC603" s="28"/>
      <c r="AD603" s="19"/>
    </row>
    <row r="604" ht="15.75" customHeight="1">
      <c r="A604" s="27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14"/>
      <c r="AA604" s="28"/>
      <c r="AB604" s="30"/>
      <c r="AC604" s="28"/>
      <c r="AD604" s="19"/>
    </row>
    <row r="605" ht="15.75" customHeight="1">
      <c r="A605" s="27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14"/>
      <c r="AA605" s="28"/>
      <c r="AB605" s="30"/>
      <c r="AC605" s="28"/>
      <c r="AD605" s="19"/>
    </row>
    <row r="606" ht="15.75" customHeight="1">
      <c r="A606" s="27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14"/>
      <c r="AA606" s="28"/>
      <c r="AB606" s="30"/>
      <c r="AC606" s="28"/>
      <c r="AD606" s="19"/>
    </row>
    <row r="607" ht="15.75" customHeight="1">
      <c r="A607" s="27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14"/>
      <c r="AA607" s="28"/>
      <c r="AB607" s="30"/>
      <c r="AC607" s="28"/>
      <c r="AD607" s="19"/>
    </row>
    <row r="608" ht="15.75" customHeight="1">
      <c r="A608" s="27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14"/>
      <c r="AA608" s="28"/>
      <c r="AB608" s="30"/>
      <c r="AC608" s="28"/>
      <c r="AD608" s="19"/>
    </row>
    <row r="609" ht="15.75" customHeight="1">
      <c r="A609" s="27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14"/>
      <c r="AA609" s="28"/>
      <c r="AB609" s="30"/>
      <c r="AC609" s="28"/>
      <c r="AD609" s="19"/>
    </row>
    <row r="610" ht="15.75" customHeight="1">
      <c r="A610" s="27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14"/>
      <c r="AA610" s="28"/>
      <c r="AB610" s="30"/>
      <c r="AC610" s="28"/>
      <c r="AD610" s="19"/>
    </row>
    <row r="611" ht="15.75" customHeight="1">
      <c r="A611" s="27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14"/>
      <c r="AA611" s="28"/>
      <c r="AB611" s="30"/>
      <c r="AC611" s="28"/>
      <c r="AD611" s="19"/>
    </row>
    <row r="612" ht="15.75" customHeight="1">
      <c r="A612" s="27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14"/>
      <c r="AA612" s="28"/>
      <c r="AB612" s="30"/>
      <c r="AC612" s="28"/>
      <c r="AD612" s="19"/>
    </row>
    <row r="613" ht="15.75" customHeight="1">
      <c r="A613" s="27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14"/>
      <c r="AA613" s="28"/>
      <c r="AB613" s="30"/>
      <c r="AC613" s="28"/>
      <c r="AD613" s="19"/>
    </row>
    <row r="614" ht="15.75" customHeight="1">
      <c r="A614" s="27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14"/>
      <c r="AA614" s="28"/>
      <c r="AB614" s="30"/>
      <c r="AC614" s="28"/>
      <c r="AD614" s="19"/>
    </row>
    <row r="615" ht="15.75" customHeight="1">
      <c r="A615" s="27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14"/>
      <c r="AA615" s="28"/>
      <c r="AB615" s="30"/>
      <c r="AC615" s="28"/>
      <c r="AD615" s="19"/>
    </row>
    <row r="616" ht="15.75" customHeight="1">
      <c r="A616" s="27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14"/>
      <c r="AA616" s="28"/>
      <c r="AB616" s="30"/>
      <c r="AC616" s="28"/>
      <c r="AD616" s="19"/>
    </row>
    <row r="617" ht="15.75" customHeight="1">
      <c r="A617" s="27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14"/>
      <c r="AA617" s="28"/>
      <c r="AB617" s="30"/>
      <c r="AC617" s="28"/>
      <c r="AD617" s="19"/>
    </row>
    <row r="618" ht="15.75" customHeight="1">
      <c r="A618" s="27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14"/>
      <c r="AA618" s="28"/>
      <c r="AB618" s="30"/>
      <c r="AC618" s="28"/>
      <c r="AD618" s="19"/>
    </row>
    <row r="619" ht="15.75" customHeight="1">
      <c r="A619" s="27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14"/>
      <c r="AA619" s="28"/>
      <c r="AB619" s="30"/>
      <c r="AC619" s="28"/>
      <c r="AD619" s="19"/>
    </row>
    <row r="620" ht="15.75" customHeight="1">
      <c r="A620" s="27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14"/>
      <c r="AA620" s="28"/>
      <c r="AB620" s="30"/>
      <c r="AC620" s="28"/>
      <c r="AD620" s="19"/>
    </row>
    <row r="621" ht="15.75" customHeight="1">
      <c r="A621" s="27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14"/>
      <c r="AA621" s="28"/>
      <c r="AB621" s="30"/>
      <c r="AC621" s="28"/>
      <c r="AD621" s="19"/>
    </row>
    <row r="622" ht="15.75" customHeight="1">
      <c r="A622" s="27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14"/>
      <c r="AA622" s="28"/>
      <c r="AB622" s="30"/>
      <c r="AC622" s="28"/>
      <c r="AD622" s="19"/>
    </row>
    <row r="623" ht="15.75" customHeight="1">
      <c r="A623" s="27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14"/>
      <c r="AA623" s="28"/>
      <c r="AB623" s="30"/>
      <c r="AC623" s="28"/>
      <c r="AD623" s="19"/>
    </row>
    <row r="624" ht="15.75" customHeight="1">
      <c r="A624" s="27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14"/>
      <c r="AA624" s="28"/>
      <c r="AB624" s="30"/>
      <c r="AC624" s="28"/>
      <c r="AD624" s="19"/>
    </row>
    <row r="625" ht="15.75" customHeight="1">
      <c r="A625" s="27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14"/>
      <c r="AA625" s="28"/>
      <c r="AB625" s="30"/>
      <c r="AC625" s="28"/>
      <c r="AD625" s="19"/>
    </row>
    <row r="626" ht="15.75" customHeight="1">
      <c r="A626" s="27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14"/>
      <c r="AA626" s="28"/>
      <c r="AB626" s="30"/>
      <c r="AC626" s="28"/>
      <c r="AD626" s="19"/>
    </row>
    <row r="627" ht="15.75" customHeight="1">
      <c r="A627" s="27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14"/>
      <c r="AA627" s="28"/>
      <c r="AB627" s="30"/>
      <c r="AC627" s="28"/>
      <c r="AD627" s="19"/>
    </row>
    <row r="628" ht="15.75" customHeight="1">
      <c r="A628" s="27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14"/>
      <c r="AA628" s="28"/>
      <c r="AB628" s="30"/>
      <c r="AC628" s="28"/>
      <c r="AD628" s="19"/>
    </row>
    <row r="629" ht="15.75" customHeight="1">
      <c r="A629" s="27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14"/>
      <c r="AA629" s="28"/>
      <c r="AB629" s="30"/>
      <c r="AC629" s="28"/>
      <c r="AD629" s="19"/>
    </row>
    <row r="630" ht="15.75" customHeight="1">
      <c r="A630" s="27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14"/>
      <c r="AA630" s="28"/>
      <c r="AB630" s="30"/>
      <c r="AC630" s="28"/>
      <c r="AD630" s="19"/>
    </row>
    <row r="631" ht="15.75" customHeight="1">
      <c r="A631" s="27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14"/>
      <c r="AA631" s="28"/>
      <c r="AB631" s="30"/>
      <c r="AC631" s="28"/>
      <c r="AD631" s="19"/>
    </row>
    <row r="632" ht="15.75" customHeight="1">
      <c r="A632" s="27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14"/>
      <c r="AA632" s="28"/>
      <c r="AB632" s="30"/>
      <c r="AC632" s="28"/>
      <c r="AD632" s="19"/>
    </row>
    <row r="633" ht="15.75" customHeight="1">
      <c r="A633" s="27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14"/>
      <c r="AA633" s="28"/>
      <c r="AB633" s="30"/>
      <c r="AC633" s="28"/>
      <c r="AD633" s="19"/>
    </row>
    <row r="634" ht="15.75" customHeight="1">
      <c r="A634" s="27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14"/>
      <c r="AA634" s="28"/>
      <c r="AB634" s="30"/>
      <c r="AC634" s="28"/>
      <c r="AD634" s="19"/>
    </row>
    <row r="635" ht="15.75" customHeight="1">
      <c r="A635" s="27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14"/>
      <c r="AA635" s="28"/>
      <c r="AB635" s="30"/>
      <c r="AC635" s="28"/>
      <c r="AD635" s="19"/>
    </row>
    <row r="636" ht="15.75" customHeight="1">
      <c r="A636" s="27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14"/>
      <c r="AA636" s="28"/>
      <c r="AB636" s="30"/>
      <c r="AC636" s="28"/>
      <c r="AD636" s="19"/>
    </row>
    <row r="637" ht="15.75" customHeight="1">
      <c r="A637" s="27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14"/>
      <c r="AA637" s="28"/>
      <c r="AB637" s="30"/>
      <c r="AC637" s="28"/>
      <c r="AD637" s="19"/>
    </row>
    <row r="638" ht="15.75" customHeight="1">
      <c r="A638" s="27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14"/>
      <c r="AA638" s="28"/>
      <c r="AB638" s="30"/>
      <c r="AC638" s="28"/>
      <c r="AD638" s="19"/>
    </row>
    <row r="639" ht="15.75" customHeight="1">
      <c r="A639" s="27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14"/>
      <c r="AA639" s="28"/>
      <c r="AB639" s="30"/>
      <c r="AC639" s="28"/>
      <c r="AD639" s="19"/>
    </row>
    <row r="640" ht="15.75" customHeight="1">
      <c r="A640" s="27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14"/>
      <c r="AA640" s="28"/>
      <c r="AB640" s="30"/>
      <c r="AC640" s="28"/>
      <c r="AD640" s="19"/>
    </row>
    <row r="641" ht="15.75" customHeight="1">
      <c r="A641" s="27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14"/>
      <c r="AA641" s="28"/>
      <c r="AB641" s="30"/>
      <c r="AC641" s="28"/>
      <c r="AD641" s="19"/>
    </row>
    <row r="642" ht="15.75" customHeight="1">
      <c r="A642" s="27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14"/>
      <c r="AA642" s="28"/>
      <c r="AB642" s="30"/>
      <c r="AC642" s="28"/>
      <c r="AD642" s="19"/>
    </row>
    <row r="643" ht="15.75" customHeight="1">
      <c r="A643" s="27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14"/>
      <c r="AA643" s="28"/>
      <c r="AB643" s="30"/>
      <c r="AC643" s="28"/>
      <c r="AD643" s="19"/>
    </row>
    <row r="644" ht="15.75" customHeight="1">
      <c r="A644" s="27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14"/>
      <c r="AA644" s="28"/>
      <c r="AB644" s="30"/>
      <c r="AC644" s="28"/>
      <c r="AD644" s="19"/>
    </row>
    <row r="645" ht="15.75" customHeight="1">
      <c r="A645" s="27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14"/>
      <c r="AA645" s="28"/>
      <c r="AB645" s="30"/>
      <c r="AC645" s="28"/>
      <c r="AD645" s="19"/>
    </row>
    <row r="646" ht="15.75" customHeight="1">
      <c r="A646" s="27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14"/>
      <c r="AA646" s="28"/>
      <c r="AB646" s="30"/>
      <c r="AC646" s="28"/>
      <c r="AD646" s="19"/>
    </row>
    <row r="647" ht="15.75" customHeight="1">
      <c r="A647" s="27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14"/>
      <c r="AA647" s="28"/>
      <c r="AB647" s="30"/>
      <c r="AC647" s="28"/>
      <c r="AD647" s="19"/>
    </row>
    <row r="648" ht="15.75" customHeight="1">
      <c r="A648" s="27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14"/>
      <c r="AA648" s="28"/>
      <c r="AB648" s="30"/>
      <c r="AC648" s="28"/>
      <c r="AD648" s="19"/>
    </row>
    <row r="649" ht="15.75" customHeight="1">
      <c r="A649" s="27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14"/>
      <c r="AA649" s="28"/>
      <c r="AB649" s="30"/>
      <c r="AC649" s="28"/>
      <c r="AD649" s="19"/>
    </row>
    <row r="650" ht="15.75" customHeight="1">
      <c r="A650" s="27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14"/>
      <c r="AA650" s="28"/>
      <c r="AB650" s="30"/>
      <c r="AC650" s="28"/>
      <c r="AD650" s="19"/>
    </row>
    <row r="651" ht="15.75" customHeight="1">
      <c r="A651" s="27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14"/>
      <c r="AA651" s="28"/>
      <c r="AB651" s="30"/>
      <c r="AC651" s="28"/>
      <c r="AD651" s="19"/>
    </row>
    <row r="652" ht="15.75" customHeight="1">
      <c r="A652" s="27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14"/>
      <c r="AA652" s="28"/>
      <c r="AB652" s="30"/>
      <c r="AC652" s="28"/>
      <c r="AD652" s="19"/>
    </row>
    <row r="653" ht="15.75" customHeight="1">
      <c r="A653" s="27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14"/>
      <c r="AA653" s="28"/>
      <c r="AB653" s="30"/>
      <c r="AC653" s="28"/>
      <c r="AD653" s="19"/>
    </row>
    <row r="654" ht="15.75" customHeight="1">
      <c r="A654" s="27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14"/>
      <c r="AA654" s="28"/>
      <c r="AB654" s="30"/>
      <c r="AC654" s="28"/>
      <c r="AD654" s="19"/>
    </row>
    <row r="655" ht="15.75" customHeight="1">
      <c r="A655" s="27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14"/>
      <c r="AA655" s="28"/>
      <c r="AB655" s="30"/>
      <c r="AC655" s="28"/>
      <c r="AD655" s="19"/>
    </row>
    <row r="656" ht="15.75" customHeight="1">
      <c r="A656" s="27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14"/>
      <c r="AA656" s="28"/>
      <c r="AB656" s="30"/>
      <c r="AC656" s="28"/>
      <c r="AD656" s="19"/>
    </row>
    <row r="657" ht="15.75" customHeight="1">
      <c r="A657" s="27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14"/>
      <c r="AA657" s="28"/>
      <c r="AB657" s="30"/>
      <c r="AC657" s="28"/>
      <c r="AD657" s="19"/>
    </row>
    <row r="658" ht="15.75" customHeight="1">
      <c r="A658" s="27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14"/>
      <c r="AA658" s="28"/>
      <c r="AB658" s="30"/>
      <c r="AC658" s="28"/>
      <c r="AD658" s="19"/>
    </row>
    <row r="659" ht="15.75" customHeight="1">
      <c r="A659" s="27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14"/>
      <c r="AA659" s="28"/>
      <c r="AB659" s="30"/>
      <c r="AC659" s="28"/>
      <c r="AD659" s="19"/>
    </row>
    <row r="660" ht="15.75" customHeight="1">
      <c r="A660" s="27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14"/>
      <c r="AA660" s="28"/>
      <c r="AB660" s="30"/>
      <c r="AC660" s="28"/>
      <c r="AD660" s="19"/>
    </row>
    <row r="661" ht="15.75" customHeight="1">
      <c r="A661" s="27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14"/>
      <c r="AA661" s="28"/>
      <c r="AB661" s="30"/>
      <c r="AC661" s="28"/>
      <c r="AD661" s="19"/>
    </row>
    <row r="662" ht="15.75" customHeight="1">
      <c r="A662" s="27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14"/>
      <c r="AA662" s="28"/>
      <c r="AB662" s="30"/>
      <c r="AC662" s="28"/>
      <c r="AD662" s="19"/>
    </row>
    <row r="663" ht="15.75" customHeight="1">
      <c r="A663" s="27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14"/>
      <c r="AA663" s="28"/>
      <c r="AB663" s="30"/>
      <c r="AC663" s="28"/>
      <c r="AD663" s="19"/>
    </row>
    <row r="664" ht="15.75" customHeight="1">
      <c r="A664" s="27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14"/>
      <c r="AA664" s="28"/>
      <c r="AB664" s="30"/>
      <c r="AC664" s="28"/>
      <c r="AD664" s="19"/>
    </row>
    <row r="665" ht="15.75" customHeight="1">
      <c r="A665" s="27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14"/>
      <c r="AA665" s="28"/>
      <c r="AB665" s="30"/>
      <c r="AC665" s="28"/>
      <c r="AD665" s="19"/>
    </row>
    <row r="666" ht="15.75" customHeight="1">
      <c r="A666" s="27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14"/>
      <c r="AA666" s="28"/>
      <c r="AB666" s="30"/>
      <c r="AC666" s="28"/>
      <c r="AD666" s="19"/>
    </row>
    <row r="667" ht="15.75" customHeight="1">
      <c r="A667" s="27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14"/>
      <c r="AA667" s="28"/>
      <c r="AB667" s="30"/>
      <c r="AC667" s="28"/>
      <c r="AD667" s="19"/>
    </row>
    <row r="668" ht="15.75" customHeight="1">
      <c r="A668" s="27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14"/>
      <c r="AA668" s="28"/>
      <c r="AB668" s="30"/>
      <c r="AC668" s="28"/>
      <c r="AD668" s="19"/>
    </row>
    <row r="669" ht="15.75" customHeight="1">
      <c r="A669" s="27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14"/>
      <c r="AA669" s="28"/>
      <c r="AB669" s="30"/>
      <c r="AC669" s="28"/>
      <c r="AD669" s="19"/>
    </row>
    <row r="670" ht="15.75" customHeight="1">
      <c r="A670" s="27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14"/>
      <c r="AA670" s="28"/>
      <c r="AB670" s="30"/>
      <c r="AC670" s="28"/>
      <c r="AD670" s="19"/>
    </row>
    <row r="671" ht="15.75" customHeight="1">
      <c r="A671" s="27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14"/>
      <c r="AA671" s="28"/>
      <c r="AB671" s="30"/>
      <c r="AC671" s="28"/>
      <c r="AD671" s="19"/>
    </row>
    <row r="672" ht="15.75" customHeight="1">
      <c r="A672" s="27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14"/>
      <c r="AA672" s="28"/>
      <c r="AB672" s="30"/>
      <c r="AC672" s="28"/>
      <c r="AD672" s="19"/>
    </row>
    <row r="673" ht="15.75" customHeight="1">
      <c r="A673" s="27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14"/>
      <c r="AA673" s="28"/>
      <c r="AB673" s="30"/>
      <c r="AC673" s="28"/>
      <c r="AD673" s="19"/>
    </row>
    <row r="674" ht="15.75" customHeight="1">
      <c r="A674" s="27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14"/>
      <c r="AA674" s="28"/>
      <c r="AB674" s="30"/>
      <c r="AC674" s="28"/>
      <c r="AD674" s="19"/>
    </row>
    <row r="675" ht="15.75" customHeight="1">
      <c r="A675" s="27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14"/>
      <c r="AA675" s="28"/>
      <c r="AB675" s="30"/>
      <c r="AC675" s="28"/>
      <c r="AD675" s="19"/>
    </row>
    <row r="676" ht="15.75" customHeight="1">
      <c r="A676" s="27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14"/>
      <c r="AA676" s="28"/>
      <c r="AB676" s="30"/>
      <c r="AC676" s="28"/>
      <c r="AD676" s="19"/>
    </row>
    <row r="677" ht="15.75" customHeight="1">
      <c r="A677" s="27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14"/>
      <c r="AA677" s="28"/>
      <c r="AB677" s="30"/>
      <c r="AC677" s="28"/>
      <c r="AD677" s="19"/>
    </row>
    <row r="678" ht="15.75" customHeight="1">
      <c r="A678" s="27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14"/>
      <c r="AA678" s="28"/>
      <c r="AB678" s="30"/>
      <c r="AC678" s="28"/>
      <c r="AD678" s="19"/>
    </row>
    <row r="679" ht="15.75" customHeight="1">
      <c r="A679" s="27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14"/>
      <c r="AA679" s="28"/>
      <c r="AB679" s="30"/>
      <c r="AC679" s="28"/>
      <c r="AD679" s="19"/>
    </row>
    <row r="680" ht="15.75" customHeight="1">
      <c r="A680" s="27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14"/>
      <c r="AA680" s="28"/>
      <c r="AB680" s="30"/>
      <c r="AC680" s="28"/>
      <c r="AD680" s="19"/>
    </row>
    <row r="681" ht="15.75" customHeight="1">
      <c r="A681" s="27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14"/>
      <c r="AA681" s="28"/>
      <c r="AB681" s="30"/>
      <c r="AC681" s="28"/>
      <c r="AD681" s="19"/>
    </row>
    <row r="682" ht="15.75" customHeight="1">
      <c r="A682" s="27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14"/>
      <c r="AA682" s="28"/>
      <c r="AB682" s="30"/>
      <c r="AC682" s="28"/>
      <c r="AD682" s="19"/>
    </row>
    <row r="683" ht="15.75" customHeight="1">
      <c r="A683" s="27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14"/>
      <c r="AA683" s="28"/>
      <c r="AB683" s="30"/>
      <c r="AC683" s="28"/>
      <c r="AD683" s="19"/>
    </row>
    <row r="684" ht="15.75" customHeight="1">
      <c r="A684" s="27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14"/>
      <c r="AA684" s="28"/>
      <c r="AB684" s="30"/>
      <c r="AC684" s="28"/>
      <c r="AD684" s="19"/>
    </row>
    <row r="685" ht="15.75" customHeight="1">
      <c r="A685" s="27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14"/>
      <c r="AA685" s="28"/>
      <c r="AB685" s="30"/>
      <c r="AC685" s="28"/>
      <c r="AD685" s="19"/>
    </row>
    <row r="686" ht="15.75" customHeight="1">
      <c r="A686" s="27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14"/>
      <c r="AA686" s="28"/>
      <c r="AB686" s="30"/>
      <c r="AC686" s="28"/>
      <c r="AD686" s="19"/>
    </row>
    <row r="687" ht="15.75" customHeight="1">
      <c r="A687" s="27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14"/>
      <c r="AA687" s="28"/>
      <c r="AB687" s="30"/>
      <c r="AC687" s="28"/>
      <c r="AD687" s="19"/>
    </row>
    <row r="688" ht="15.75" customHeight="1">
      <c r="A688" s="27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14"/>
      <c r="AA688" s="28"/>
      <c r="AB688" s="30"/>
      <c r="AC688" s="28"/>
      <c r="AD688" s="19"/>
    </row>
    <row r="689" ht="15.75" customHeight="1">
      <c r="A689" s="27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14"/>
      <c r="AA689" s="28"/>
      <c r="AB689" s="30"/>
      <c r="AC689" s="28"/>
      <c r="AD689" s="19"/>
    </row>
    <row r="690" ht="15.75" customHeight="1">
      <c r="A690" s="27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14"/>
      <c r="AA690" s="28"/>
      <c r="AB690" s="30"/>
      <c r="AC690" s="28"/>
      <c r="AD690" s="19"/>
    </row>
    <row r="691" ht="15.75" customHeight="1">
      <c r="A691" s="27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14"/>
      <c r="AA691" s="28"/>
      <c r="AB691" s="30"/>
      <c r="AC691" s="28"/>
      <c r="AD691" s="19"/>
    </row>
    <row r="692" ht="15.75" customHeight="1">
      <c r="A692" s="27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14"/>
      <c r="AA692" s="28"/>
      <c r="AB692" s="30"/>
      <c r="AC692" s="28"/>
      <c r="AD692" s="19"/>
    </row>
    <row r="693" ht="15.75" customHeight="1">
      <c r="A693" s="27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14"/>
      <c r="AA693" s="28"/>
      <c r="AB693" s="30"/>
      <c r="AC693" s="28"/>
      <c r="AD693" s="19"/>
    </row>
    <row r="694" ht="15.75" customHeight="1">
      <c r="A694" s="27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14"/>
      <c r="AA694" s="28"/>
      <c r="AB694" s="30"/>
      <c r="AC694" s="28"/>
      <c r="AD694" s="19"/>
    </row>
    <row r="695" ht="15.75" customHeight="1">
      <c r="A695" s="27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14"/>
      <c r="AA695" s="28"/>
      <c r="AB695" s="30"/>
      <c r="AC695" s="28"/>
      <c r="AD695" s="19"/>
    </row>
    <row r="696" ht="15.75" customHeight="1">
      <c r="A696" s="27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14"/>
      <c r="AA696" s="28"/>
      <c r="AB696" s="30"/>
      <c r="AC696" s="28"/>
      <c r="AD696" s="19"/>
    </row>
    <row r="697" ht="15.75" customHeight="1">
      <c r="A697" s="27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14"/>
      <c r="AA697" s="28"/>
      <c r="AB697" s="30"/>
      <c r="AC697" s="28"/>
      <c r="AD697" s="19"/>
    </row>
    <row r="698" ht="15.75" customHeight="1">
      <c r="A698" s="27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14"/>
      <c r="AA698" s="28"/>
      <c r="AB698" s="30"/>
      <c r="AC698" s="28"/>
      <c r="AD698" s="19"/>
    </row>
    <row r="699" ht="15.75" customHeight="1">
      <c r="A699" s="27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14"/>
      <c r="AA699" s="28"/>
      <c r="AB699" s="30"/>
      <c r="AC699" s="28"/>
      <c r="AD699" s="19"/>
    </row>
    <row r="700" ht="15.75" customHeight="1">
      <c r="A700" s="27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14"/>
      <c r="AA700" s="28"/>
      <c r="AB700" s="30"/>
      <c r="AC700" s="28"/>
      <c r="AD700" s="19"/>
    </row>
    <row r="701" ht="15.75" customHeight="1">
      <c r="A701" s="27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14"/>
      <c r="AA701" s="28"/>
      <c r="AB701" s="30"/>
      <c r="AC701" s="28"/>
      <c r="AD701" s="19"/>
    </row>
    <row r="702" ht="15.75" customHeight="1">
      <c r="A702" s="27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14"/>
      <c r="AA702" s="28"/>
      <c r="AB702" s="30"/>
      <c r="AC702" s="28"/>
      <c r="AD702" s="19"/>
    </row>
    <row r="703" ht="15.75" customHeight="1">
      <c r="A703" s="27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14"/>
      <c r="AA703" s="28"/>
      <c r="AB703" s="30"/>
      <c r="AC703" s="28"/>
      <c r="AD703" s="19"/>
    </row>
    <row r="704" ht="15.75" customHeight="1">
      <c r="A704" s="27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14"/>
      <c r="AA704" s="28"/>
      <c r="AB704" s="30"/>
      <c r="AC704" s="28"/>
      <c r="AD704" s="19"/>
    </row>
    <row r="705" ht="15.75" customHeight="1">
      <c r="A705" s="27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14"/>
      <c r="AA705" s="28"/>
      <c r="AB705" s="30"/>
      <c r="AC705" s="28"/>
      <c r="AD705" s="19"/>
    </row>
    <row r="706" ht="15.75" customHeight="1">
      <c r="A706" s="27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14"/>
      <c r="AA706" s="28"/>
      <c r="AB706" s="30"/>
      <c r="AC706" s="28"/>
      <c r="AD706" s="19"/>
    </row>
    <row r="707" ht="15.75" customHeight="1">
      <c r="A707" s="27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14"/>
      <c r="AA707" s="28"/>
      <c r="AB707" s="30"/>
      <c r="AC707" s="28"/>
      <c r="AD707" s="19"/>
    </row>
    <row r="708" ht="15.75" customHeight="1">
      <c r="A708" s="27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14"/>
      <c r="AA708" s="28"/>
      <c r="AB708" s="30"/>
      <c r="AC708" s="28"/>
      <c r="AD708" s="19"/>
    </row>
    <row r="709" ht="15.75" customHeight="1">
      <c r="A709" s="27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14"/>
      <c r="AA709" s="28"/>
      <c r="AB709" s="30"/>
      <c r="AC709" s="28"/>
      <c r="AD709" s="19"/>
    </row>
    <row r="710" ht="15.75" customHeight="1">
      <c r="A710" s="27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14"/>
      <c r="AA710" s="28"/>
      <c r="AB710" s="30"/>
      <c r="AC710" s="28"/>
      <c r="AD710" s="19"/>
    </row>
    <row r="711" ht="15.75" customHeight="1">
      <c r="A711" s="27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14"/>
      <c r="AA711" s="28"/>
      <c r="AB711" s="30"/>
      <c r="AC711" s="28"/>
      <c r="AD711" s="19"/>
    </row>
    <row r="712" ht="15.75" customHeight="1">
      <c r="A712" s="27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14"/>
      <c r="AA712" s="28"/>
      <c r="AB712" s="30"/>
      <c r="AC712" s="28"/>
      <c r="AD712" s="19"/>
    </row>
    <row r="713" ht="15.75" customHeight="1">
      <c r="A713" s="27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14"/>
      <c r="AA713" s="28"/>
      <c r="AB713" s="30"/>
      <c r="AC713" s="28"/>
      <c r="AD713" s="19"/>
    </row>
    <row r="714" ht="15.75" customHeight="1">
      <c r="A714" s="27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14"/>
      <c r="AA714" s="28"/>
      <c r="AB714" s="30"/>
      <c r="AC714" s="28"/>
      <c r="AD714" s="19"/>
    </row>
    <row r="715" ht="15.75" customHeight="1">
      <c r="A715" s="27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14"/>
      <c r="AA715" s="28"/>
      <c r="AB715" s="30"/>
      <c r="AC715" s="28"/>
      <c r="AD715" s="19"/>
    </row>
    <row r="716" ht="15.75" customHeight="1">
      <c r="A716" s="27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14"/>
      <c r="AA716" s="28"/>
      <c r="AB716" s="30"/>
      <c r="AC716" s="28"/>
      <c r="AD716" s="19"/>
    </row>
    <row r="717" ht="15.75" customHeight="1">
      <c r="A717" s="27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14"/>
      <c r="AA717" s="28"/>
      <c r="AB717" s="30"/>
      <c r="AC717" s="28"/>
      <c r="AD717" s="19"/>
    </row>
    <row r="718" ht="15.75" customHeight="1">
      <c r="A718" s="27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14"/>
      <c r="AA718" s="28"/>
      <c r="AB718" s="30"/>
      <c r="AC718" s="28"/>
      <c r="AD718" s="19"/>
    </row>
    <row r="719" ht="15.75" customHeight="1">
      <c r="A719" s="27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14"/>
      <c r="AA719" s="28"/>
      <c r="AB719" s="30"/>
      <c r="AC719" s="28"/>
      <c r="AD719" s="19"/>
    </row>
    <row r="720" ht="15.75" customHeight="1">
      <c r="A720" s="27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14"/>
      <c r="AA720" s="28"/>
      <c r="AB720" s="30"/>
      <c r="AC720" s="28"/>
      <c r="AD720" s="19"/>
    </row>
    <row r="721" ht="15.75" customHeight="1">
      <c r="A721" s="27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14"/>
      <c r="AA721" s="28"/>
      <c r="AB721" s="30"/>
      <c r="AC721" s="28"/>
      <c r="AD721" s="19"/>
    </row>
    <row r="722" ht="15.75" customHeight="1">
      <c r="A722" s="27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14"/>
      <c r="AA722" s="28"/>
      <c r="AB722" s="30"/>
      <c r="AC722" s="28"/>
      <c r="AD722" s="19"/>
    </row>
    <row r="723" ht="15.75" customHeight="1">
      <c r="A723" s="27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14"/>
      <c r="AA723" s="28"/>
      <c r="AB723" s="30"/>
      <c r="AC723" s="28"/>
      <c r="AD723" s="19"/>
    </row>
    <row r="724" ht="15.75" customHeight="1">
      <c r="A724" s="27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14"/>
      <c r="AA724" s="28"/>
      <c r="AB724" s="30"/>
      <c r="AC724" s="28"/>
      <c r="AD724" s="19"/>
    </row>
    <row r="725" ht="15.75" customHeight="1">
      <c r="A725" s="27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14"/>
      <c r="AA725" s="28"/>
      <c r="AB725" s="30"/>
      <c r="AC725" s="28"/>
      <c r="AD725" s="19"/>
    </row>
    <row r="726" ht="15.75" customHeight="1">
      <c r="A726" s="27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14"/>
      <c r="AA726" s="28"/>
      <c r="AB726" s="30"/>
      <c r="AC726" s="28"/>
      <c r="AD726" s="19"/>
    </row>
    <row r="727" ht="15.75" customHeight="1">
      <c r="A727" s="27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14"/>
      <c r="AA727" s="28"/>
      <c r="AB727" s="30"/>
      <c r="AC727" s="28"/>
      <c r="AD727" s="19"/>
    </row>
    <row r="728" ht="15.75" customHeight="1">
      <c r="A728" s="27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14"/>
      <c r="AA728" s="28"/>
      <c r="AB728" s="30"/>
      <c r="AC728" s="28"/>
      <c r="AD728" s="19"/>
    </row>
    <row r="729" ht="15.75" customHeight="1">
      <c r="A729" s="27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14"/>
      <c r="AA729" s="28"/>
      <c r="AB729" s="30"/>
      <c r="AC729" s="28"/>
      <c r="AD729" s="19"/>
    </row>
    <row r="730" ht="15.75" customHeight="1">
      <c r="A730" s="27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14"/>
      <c r="AA730" s="28"/>
      <c r="AB730" s="30"/>
      <c r="AC730" s="28"/>
      <c r="AD730" s="19"/>
    </row>
    <row r="731" ht="15.75" customHeight="1">
      <c r="A731" s="27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14"/>
      <c r="AA731" s="28"/>
      <c r="AB731" s="30"/>
      <c r="AC731" s="28"/>
      <c r="AD731" s="19"/>
    </row>
    <row r="732" ht="15.75" customHeight="1">
      <c r="A732" s="27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14"/>
      <c r="AA732" s="28"/>
      <c r="AB732" s="30"/>
      <c r="AC732" s="28"/>
      <c r="AD732" s="19"/>
    </row>
    <row r="733" ht="15.75" customHeight="1">
      <c r="A733" s="27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14"/>
      <c r="AA733" s="28"/>
      <c r="AB733" s="30"/>
      <c r="AC733" s="28"/>
      <c r="AD733" s="19"/>
    </row>
    <row r="734" ht="15.75" customHeight="1">
      <c r="A734" s="27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14"/>
      <c r="AA734" s="28"/>
      <c r="AB734" s="30"/>
      <c r="AC734" s="28"/>
      <c r="AD734" s="19"/>
    </row>
    <row r="735" ht="15.75" customHeight="1">
      <c r="A735" s="27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14"/>
      <c r="AA735" s="28"/>
      <c r="AB735" s="30"/>
      <c r="AC735" s="28"/>
      <c r="AD735" s="19"/>
    </row>
    <row r="736" ht="15.75" customHeight="1">
      <c r="A736" s="27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14"/>
      <c r="AA736" s="28"/>
      <c r="AB736" s="30"/>
      <c r="AC736" s="28"/>
      <c r="AD736" s="19"/>
    </row>
    <row r="737" ht="15.75" customHeight="1">
      <c r="A737" s="27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14"/>
      <c r="AA737" s="28"/>
      <c r="AB737" s="30"/>
      <c r="AC737" s="28"/>
      <c r="AD737" s="19"/>
    </row>
    <row r="738" ht="15.75" customHeight="1">
      <c r="A738" s="27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14"/>
      <c r="AA738" s="28"/>
      <c r="AB738" s="30"/>
      <c r="AC738" s="28"/>
      <c r="AD738" s="19"/>
    </row>
    <row r="739" ht="15.75" customHeight="1">
      <c r="A739" s="27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14"/>
      <c r="AA739" s="28"/>
      <c r="AB739" s="30"/>
      <c r="AC739" s="28"/>
      <c r="AD739" s="19"/>
    </row>
    <row r="740" ht="15.75" customHeight="1">
      <c r="A740" s="27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14"/>
      <c r="AA740" s="28"/>
      <c r="AB740" s="30"/>
      <c r="AC740" s="28"/>
      <c r="AD740" s="19"/>
    </row>
    <row r="741" ht="15.75" customHeight="1">
      <c r="A741" s="27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14"/>
      <c r="AA741" s="28"/>
      <c r="AB741" s="30"/>
      <c r="AC741" s="28"/>
      <c r="AD741" s="19"/>
    </row>
    <row r="742" ht="15.75" customHeight="1">
      <c r="A742" s="27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14"/>
      <c r="AA742" s="28"/>
      <c r="AB742" s="30"/>
      <c r="AC742" s="28"/>
      <c r="AD742" s="19"/>
    </row>
    <row r="743" ht="15.75" customHeight="1">
      <c r="A743" s="27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14"/>
      <c r="AA743" s="28"/>
      <c r="AB743" s="30"/>
      <c r="AC743" s="28"/>
      <c r="AD743" s="19"/>
    </row>
    <row r="744" ht="15.75" customHeight="1">
      <c r="A744" s="27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14"/>
      <c r="AA744" s="28"/>
      <c r="AB744" s="30"/>
      <c r="AC744" s="28"/>
      <c r="AD744" s="19"/>
    </row>
    <row r="745" ht="15.75" customHeight="1">
      <c r="A745" s="27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14"/>
      <c r="AA745" s="28"/>
      <c r="AB745" s="30"/>
      <c r="AC745" s="28"/>
      <c r="AD745" s="19"/>
    </row>
    <row r="746" ht="15.75" customHeight="1">
      <c r="A746" s="27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14"/>
      <c r="AA746" s="28"/>
      <c r="AB746" s="30"/>
      <c r="AC746" s="28"/>
      <c r="AD746" s="19"/>
    </row>
    <row r="747" ht="15.75" customHeight="1">
      <c r="A747" s="27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14"/>
      <c r="AA747" s="28"/>
      <c r="AB747" s="30"/>
      <c r="AC747" s="28"/>
      <c r="AD747" s="19"/>
    </row>
    <row r="748" ht="15.75" customHeight="1">
      <c r="A748" s="27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14"/>
      <c r="AA748" s="28"/>
      <c r="AB748" s="30"/>
      <c r="AC748" s="28"/>
      <c r="AD748" s="19"/>
    </row>
    <row r="749" ht="15.75" customHeight="1">
      <c r="A749" s="27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14"/>
      <c r="AA749" s="28"/>
      <c r="AB749" s="30"/>
      <c r="AC749" s="28"/>
      <c r="AD749" s="19"/>
    </row>
    <row r="750" ht="15.75" customHeight="1">
      <c r="A750" s="27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14"/>
      <c r="AA750" s="28"/>
      <c r="AB750" s="30"/>
      <c r="AC750" s="28"/>
      <c r="AD750" s="19"/>
    </row>
    <row r="751" ht="15.75" customHeight="1">
      <c r="A751" s="27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14"/>
      <c r="AA751" s="28"/>
      <c r="AB751" s="30"/>
      <c r="AC751" s="28"/>
      <c r="AD751" s="19"/>
    </row>
    <row r="752" ht="15.75" customHeight="1">
      <c r="A752" s="27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14"/>
      <c r="AA752" s="28"/>
      <c r="AB752" s="30"/>
      <c r="AC752" s="28"/>
      <c r="AD752" s="19"/>
    </row>
    <row r="753" ht="15.75" customHeight="1">
      <c r="A753" s="27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14"/>
      <c r="AA753" s="28"/>
      <c r="AB753" s="30"/>
      <c r="AC753" s="28"/>
      <c r="AD753" s="19"/>
    </row>
    <row r="754" ht="15.75" customHeight="1">
      <c r="A754" s="27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14"/>
      <c r="AA754" s="28"/>
      <c r="AB754" s="30"/>
      <c r="AC754" s="28"/>
      <c r="AD754" s="19"/>
    </row>
    <row r="755" ht="15.75" customHeight="1">
      <c r="A755" s="27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14"/>
      <c r="AA755" s="28"/>
      <c r="AB755" s="30"/>
      <c r="AC755" s="28"/>
      <c r="AD755" s="19"/>
    </row>
    <row r="756" ht="15.75" customHeight="1">
      <c r="A756" s="27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14"/>
      <c r="AA756" s="28"/>
      <c r="AB756" s="30"/>
      <c r="AC756" s="28"/>
      <c r="AD756" s="19"/>
    </row>
    <row r="757" ht="15.75" customHeight="1">
      <c r="A757" s="27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14"/>
      <c r="AA757" s="28"/>
      <c r="AB757" s="30"/>
      <c r="AC757" s="28"/>
      <c r="AD757" s="19"/>
    </row>
    <row r="758" ht="15.75" customHeight="1">
      <c r="A758" s="27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14"/>
      <c r="AA758" s="28"/>
      <c r="AB758" s="30"/>
      <c r="AC758" s="28"/>
      <c r="AD758" s="19"/>
    </row>
    <row r="759" ht="15.75" customHeight="1">
      <c r="A759" s="27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14"/>
      <c r="AA759" s="28"/>
      <c r="AB759" s="30"/>
      <c r="AC759" s="28"/>
      <c r="AD759" s="19"/>
    </row>
    <row r="760" ht="15.75" customHeight="1">
      <c r="A760" s="27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14"/>
      <c r="AA760" s="28"/>
      <c r="AB760" s="30"/>
      <c r="AC760" s="28"/>
      <c r="AD760" s="19"/>
    </row>
    <row r="761" ht="15.75" customHeight="1">
      <c r="A761" s="27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14"/>
      <c r="AA761" s="28"/>
      <c r="AB761" s="30"/>
      <c r="AC761" s="28"/>
      <c r="AD761" s="19"/>
    </row>
    <row r="762" ht="15.75" customHeight="1">
      <c r="A762" s="27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14"/>
      <c r="AA762" s="28"/>
      <c r="AB762" s="30"/>
      <c r="AC762" s="28"/>
      <c r="AD762" s="19"/>
    </row>
    <row r="763" ht="15.75" customHeight="1">
      <c r="A763" s="27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14"/>
      <c r="AA763" s="28"/>
      <c r="AB763" s="30"/>
      <c r="AC763" s="28"/>
      <c r="AD763" s="19"/>
    </row>
    <row r="764" ht="15.75" customHeight="1">
      <c r="A764" s="27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14"/>
      <c r="AA764" s="28"/>
      <c r="AB764" s="30"/>
      <c r="AC764" s="28"/>
      <c r="AD764" s="19"/>
    </row>
    <row r="765" ht="15.75" customHeight="1">
      <c r="A765" s="27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14"/>
      <c r="AA765" s="28"/>
      <c r="AB765" s="30"/>
      <c r="AC765" s="28"/>
      <c r="AD765" s="19"/>
    </row>
    <row r="766" ht="15.75" customHeight="1">
      <c r="A766" s="27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14"/>
      <c r="AA766" s="28"/>
      <c r="AB766" s="30"/>
      <c r="AC766" s="28"/>
      <c r="AD766" s="19"/>
    </row>
    <row r="767" ht="15.75" customHeight="1">
      <c r="A767" s="27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14"/>
      <c r="AA767" s="28"/>
      <c r="AB767" s="30"/>
      <c r="AC767" s="28"/>
      <c r="AD767" s="19"/>
    </row>
    <row r="768" ht="15.75" customHeight="1">
      <c r="A768" s="27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14"/>
      <c r="AA768" s="28"/>
      <c r="AB768" s="30"/>
      <c r="AC768" s="28"/>
      <c r="AD768" s="19"/>
    </row>
    <row r="769" ht="15.75" customHeight="1">
      <c r="A769" s="27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14"/>
      <c r="AA769" s="28"/>
      <c r="AB769" s="30"/>
      <c r="AC769" s="28"/>
      <c r="AD769" s="19"/>
    </row>
    <row r="770" ht="15.75" customHeight="1">
      <c r="A770" s="27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14"/>
      <c r="AA770" s="28"/>
      <c r="AB770" s="30"/>
      <c r="AC770" s="28"/>
      <c r="AD770" s="19"/>
    </row>
    <row r="771" ht="15.75" customHeight="1">
      <c r="A771" s="27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14"/>
      <c r="AA771" s="28"/>
      <c r="AB771" s="30"/>
      <c r="AC771" s="28"/>
      <c r="AD771" s="19"/>
    </row>
    <row r="772" ht="15.75" customHeight="1">
      <c r="A772" s="27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14"/>
      <c r="AA772" s="28"/>
      <c r="AB772" s="30"/>
      <c r="AC772" s="28"/>
      <c r="AD772" s="19"/>
    </row>
    <row r="773" ht="15.75" customHeight="1">
      <c r="A773" s="27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14"/>
      <c r="AA773" s="28"/>
      <c r="AB773" s="30"/>
      <c r="AC773" s="28"/>
      <c r="AD773" s="19"/>
    </row>
    <row r="774" ht="15.75" customHeight="1">
      <c r="A774" s="27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14"/>
      <c r="AA774" s="28"/>
      <c r="AB774" s="30"/>
      <c r="AC774" s="28"/>
      <c r="AD774" s="19"/>
    </row>
    <row r="775" ht="15.75" customHeight="1">
      <c r="A775" s="27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14"/>
      <c r="AA775" s="28"/>
      <c r="AB775" s="30"/>
      <c r="AC775" s="28"/>
      <c r="AD775" s="19"/>
    </row>
    <row r="776" ht="15.75" customHeight="1">
      <c r="A776" s="27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14"/>
      <c r="AA776" s="28"/>
      <c r="AB776" s="30"/>
      <c r="AC776" s="28"/>
      <c r="AD776" s="19"/>
    </row>
    <row r="777" ht="15.75" customHeight="1">
      <c r="A777" s="27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14"/>
      <c r="AA777" s="28"/>
      <c r="AB777" s="30"/>
      <c r="AC777" s="28"/>
      <c r="AD777" s="19"/>
    </row>
    <row r="778" ht="15.75" customHeight="1">
      <c r="A778" s="27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14"/>
      <c r="AA778" s="28"/>
      <c r="AB778" s="30"/>
      <c r="AC778" s="28"/>
      <c r="AD778" s="19"/>
    </row>
    <row r="779" ht="15.75" customHeight="1">
      <c r="A779" s="27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14"/>
      <c r="AA779" s="28"/>
      <c r="AB779" s="30"/>
      <c r="AC779" s="28"/>
      <c r="AD779" s="19"/>
    </row>
    <row r="780" ht="15.75" customHeight="1">
      <c r="A780" s="27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14"/>
      <c r="AA780" s="28"/>
      <c r="AB780" s="30"/>
      <c r="AC780" s="28"/>
      <c r="AD780" s="19"/>
    </row>
    <row r="781" ht="15.75" customHeight="1">
      <c r="A781" s="27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14"/>
      <c r="AA781" s="28"/>
      <c r="AB781" s="30"/>
      <c r="AC781" s="28"/>
      <c r="AD781" s="19"/>
    </row>
    <row r="782" ht="15.75" customHeight="1">
      <c r="A782" s="27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14"/>
      <c r="AA782" s="28"/>
      <c r="AB782" s="30"/>
      <c r="AC782" s="28"/>
      <c r="AD782" s="19"/>
    </row>
    <row r="783" ht="15.75" customHeight="1">
      <c r="A783" s="27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14"/>
      <c r="AA783" s="28"/>
      <c r="AB783" s="30"/>
      <c r="AC783" s="28"/>
      <c r="AD783" s="19"/>
    </row>
    <row r="784" ht="15.75" customHeight="1">
      <c r="A784" s="27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14"/>
      <c r="AA784" s="28"/>
      <c r="AB784" s="30"/>
      <c r="AC784" s="28"/>
      <c r="AD784" s="19"/>
    </row>
    <row r="785" ht="15.75" customHeight="1">
      <c r="A785" s="27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14"/>
      <c r="AA785" s="28"/>
      <c r="AB785" s="30"/>
      <c r="AC785" s="28"/>
      <c r="AD785" s="19"/>
    </row>
    <row r="786" ht="15.75" customHeight="1">
      <c r="A786" s="27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14"/>
      <c r="AA786" s="28"/>
      <c r="AB786" s="30"/>
      <c r="AC786" s="28"/>
      <c r="AD786" s="19"/>
    </row>
    <row r="787" ht="15.75" customHeight="1">
      <c r="A787" s="27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14"/>
      <c r="AA787" s="28"/>
      <c r="AB787" s="30"/>
      <c r="AC787" s="28"/>
      <c r="AD787" s="19"/>
    </row>
    <row r="788" ht="15.75" customHeight="1">
      <c r="A788" s="27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14"/>
      <c r="AA788" s="28"/>
      <c r="AB788" s="30"/>
      <c r="AC788" s="28"/>
      <c r="AD788" s="19"/>
    </row>
    <row r="789" ht="15.75" customHeight="1">
      <c r="A789" s="27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14"/>
      <c r="AA789" s="28"/>
      <c r="AB789" s="30"/>
      <c r="AC789" s="28"/>
      <c r="AD789" s="19"/>
    </row>
    <row r="790" ht="15.75" customHeight="1">
      <c r="A790" s="27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14"/>
      <c r="AA790" s="28"/>
      <c r="AB790" s="30"/>
      <c r="AC790" s="28"/>
      <c r="AD790" s="19"/>
    </row>
    <row r="791" ht="15.75" customHeight="1">
      <c r="A791" s="27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14"/>
      <c r="AA791" s="28"/>
      <c r="AB791" s="30"/>
      <c r="AC791" s="28"/>
      <c r="AD791" s="19"/>
    </row>
    <row r="792" ht="15.75" customHeight="1">
      <c r="A792" s="27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14"/>
      <c r="AA792" s="28"/>
      <c r="AB792" s="30"/>
      <c r="AC792" s="28"/>
      <c r="AD792" s="19"/>
    </row>
    <row r="793" ht="15.75" customHeight="1">
      <c r="A793" s="27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14"/>
      <c r="AA793" s="28"/>
      <c r="AB793" s="30"/>
      <c r="AC793" s="28"/>
      <c r="AD793" s="19"/>
    </row>
    <row r="794" ht="15.75" customHeight="1">
      <c r="A794" s="27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14"/>
      <c r="AA794" s="28"/>
      <c r="AB794" s="30"/>
      <c r="AC794" s="28"/>
      <c r="AD794" s="19"/>
    </row>
    <row r="795" ht="15.75" customHeight="1">
      <c r="A795" s="27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14"/>
      <c r="AA795" s="28"/>
      <c r="AB795" s="30"/>
      <c r="AC795" s="28"/>
      <c r="AD795" s="19"/>
    </row>
    <row r="796" ht="15.75" customHeight="1">
      <c r="A796" s="27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14"/>
      <c r="AA796" s="28"/>
      <c r="AB796" s="30"/>
      <c r="AC796" s="28"/>
      <c r="AD796" s="19"/>
    </row>
    <row r="797" ht="15.75" customHeight="1">
      <c r="A797" s="27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14"/>
      <c r="AA797" s="28"/>
      <c r="AB797" s="30"/>
      <c r="AC797" s="28"/>
      <c r="AD797" s="19"/>
    </row>
    <row r="798" ht="15.75" customHeight="1">
      <c r="A798" s="27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14"/>
      <c r="AA798" s="28"/>
      <c r="AB798" s="30"/>
      <c r="AC798" s="28"/>
      <c r="AD798" s="19"/>
    </row>
    <row r="799" ht="15.75" customHeight="1">
      <c r="A799" s="27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14"/>
      <c r="AA799" s="28"/>
      <c r="AB799" s="30"/>
      <c r="AC799" s="28"/>
      <c r="AD799" s="19"/>
    </row>
    <row r="800" ht="15.75" customHeight="1">
      <c r="A800" s="27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14"/>
      <c r="AA800" s="28"/>
      <c r="AB800" s="30"/>
      <c r="AC800" s="28"/>
      <c r="AD800" s="19"/>
    </row>
    <row r="801" ht="15.75" customHeight="1">
      <c r="A801" s="27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14"/>
      <c r="AA801" s="28"/>
      <c r="AB801" s="30"/>
      <c r="AC801" s="28"/>
      <c r="AD801" s="19"/>
    </row>
    <row r="802" ht="15.75" customHeight="1">
      <c r="A802" s="27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14"/>
      <c r="AA802" s="28"/>
      <c r="AB802" s="30"/>
      <c r="AC802" s="28"/>
      <c r="AD802" s="19"/>
    </row>
    <row r="803" ht="15.75" customHeight="1">
      <c r="A803" s="27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14"/>
      <c r="AA803" s="28"/>
      <c r="AB803" s="30"/>
      <c r="AC803" s="28"/>
      <c r="AD803" s="19"/>
    </row>
    <row r="804" ht="15.75" customHeight="1">
      <c r="A804" s="27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14"/>
      <c r="AA804" s="28"/>
      <c r="AB804" s="30"/>
      <c r="AC804" s="28"/>
      <c r="AD804" s="19"/>
    </row>
    <row r="805" ht="15.75" customHeight="1">
      <c r="A805" s="27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14"/>
      <c r="AA805" s="28"/>
      <c r="AB805" s="30"/>
      <c r="AC805" s="28"/>
      <c r="AD805" s="19"/>
    </row>
    <row r="806" ht="15.75" customHeight="1">
      <c r="A806" s="27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14"/>
      <c r="AA806" s="28"/>
      <c r="AB806" s="30"/>
      <c r="AC806" s="28"/>
      <c r="AD806" s="19"/>
    </row>
    <row r="807" ht="15.75" customHeight="1">
      <c r="A807" s="27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14"/>
      <c r="AA807" s="28"/>
      <c r="AB807" s="30"/>
      <c r="AC807" s="28"/>
      <c r="AD807" s="19"/>
    </row>
    <row r="808" ht="15.75" customHeight="1">
      <c r="A808" s="27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14"/>
      <c r="AA808" s="28"/>
      <c r="AB808" s="30"/>
      <c r="AC808" s="28"/>
      <c r="AD808" s="19"/>
    </row>
    <row r="809" ht="15.75" customHeight="1">
      <c r="A809" s="27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14"/>
      <c r="AA809" s="28"/>
      <c r="AB809" s="30"/>
      <c r="AC809" s="28"/>
      <c r="AD809" s="19"/>
    </row>
    <row r="810" ht="15.75" customHeight="1">
      <c r="A810" s="27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14"/>
      <c r="AA810" s="28"/>
      <c r="AB810" s="30"/>
      <c r="AC810" s="28"/>
      <c r="AD810" s="19"/>
    </row>
    <row r="811" ht="15.75" customHeight="1">
      <c r="A811" s="27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14"/>
      <c r="AA811" s="28"/>
      <c r="AB811" s="30"/>
      <c r="AC811" s="28"/>
      <c r="AD811" s="19"/>
    </row>
    <row r="812" ht="15.75" customHeight="1">
      <c r="A812" s="27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14"/>
      <c r="AA812" s="28"/>
      <c r="AB812" s="30"/>
      <c r="AC812" s="28"/>
      <c r="AD812" s="19"/>
    </row>
    <row r="813" ht="15.75" customHeight="1">
      <c r="A813" s="27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14"/>
      <c r="AA813" s="28"/>
      <c r="AB813" s="30"/>
      <c r="AC813" s="28"/>
      <c r="AD813" s="19"/>
    </row>
    <row r="814" ht="15.75" customHeight="1">
      <c r="A814" s="27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14"/>
      <c r="AA814" s="28"/>
      <c r="AB814" s="30"/>
      <c r="AC814" s="28"/>
      <c r="AD814" s="19"/>
    </row>
    <row r="815" ht="15.75" customHeight="1">
      <c r="A815" s="27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14"/>
      <c r="AA815" s="28"/>
      <c r="AB815" s="30"/>
      <c r="AC815" s="28"/>
      <c r="AD815" s="19"/>
    </row>
    <row r="816" ht="15.75" customHeight="1">
      <c r="A816" s="27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14"/>
      <c r="AA816" s="28"/>
      <c r="AB816" s="30"/>
      <c r="AC816" s="28"/>
      <c r="AD816" s="19"/>
    </row>
    <row r="817" ht="15.75" customHeight="1">
      <c r="A817" s="27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14"/>
      <c r="AA817" s="28"/>
      <c r="AB817" s="30"/>
      <c r="AC817" s="28"/>
      <c r="AD817" s="19"/>
    </row>
    <row r="818" ht="15.75" customHeight="1">
      <c r="A818" s="27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14"/>
      <c r="AA818" s="28"/>
      <c r="AB818" s="30"/>
      <c r="AC818" s="28"/>
      <c r="AD818" s="19"/>
    </row>
    <row r="819" ht="15.75" customHeight="1">
      <c r="A819" s="27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14"/>
      <c r="AA819" s="28"/>
      <c r="AB819" s="30"/>
      <c r="AC819" s="28"/>
      <c r="AD819" s="19"/>
    </row>
    <row r="820" ht="15.75" customHeight="1">
      <c r="A820" s="27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14"/>
      <c r="AA820" s="28"/>
      <c r="AB820" s="30"/>
      <c r="AC820" s="28"/>
      <c r="AD820" s="19"/>
    </row>
    <row r="821" ht="15.75" customHeight="1">
      <c r="A821" s="27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14"/>
      <c r="AA821" s="28"/>
      <c r="AB821" s="30"/>
      <c r="AC821" s="28"/>
      <c r="AD821" s="19"/>
    </row>
    <row r="822" ht="15.75" customHeight="1">
      <c r="A822" s="27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14"/>
      <c r="AA822" s="28"/>
      <c r="AB822" s="30"/>
      <c r="AC822" s="28"/>
      <c r="AD822" s="19"/>
    </row>
    <row r="823" ht="15.75" customHeight="1">
      <c r="A823" s="27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14"/>
      <c r="AA823" s="28"/>
      <c r="AB823" s="30"/>
      <c r="AC823" s="28"/>
      <c r="AD823" s="19"/>
    </row>
    <row r="824" ht="15.75" customHeight="1">
      <c r="A824" s="27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14"/>
      <c r="AA824" s="28"/>
      <c r="AB824" s="30"/>
      <c r="AC824" s="28"/>
      <c r="AD824" s="19"/>
    </row>
    <row r="825" ht="15.75" customHeight="1">
      <c r="A825" s="27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14"/>
      <c r="AA825" s="28"/>
      <c r="AB825" s="30"/>
      <c r="AC825" s="28"/>
      <c r="AD825" s="19"/>
    </row>
    <row r="826" ht="15.75" customHeight="1">
      <c r="A826" s="27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14"/>
      <c r="AA826" s="28"/>
      <c r="AB826" s="30"/>
      <c r="AC826" s="28"/>
      <c r="AD826" s="19"/>
    </row>
    <row r="827" ht="15.75" customHeight="1">
      <c r="A827" s="27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14"/>
      <c r="AA827" s="28"/>
      <c r="AB827" s="30"/>
      <c r="AC827" s="28"/>
      <c r="AD827" s="19"/>
    </row>
    <row r="828" ht="15.75" customHeight="1">
      <c r="A828" s="27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14"/>
      <c r="AA828" s="28"/>
      <c r="AB828" s="30"/>
      <c r="AC828" s="28"/>
      <c r="AD828" s="19"/>
    </row>
    <row r="829" ht="15.75" customHeight="1">
      <c r="A829" s="27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14"/>
      <c r="AA829" s="28"/>
      <c r="AB829" s="30"/>
      <c r="AC829" s="28"/>
      <c r="AD829" s="19"/>
    </row>
    <row r="830" ht="15.75" customHeight="1">
      <c r="A830" s="27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14"/>
      <c r="AA830" s="28"/>
      <c r="AB830" s="30"/>
      <c r="AC830" s="28"/>
      <c r="AD830" s="19"/>
    </row>
    <row r="831" ht="15.75" customHeight="1">
      <c r="A831" s="27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14"/>
      <c r="AA831" s="28"/>
      <c r="AB831" s="30"/>
      <c r="AC831" s="28"/>
      <c r="AD831" s="19"/>
    </row>
    <row r="832" ht="15.75" customHeight="1">
      <c r="A832" s="27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14"/>
      <c r="AA832" s="28"/>
      <c r="AB832" s="30"/>
      <c r="AC832" s="28"/>
      <c r="AD832" s="19"/>
    </row>
    <row r="833" ht="15.75" customHeight="1">
      <c r="A833" s="27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14"/>
      <c r="AA833" s="28"/>
      <c r="AB833" s="30"/>
      <c r="AC833" s="28"/>
      <c r="AD833" s="19"/>
    </row>
    <row r="834" ht="15.75" customHeight="1">
      <c r="A834" s="27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14"/>
      <c r="AA834" s="28"/>
      <c r="AB834" s="30"/>
      <c r="AC834" s="28"/>
      <c r="AD834" s="19"/>
    </row>
    <row r="835" ht="15.75" customHeight="1">
      <c r="A835" s="27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14"/>
      <c r="AA835" s="28"/>
      <c r="AB835" s="30"/>
      <c r="AC835" s="28"/>
      <c r="AD835" s="19"/>
    </row>
    <row r="836" ht="15.75" customHeight="1">
      <c r="A836" s="27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14"/>
      <c r="AA836" s="28"/>
      <c r="AB836" s="30"/>
      <c r="AC836" s="28"/>
      <c r="AD836" s="19"/>
    </row>
    <row r="837" ht="15.75" customHeight="1">
      <c r="A837" s="27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14"/>
      <c r="AA837" s="28"/>
      <c r="AB837" s="30"/>
      <c r="AC837" s="28"/>
      <c r="AD837" s="19"/>
    </row>
    <row r="838" ht="15.75" customHeight="1">
      <c r="A838" s="27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14"/>
      <c r="AA838" s="28"/>
      <c r="AB838" s="30"/>
      <c r="AC838" s="28"/>
      <c r="AD838" s="19"/>
    </row>
    <row r="839" ht="15.75" customHeight="1">
      <c r="A839" s="27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14"/>
      <c r="AA839" s="28"/>
      <c r="AB839" s="30"/>
      <c r="AC839" s="28"/>
      <c r="AD839" s="19"/>
    </row>
    <row r="840" ht="15.75" customHeight="1">
      <c r="A840" s="27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14"/>
      <c r="AA840" s="28"/>
      <c r="AB840" s="30"/>
      <c r="AC840" s="28"/>
      <c r="AD840" s="19"/>
    </row>
    <row r="841" ht="15.75" customHeight="1">
      <c r="A841" s="27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14"/>
      <c r="AA841" s="28"/>
      <c r="AB841" s="30"/>
      <c r="AC841" s="28"/>
      <c r="AD841" s="19"/>
    </row>
    <row r="842" ht="15.75" customHeight="1">
      <c r="A842" s="27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14"/>
      <c r="AA842" s="28"/>
      <c r="AB842" s="30"/>
      <c r="AC842" s="28"/>
      <c r="AD842" s="19"/>
    </row>
    <row r="843" ht="15.75" customHeight="1">
      <c r="A843" s="27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14"/>
      <c r="AA843" s="28"/>
      <c r="AB843" s="30"/>
      <c r="AC843" s="28"/>
      <c r="AD843" s="19"/>
    </row>
    <row r="844" ht="15.75" customHeight="1">
      <c r="A844" s="27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14"/>
      <c r="AA844" s="28"/>
      <c r="AB844" s="30"/>
      <c r="AC844" s="28"/>
      <c r="AD844" s="19"/>
    </row>
    <row r="845" ht="15.75" customHeight="1">
      <c r="A845" s="27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14"/>
      <c r="AA845" s="28"/>
      <c r="AB845" s="30"/>
      <c r="AC845" s="28"/>
      <c r="AD845" s="19"/>
    </row>
    <row r="846" ht="15.75" customHeight="1">
      <c r="A846" s="27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14"/>
      <c r="AA846" s="28"/>
      <c r="AB846" s="30"/>
      <c r="AC846" s="28"/>
      <c r="AD846" s="19"/>
    </row>
    <row r="847" ht="15.75" customHeight="1">
      <c r="A847" s="27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14"/>
      <c r="AA847" s="28"/>
      <c r="AB847" s="30"/>
      <c r="AC847" s="28"/>
      <c r="AD847" s="19"/>
    </row>
    <row r="848" ht="15.75" customHeight="1">
      <c r="A848" s="27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14"/>
      <c r="AA848" s="28"/>
      <c r="AB848" s="30"/>
      <c r="AC848" s="28"/>
      <c r="AD848" s="19"/>
    </row>
    <row r="849" ht="15.75" customHeight="1">
      <c r="A849" s="27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14"/>
      <c r="AA849" s="28"/>
      <c r="AB849" s="30"/>
      <c r="AC849" s="28"/>
      <c r="AD849" s="19"/>
    </row>
    <row r="850" ht="15.75" customHeight="1">
      <c r="A850" s="27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14"/>
      <c r="AA850" s="28"/>
      <c r="AB850" s="30"/>
      <c r="AC850" s="28"/>
      <c r="AD850" s="19"/>
    </row>
    <row r="851" ht="15.75" customHeight="1">
      <c r="A851" s="27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14"/>
      <c r="AA851" s="28"/>
      <c r="AB851" s="30"/>
      <c r="AC851" s="28"/>
      <c r="AD851" s="19"/>
    </row>
    <row r="852" ht="15.75" customHeight="1">
      <c r="A852" s="27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14"/>
      <c r="AA852" s="28"/>
      <c r="AB852" s="30"/>
      <c r="AC852" s="28"/>
      <c r="AD852" s="19"/>
    </row>
    <row r="853" ht="15.75" customHeight="1">
      <c r="A853" s="27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14"/>
      <c r="AA853" s="28"/>
      <c r="AB853" s="30"/>
      <c r="AC853" s="28"/>
      <c r="AD853" s="19"/>
    </row>
    <row r="854" ht="15.75" customHeight="1">
      <c r="A854" s="27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14"/>
      <c r="AA854" s="28"/>
      <c r="AB854" s="30"/>
      <c r="AC854" s="28"/>
      <c r="AD854" s="19"/>
    </row>
    <row r="855" ht="15.75" customHeight="1">
      <c r="A855" s="27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14"/>
      <c r="AA855" s="28"/>
      <c r="AB855" s="30"/>
      <c r="AC855" s="28"/>
      <c r="AD855" s="19"/>
    </row>
    <row r="856" ht="15.75" customHeight="1">
      <c r="A856" s="27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14"/>
      <c r="AA856" s="28"/>
      <c r="AB856" s="30"/>
      <c r="AC856" s="28"/>
      <c r="AD856" s="19"/>
    </row>
    <row r="857" ht="15.75" customHeight="1">
      <c r="A857" s="27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14"/>
      <c r="AA857" s="28"/>
      <c r="AB857" s="30"/>
      <c r="AC857" s="28"/>
      <c r="AD857" s="19"/>
    </row>
    <row r="858" ht="15.75" customHeight="1">
      <c r="A858" s="27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14"/>
      <c r="AA858" s="28"/>
      <c r="AB858" s="30"/>
      <c r="AC858" s="28"/>
      <c r="AD858" s="19"/>
    </row>
    <row r="859" ht="15.75" customHeight="1">
      <c r="A859" s="27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14"/>
      <c r="AA859" s="28"/>
      <c r="AB859" s="30"/>
      <c r="AC859" s="28"/>
      <c r="AD859" s="19"/>
    </row>
    <row r="860" ht="15.75" customHeight="1">
      <c r="A860" s="27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14"/>
      <c r="AA860" s="28"/>
      <c r="AB860" s="30"/>
      <c r="AC860" s="28"/>
      <c r="AD860" s="19"/>
    </row>
    <row r="861" ht="15.75" customHeight="1">
      <c r="A861" s="27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14"/>
      <c r="AA861" s="28"/>
      <c r="AB861" s="30"/>
      <c r="AC861" s="28"/>
      <c r="AD861" s="19"/>
    </row>
    <row r="862" ht="15.75" customHeight="1">
      <c r="A862" s="27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14"/>
      <c r="AA862" s="28"/>
      <c r="AB862" s="30"/>
      <c r="AC862" s="28"/>
      <c r="AD862" s="19"/>
    </row>
    <row r="863" ht="15.75" customHeight="1">
      <c r="A863" s="27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14"/>
      <c r="AA863" s="28"/>
      <c r="AB863" s="30"/>
      <c r="AC863" s="28"/>
      <c r="AD863" s="19"/>
    </row>
    <row r="864" ht="15.75" customHeight="1">
      <c r="A864" s="27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14"/>
      <c r="AA864" s="28"/>
      <c r="AB864" s="30"/>
      <c r="AC864" s="28"/>
      <c r="AD864" s="19"/>
    </row>
    <row r="865" ht="15.75" customHeight="1">
      <c r="A865" s="27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14"/>
      <c r="AA865" s="28"/>
      <c r="AB865" s="30"/>
      <c r="AC865" s="28"/>
      <c r="AD865" s="19"/>
    </row>
    <row r="866" ht="15.75" customHeight="1">
      <c r="A866" s="27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14"/>
      <c r="AA866" s="28"/>
      <c r="AB866" s="30"/>
      <c r="AC866" s="28"/>
      <c r="AD866" s="19"/>
    </row>
    <row r="867" ht="15.75" customHeight="1">
      <c r="A867" s="27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14"/>
      <c r="AA867" s="28"/>
      <c r="AB867" s="30"/>
      <c r="AC867" s="28"/>
      <c r="AD867" s="19"/>
    </row>
    <row r="868" ht="15.75" customHeight="1">
      <c r="A868" s="27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14"/>
      <c r="AA868" s="28"/>
      <c r="AB868" s="30"/>
      <c r="AC868" s="28"/>
      <c r="AD868" s="19"/>
    </row>
    <row r="869" ht="15.75" customHeight="1">
      <c r="A869" s="27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14"/>
      <c r="AA869" s="28"/>
      <c r="AB869" s="30"/>
      <c r="AC869" s="28"/>
      <c r="AD869" s="19"/>
    </row>
    <row r="870" ht="15.75" customHeight="1">
      <c r="A870" s="27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14"/>
      <c r="AA870" s="28"/>
      <c r="AB870" s="30"/>
      <c r="AC870" s="28"/>
      <c r="AD870" s="19"/>
    </row>
    <row r="871" ht="15.75" customHeight="1">
      <c r="A871" s="27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14"/>
      <c r="AA871" s="28"/>
      <c r="AB871" s="30"/>
      <c r="AC871" s="28"/>
      <c r="AD871" s="19"/>
    </row>
    <row r="872" ht="15.75" customHeight="1">
      <c r="A872" s="27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14"/>
      <c r="AA872" s="28"/>
      <c r="AB872" s="30"/>
      <c r="AC872" s="28"/>
      <c r="AD872" s="19"/>
    </row>
    <row r="873" ht="15.75" customHeight="1">
      <c r="A873" s="27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14"/>
      <c r="AA873" s="28"/>
      <c r="AB873" s="30"/>
      <c r="AC873" s="28"/>
      <c r="AD873" s="19"/>
    </row>
    <row r="874" ht="15.75" customHeight="1">
      <c r="A874" s="27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14"/>
      <c r="AA874" s="28"/>
      <c r="AB874" s="30"/>
      <c r="AC874" s="28"/>
      <c r="AD874" s="19"/>
    </row>
    <row r="875" ht="15.75" customHeight="1">
      <c r="A875" s="27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14"/>
      <c r="AA875" s="28"/>
      <c r="AB875" s="30"/>
      <c r="AC875" s="28"/>
      <c r="AD875" s="19"/>
    </row>
    <row r="876" ht="15.75" customHeight="1">
      <c r="A876" s="27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14"/>
      <c r="AA876" s="28"/>
      <c r="AB876" s="30"/>
      <c r="AC876" s="28"/>
      <c r="AD876" s="19"/>
    </row>
    <row r="877" ht="15.75" customHeight="1">
      <c r="A877" s="27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14"/>
      <c r="AA877" s="28"/>
      <c r="AB877" s="30"/>
      <c r="AC877" s="28"/>
      <c r="AD877" s="19"/>
    </row>
    <row r="878" ht="15.75" customHeight="1">
      <c r="A878" s="27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14"/>
      <c r="AA878" s="28"/>
      <c r="AB878" s="30"/>
      <c r="AC878" s="28"/>
      <c r="AD878" s="19"/>
    </row>
    <row r="879" ht="15.75" customHeight="1">
      <c r="A879" s="27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14"/>
      <c r="AA879" s="28"/>
      <c r="AB879" s="30"/>
      <c r="AC879" s="28"/>
      <c r="AD879" s="19"/>
    </row>
    <row r="880" ht="15.75" customHeight="1">
      <c r="A880" s="27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14"/>
      <c r="AA880" s="28"/>
      <c r="AB880" s="30"/>
      <c r="AC880" s="28"/>
      <c r="AD880" s="19"/>
    </row>
    <row r="881" ht="15.75" customHeight="1">
      <c r="A881" s="27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14"/>
      <c r="AA881" s="28"/>
      <c r="AB881" s="30"/>
      <c r="AC881" s="28"/>
      <c r="AD881" s="19"/>
    </row>
    <row r="882" ht="15.75" customHeight="1">
      <c r="A882" s="27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14"/>
      <c r="AA882" s="28"/>
      <c r="AB882" s="30"/>
      <c r="AC882" s="28"/>
      <c r="AD882" s="19"/>
    </row>
    <row r="883" ht="15.75" customHeight="1">
      <c r="A883" s="27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14"/>
      <c r="AA883" s="28"/>
      <c r="AB883" s="30"/>
      <c r="AC883" s="28"/>
      <c r="AD883" s="19"/>
    </row>
    <row r="884" ht="15.75" customHeight="1">
      <c r="A884" s="27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14"/>
      <c r="AA884" s="28"/>
      <c r="AB884" s="30"/>
      <c r="AC884" s="28"/>
      <c r="AD884" s="19"/>
    </row>
    <row r="885" ht="15.75" customHeight="1">
      <c r="A885" s="27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14"/>
      <c r="AA885" s="28"/>
      <c r="AB885" s="30"/>
      <c r="AC885" s="28"/>
      <c r="AD885" s="19"/>
    </row>
    <row r="886" ht="15.75" customHeight="1">
      <c r="A886" s="27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14"/>
      <c r="AA886" s="28"/>
      <c r="AB886" s="30"/>
      <c r="AC886" s="28"/>
      <c r="AD886" s="19"/>
    </row>
    <row r="887" ht="15.75" customHeight="1">
      <c r="A887" s="27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14"/>
      <c r="AA887" s="28"/>
      <c r="AB887" s="30"/>
      <c r="AC887" s="28"/>
      <c r="AD887" s="19"/>
    </row>
    <row r="888" ht="15.75" customHeight="1">
      <c r="A888" s="27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14"/>
      <c r="AA888" s="28"/>
      <c r="AB888" s="30"/>
      <c r="AC888" s="28"/>
      <c r="AD888" s="19"/>
    </row>
    <row r="889" ht="15.75" customHeight="1">
      <c r="A889" s="27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14"/>
      <c r="AA889" s="28"/>
      <c r="AB889" s="30"/>
      <c r="AC889" s="28"/>
      <c r="AD889" s="19"/>
    </row>
    <row r="890" ht="15.75" customHeight="1">
      <c r="A890" s="27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14"/>
      <c r="AA890" s="28"/>
      <c r="AB890" s="30"/>
      <c r="AC890" s="28"/>
      <c r="AD890" s="19"/>
    </row>
    <row r="891" ht="15.75" customHeight="1">
      <c r="A891" s="27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14"/>
      <c r="AA891" s="28"/>
      <c r="AB891" s="30"/>
      <c r="AC891" s="28"/>
      <c r="AD891" s="19"/>
    </row>
    <row r="892" ht="15.75" customHeight="1">
      <c r="A892" s="27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14"/>
      <c r="AA892" s="28"/>
      <c r="AB892" s="30"/>
      <c r="AC892" s="28"/>
      <c r="AD892" s="19"/>
    </row>
    <row r="893" ht="15.75" customHeight="1">
      <c r="A893" s="27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14"/>
      <c r="AA893" s="28"/>
      <c r="AB893" s="30"/>
      <c r="AC893" s="28"/>
      <c r="AD893" s="19"/>
    </row>
    <row r="894" ht="15.75" customHeight="1">
      <c r="A894" s="27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14"/>
      <c r="AA894" s="28"/>
      <c r="AB894" s="30"/>
      <c r="AC894" s="28"/>
      <c r="AD894" s="19"/>
    </row>
    <row r="895" ht="15.75" customHeight="1">
      <c r="A895" s="27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14"/>
      <c r="AA895" s="28"/>
      <c r="AB895" s="30"/>
      <c r="AC895" s="28"/>
      <c r="AD895" s="19"/>
    </row>
    <row r="896" ht="15.75" customHeight="1">
      <c r="A896" s="27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14"/>
      <c r="AA896" s="28"/>
      <c r="AB896" s="30"/>
      <c r="AC896" s="28"/>
      <c r="AD896" s="19"/>
    </row>
    <row r="897" ht="15.75" customHeight="1">
      <c r="A897" s="27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14"/>
      <c r="AA897" s="28"/>
      <c r="AB897" s="30"/>
      <c r="AC897" s="28"/>
      <c r="AD897" s="19"/>
    </row>
    <row r="898" ht="15.75" customHeight="1">
      <c r="A898" s="27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14"/>
      <c r="AA898" s="28"/>
      <c r="AB898" s="30"/>
      <c r="AC898" s="28"/>
      <c r="AD898" s="19"/>
    </row>
    <row r="899" ht="15.75" customHeight="1">
      <c r="A899" s="27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14"/>
      <c r="AA899" s="28"/>
      <c r="AB899" s="30"/>
      <c r="AC899" s="28"/>
      <c r="AD899" s="19"/>
    </row>
    <row r="900" ht="15.75" customHeight="1">
      <c r="A900" s="27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14"/>
      <c r="AA900" s="28"/>
      <c r="AB900" s="30"/>
      <c r="AC900" s="28"/>
      <c r="AD900" s="19"/>
    </row>
    <row r="901" ht="15.75" customHeight="1">
      <c r="A901" s="27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14"/>
      <c r="AA901" s="28"/>
      <c r="AB901" s="30"/>
      <c r="AC901" s="28"/>
      <c r="AD901" s="19"/>
    </row>
    <row r="902" ht="15.75" customHeight="1">
      <c r="A902" s="27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14"/>
      <c r="AA902" s="28"/>
      <c r="AB902" s="30"/>
      <c r="AC902" s="28"/>
      <c r="AD902" s="19"/>
    </row>
    <row r="903" ht="15.75" customHeight="1">
      <c r="A903" s="27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14"/>
      <c r="AA903" s="28"/>
      <c r="AB903" s="30"/>
      <c r="AC903" s="28"/>
      <c r="AD903" s="19"/>
    </row>
    <row r="904" ht="15.75" customHeight="1">
      <c r="A904" s="27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14"/>
      <c r="AA904" s="28"/>
      <c r="AB904" s="30"/>
      <c r="AC904" s="28"/>
      <c r="AD904" s="19"/>
    </row>
    <row r="905" ht="15.75" customHeight="1">
      <c r="A905" s="27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14"/>
      <c r="AA905" s="28"/>
      <c r="AB905" s="30"/>
      <c r="AC905" s="28"/>
      <c r="AD905" s="19"/>
    </row>
    <row r="906" ht="15.75" customHeight="1">
      <c r="A906" s="27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14"/>
      <c r="AA906" s="28"/>
      <c r="AB906" s="30"/>
      <c r="AC906" s="28"/>
      <c r="AD906" s="19"/>
    </row>
    <row r="907" ht="15.75" customHeight="1">
      <c r="A907" s="27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14"/>
      <c r="AA907" s="28"/>
      <c r="AB907" s="30"/>
      <c r="AC907" s="28"/>
      <c r="AD907" s="19"/>
    </row>
    <row r="908" ht="15.75" customHeight="1">
      <c r="A908" s="27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14"/>
      <c r="AA908" s="28"/>
      <c r="AB908" s="30"/>
      <c r="AC908" s="28"/>
      <c r="AD908" s="19"/>
    </row>
    <row r="909" ht="15.75" customHeight="1">
      <c r="A909" s="27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14"/>
      <c r="AA909" s="28"/>
      <c r="AB909" s="30"/>
      <c r="AC909" s="28"/>
      <c r="AD909" s="19"/>
    </row>
    <row r="910" ht="15.75" customHeight="1">
      <c r="A910" s="27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14"/>
      <c r="AA910" s="28"/>
      <c r="AB910" s="30"/>
      <c r="AC910" s="28"/>
      <c r="AD910" s="19"/>
    </row>
    <row r="911" ht="15.75" customHeight="1">
      <c r="A911" s="27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14"/>
      <c r="AA911" s="28"/>
      <c r="AB911" s="30"/>
      <c r="AC911" s="28"/>
      <c r="AD911" s="19"/>
    </row>
    <row r="912" ht="15.75" customHeight="1">
      <c r="A912" s="27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14"/>
      <c r="AA912" s="28"/>
      <c r="AB912" s="30"/>
      <c r="AC912" s="28"/>
      <c r="AD912" s="19"/>
    </row>
    <row r="913" ht="15.75" customHeight="1">
      <c r="A913" s="27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14"/>
      <c r="AA913" s="28"/>
      <c r="AB913" s="30"/>
      <c r="AC913" s="28"/>
      <c r="AD913" s="19"/>
    </row>
    <row r="914" ht="15.75" customHeight="1">
      <c r="A914" s="27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14"/>
      <c r="AA914" s="28"/>
      <c r="AB914" s="30"/>
      <c r="AC914" s="28"/>
      <c r="AD914" s="19"/>
    </row>
    <row r="915" ht="15.75" customHeight="1">
      <c r="A915" s="27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14"/>
      <c r="AA915" s="28"/>
      <c r="AB915" s="30"/>
      <c r="AC915" s="28"/>
      <c r="AD915" s="19"/>
    </row>
    <row r="916" ht="15.75" customHeight="1">
      <c r="A916" s="27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14"/>
      <c r="AA916" s="28"/>
      <c r="AB916" s="30"/>
      <c r="AC916" s="28"/>
      <c r="AD916" s="19"/>
    </row>
    <row r="917" ht="15.75" customHeight="1">
      <c r="A917" s="27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14"/>
      <c r="AA917" s="28"/>
      <c r="AB917" s="30"/>
      <c r="AC917" s="28"/>
      <c r="AD917" s="19"/>
    </row>
    <row r="918" ht="15.75" customHeight="1">
      <c r="A918" s="27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14"/>
      <c r="AA918" s="28"/>
      <c r="AB918" s="30"/>
      <c r="AC918" s="28"/>
      <c r="AD918" s="19"/>
    </row>
    <row r="919" ht="15.75" customHeight="1">
      <c r="A919" s="27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14"/>
      <c r="AA919" s="28"/>
      <c r="AB919" s="30"/>
      <c r="AC919" s="28"/>
      <c r="AD919" s="19"/>
    </row>
    <row r="920" ht="15.75" customHeight="1">
      <c r="A920" s="27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14"/>
      <c r="AA920" s="28"/>
      <c r="AB920" s="30"/>
      <c r="AC920" s="28"/>
      <c r="AD920" s="19"/>
    </row>
    <row r="921" ht="15.75" customHeight="1">
      <c r="A921" s="27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14"/>
      <c r="AA921" s="28"/>
      <c r="AB921" s="30"/>
      <c r="AC921" s="28"/>
      <c r="AD921" s="19"/>
    </row>
    <row r="922" ht="15.75" customHeight="1">
      <c r="A922" s="27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14"/>
      <c r="AA922" s="28"/>
      <c r="AB922" s="30"/>
      <c r="AC922" s="28"/>
      <c r="AD922" s="19"/>
    </row>
    <row r="923" ht="15.75" customHeight="1">
      <c r="A923" s="27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14"/>
      <c r="AA923" s="28"/>
      <c r="AB923" s="30"/>
      <c r="AC923" s="28"/>
      <c r="AD923" s="19"/>
    </row>
    <row r="924" ht="15.75" customHeight="1">
      <c r="A924" s="27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14"/>
      <c r="AA924" s="28"/>
      <c r="AB924" s="30"/>
      <c r="AC924" s="28"/>
      <c r="AD924" s="19"/>
    </row>
    <row r="925" ht="15.75" customHeight="1">
      <c r="A925" s="27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14"/>
      <c r="AA925" s="28"/>
      <c r="AB925" s="30"/>
      <c r="AC925" s="28"/>
      <c r="AD925" s="19"/>
    </row>
    <row r="926" ht="15.75" customHeight="1">
      <c r="A926" s="27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14"/>
      <c r="AA926" s="28"/>
      <c r="AB926" s="30"/>
      <c r="AC926" s="28"/>
      <c r="AD926" s="19"/>
    </row>
    <row r="927" ht="15.75" customHeight="1">
      <c r="A927" s="27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14"/>
      <c r="AA927" s="28"/>
      <c r="AB927" s="30"/>
      <c r="AC927" s="28"/>
      <c r="AD927" s="19"/>
    </row>
    <row r="928" ht="15.75" customHeight="1">
      <c r="A928" s="27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14"/>
      <c r="AA928" s="28"/>
      <c r="AB928" s="30"/>
      <c r="AC928" s="28"/>
      <c r="AD928" s="19"/>
    </row>
    <row r="929" ht="15.75" customHeight="1">
      <c r="A929" s="27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14"/>
      <c r="AA929" s="28"/>
      <c r="AB929" s="30"/>
      <c r="AC929" s="28"/>
      <c r="AD929" s="19"/>
    </row>
    <row r="930" ht="15.75" customHeight="1">
      <c r="A930" s="27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14"/>
      <c r="AA930" s="28"/>
      <c r="AB930" s="30"/>
      <c r="AC930" s="28"/>
      <c r="AD930" s="19"/>
    </row>
    <row r="931" ht="15.75" customHeight="1">
      <c r="A931" s="27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14"/>
      <c r="AA931" s="28"/>
      <c r="AB931" s="30"/>
      <c r="AC931" s="28"/>
      <c r="AD931" s="19"/>
    </row>
    <row r="932" ht="15.75" customHeight="1">
      <c r="A932" s="27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14"/>
      <c r="AA932" s="28"/>
      <c r="AB932" s="30"/>
      <c r="AC932" s="28"/>
      <c r="AD932" s="19"/>
    </row>
    <row r="933" ht="15.75" customHeight="1">
      <c r="A933" s="27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14"/>
      <c r="AA933" s="28"/>
      <c r="AB933" s="30"/>
      <c r="AC933" s="28"/>
      <c r="AD933" s="19"/>
    </row>
    <row r="934" ht="15.75" customHeight="1">
      <c r="A934" s="27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14"/>
      <c r="AA934" s="28"/>
      <c r="AB934" s="30"/>
      <c r="AC934" s="28"/>
      <c r="AD934" s="19"/>
    </row>
    <row r="935" ht="15.75" customHeight="1">
      <c r="A935" s="27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14"/>
      <c r="AA935" s="28"/>
      <c r="AB935" s="30"/>
      <c r="AC935" s="28"/>
      <c r="AD935" s="19"/>
    </row>
    <row r="936" ht="15.75" customHeight="1">
      <c r="A936" s="27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14"/>
      <c r="AA936" s="28"/>
      <c r="AB936" s="30"/>
      <c r="AC936" s="28"/>
      <c r="AD936" s="19"/>
    </row>
    <row r="937" ht="15.75" customHeight="1">
      <c r="A937" s="27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14"/>
      <c r="AA937" s="28"/>
      <c r="AB937" s="30"/>
      <c r="AC937" s="28"/>
      <c r="AD937" s="19"/>
    </row>
    <row r="938" ht="15.75" customHeight="1">
      <c r="A938" s="27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14"/>
      <c r="AA938" s="28"/>
      <c r="AB938" s="30"/>
      <c r="AC938" s="28"/>
      <c r="AD938" s="19"/>
    </row>
    <row r="939" ht="15.75" customHeight="1">
      <c r="A939" s="27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14"/>
      <c r="AA939" s="28"/>
      <c r="AB939" s="30"/>
      <c r="AC939" s="28"/>
      <c r="AD939" s="19"/>
    </row>
    <row r="940" ht="15.75" customHeight="1">
      <c r="A940" s="27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14"/>
      <c r="AA940" s="28"/>
      <c r="AB940" s="30"/>
      <c r="AC940" s="28"/>
      <c r="AD940" s="19"/>
    </row>
    <row r="941" ht="15.75" customHeight="1">
      <c r="A941" s="27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14"/>
      <c r="AA941" s="28"/>
      <c r="AB941" s="30"/>
      <c r="AC941" s="28"/>
      <c r="AD941" s="19"/>
    </row>
    <row r="942" ht="15.75" customHeight="1">
      <c r="A942" s="27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14"/>
      <c r="AA942" s="28"/>
      <c r="AB942" s="30"/>
      <c r="AC942" s="28"/>
      <c r="AD942" s="19"/>
    </row>
    <row r="943" ht="15.75" customHeight="1">
      <c r="A943" s="27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14"/>
      <c r="AA943" s="28"/>
      <c r="AB943" s="30"/>
      <c r="AC943" s="28"/>
      <c r="AD943" s="19"/>
    </row>
    <row r="944" ht="15.75" customHeight="1">
      <c r="A944" s="27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14"/>
      <c r="AA944" s="28"/>
      <c r="AB944" s="30"/>
      <c r="AC944" s="28"/>
      <c r="AD944" s="19"/>
    </row>
    <row r="945" ht="15.75" customHeight="1">
      <c r="A945" s="27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14"/>
      <c r="AA945" s="28"/>
      <c r="AB945" s="30"/>
      <c r="AC945" s="28"/>
      <c r="AD945" s="19"/>
    </row>
    <row r="946" ht="15.75" customHeight="1">
      <c r="A946" s="27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14"/>
      <c r="AA946" s="28"/>
      <c r="AB946" s="30"/>
      <c r="AC946" s="28"/>
      <c r="AD946" s="19"/>
    </row>
    <row r="947" ht="15.75" customHeight="1">
      <c r="A947" s="27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14"/>
      <c r="AA947" s="28"/>
      <c r="AB947" s="30"/>
      <c r="AC947" s="28"/>
      <c r="AD947" s="19"/>
    </row>
    <row r="948" ht="15.75" customHeight="1">
      <c r="A948" s="27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14"/>
      <c r="AA948" s="28"/>
      <c r="AB948" s="30"/>
      <c r="AC948" s="28"/>
      <c r="AD948" s="19"/>
    </row>
    <row r="949" ht="15.75" customHeight="1">
      <c r="A949" s="27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14"/>
      <c r="AA949" s="28"/>
      <c r="AB949" s="30"/>
      <c r="AC949" s="28"/>
      <c r="AD949" s="19"/>
    </row>
    <row r="950" ht="15.75" customHeight="1">
      <c r="A950" s="27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14"/>
      <c r="AA950" s="28"/>
      <c r="AB950" s="30"/>
      <c r="AC950" s="28"/>
      <c r="AD950" s="19"/>
    </row>
    <row r="951" ht="15.75" customHeight="1">
      <c r="A951" s="27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14"/>
      <c r="AA951" s="28"/>
      <c r="AB951" s="30"/>
      <c r="AC951" s="28"/>
      <c r="AD951" s="19"/>
    </row>
    <row r="952" ht="15.75" customHeight="1">
      <c r="A952" s="27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14"/>
      <c r="AA952" s="28"/>
      <c r="AB952" s="30"/>
      <c r="AC952" s="28"/>
      <c r="AD952" s="19"/>
    </row>
    <row r="953" ht="15.75" customHeight="1">
      <c r="A953" s="27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14"/>
      <c r="AA953" s="28"/>
      <c r="AB953" s="30"/>
      <c r="AC953" s="28"/>
      <c r="AD953" s="19"/>
    </row>
    <row r="954" ht="15.75" customHeight="1">
      <c r="A954" s="27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14"/>
      <c r="AA954" s="28"/>
      <c r="AB954" s="30"/>
      <c r="AC954" s="28"/>
      <c r="AD954" s="19"/>
    </row>
    <row r="955" ht="15.75" customHeight="1">
      <c r="A955" s="27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14"/>
      <c r="AA955" s="28"/>
      <c r="AB955" s="30"/>
      <c r="AC955" s="28"/>
      <c r="AD955" s="19"/>
    </row>
    <row r="956" ht="15.75" customHeight="1">
      <c r="A956" s="27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14"/>
      <c r="AA956" s="28"/>
      <c r="AB956" s="30"/>
      <c r="AC956" s="28"/>
      <c r="AD956" s="19"/>
    </row>
    <row r="957" ht="15.75" customHeight="1">
      <c r="A957" s="27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14"/>
      <c r="AA957" s="28"/>
      <c r="AB957" s="30"/>
      <c r="AC957" s="28"/>
      <c r="AD957" s="19"/>
    </row>
    <row r="958" ht="15.75" customHeight="1">
      <c r="A958" s="27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14"/>
      <c r="AA958" s="28"/>
      <c r="AB958" s="30"/>
      <c r="AC958" s="28"/>
      <c r="AD958" s="19"/>
    </row>
    <row r="959" ht="15.75" customHeight="1">
      <c r="A959" s="27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14"/>
      <c r="AA959" s="28"/>
      <c r="AB959" s="30"/>
      <c r="AC959" s="28"/>
      <c r="AD959" s="19"/>
    </row>
    <row r="960" ht="15.75" customHeight="1">
      <c r="A960" s="27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14"/>
      <c r="AA960" s="28"/>
      <c r="AB960" s="30"/>
      <c r="AC960" s="28"/>
      <c r="AD960" s="19"/>
    </row>
    <row r="961" ht="15.75" customHeight="1">
      <c r="A961" s="27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14"/>
      <c r="AA961" s="28"/>
      <c r="AB961" s="30"/>
      <c r="AC961" s="28"/>
      <c r="AD961" s="19"/>
    </row>
    <row r="962" ht="15.75" customHeight="1">
      <c r="A962" s="27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14"/>
      <c r="AA962" s="28"/>
      <c r="AB962" s="30"/>
      <c r="AC962" s="28"/>
      <c r="AD962" s="19"/>
    </row>
    <row r="963" ht="15.75" customHeight="1">
      <c r="A963" s="27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14"/>
      <c r="AA963" s="28"/>
      <c r="AB963" s="30"/>
      <c r="AC963" s="28"/>
      <c r="AD963" s="19"/>
    </row>
    <row r="964" ht="15.75" customHeight="1">
      <c r="A964" s="27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14"/>
      <c r="AA964" s="28"/>
      <c r="AB964" s="30"/>
      <c r="AC964" s="28"/>
      <c r="AD964" s="19"/>
    </row>
    <row r="965" ht="15.75" customHeight="1">
      <c r="A965" s="27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14"/>
      <c r="AA965" s="28"/>
      <c r="AB965" s="30"/>
      <c r="AC965" s="28"/>
      <c r="AD965" s="19"/>
    </row>
    <row r="966" ht="15.75" customHeight="1">
      <c r="A966" s="27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14"/>
      <c r="AA966" s="28"/>
      <c r="AB966" s="30"/>
      <c r="AC966" s="28"/>
      <c r="AD966" s="19"/>
    </row>
    <row r="967" ht="15.75" customHeight="1">
      <c r="A967" s="27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14"/>
      <c r="AA967" s="28"/>
      <c r="AB967" s="30"/>
      <c r="AC967" s="28"/>
      <c r="AD967" s="19"/>
    </row>
    <row r="968" ht="15.75" customHeight="1">
      <c r="A968" s="27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14"/>
      <c r="AA968" s="28"/>
      <c r="AB968" s="30"/>
      <c r="AC968" s="28"/>
      <c r="AD968" s="19"/>
    </row>
    <row r="969" ht="15.75" customHeight="1">
      <c r="A969" s="27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14"/>
      <c r="AA969" s="28"/>
      <c r="AB969" s="30"/>
      <c r="AC969" s="28"/>
      <c r="AD969" s="19"/>
    </row>
    <row r="970" ht="15.75" customHeight="1">
      <c r="A970" s="27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14"/>
      <c r="AA970" s="28"/>
      <c r="AB970" s="30"/>
      <c r="AC970" s="28"/>
      <c r="AD970" s="19"/>
    </row>
    <row r="971" ht="15.75" customHeight="1">
      <c r="A971" s="27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14"/>
      <c r="AA971" s="28"/>
      <c r="AB971" s="30"/>
      <c r="AC971" s="28"/>
      <c r="AD971" s="19"/>
    </row>
    <row r="972" ht="15.75" customHeight="1">
      <c r="A972" s="27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14"/>
      <c r="AA972" s="28"/>
      <c r="AB972" s="30"/>
      <c r="AC972" s="28"/>
      <c r="AD972" s="19"/>
    </row>
    <row r="973" ht="15.75" customHeight="1">
      <c r="A973" s="27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14"/>
      <c r="AA973" s="28"/>
      <c r="AB973" s="30"/>
      <c r="AC973" s="28"/>
      <c r="AD973" s="19"/>
    </row>
    <row r="974" ht="15.75" customHeight="1">
      <c r="A974" s="27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14"/>
      <c r="AA974" s="28"/>
      <c r="AB974" s="30"/>
      <c r="AC974" s="28"/>
      <c r="AD974" s="19"/>
    </row>
    <row r="975" ht="15.75" customHeight="1">
      <c r="A975" s="27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14"/>
      <c r="AA975" s="28"/>
      <c r="AB975" s="30"/>
      <c r="AC975" s="28"/>
      <c r="AD975" s="19"/>
    </row>
    <row r="976" ht="15.75" customHeight="1">
      <c r="A976" s="27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14"/>
      <c r="AA976" s="28"/>
      <c r="AB976" s="30"/>
      <c r="AC976" s="28"/>
      <c r="AD976" s="19"/>
    </row>
    <row r="977" ht="15.75" customHeight="1">
      <c r="A977" s="27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14"/>
      <c r="AA977" s="28"/>
      <c r="AB977" s="30"/>
      <c r="AC977" s="28"/>
      <c r="AD977" s="19"/>
    </row>
    <row r="978" ht="15.75" customHeight="1">
      <c r="A978" s="27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14"/>
      <c r="AA978" s="28"/>
      <c r="AB978" s="30"/>
      <c r="AC978" s="28"/>
      <c r="AD978" s="19"/>
    </row>
    <row r="979" ht="15.75" customHeight="1">
      <c r="A979" s="27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14"/>
      <c r="AA979" s="28"/>
      <c r="AB979" s="30"/>
      <c r="AC979" s="28"/>
      <c r="AD979" s="19"/>
    </row>
    <row r="980" ht="15.75" customHeight="1">
      <c r="A980" s="27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14"/>
      <c r="AA980" s="28"/>
      <c r="AB980" s="30"/>
      <c r="AC980" s="28"/>
      <c r="AD980" s="19"/>
    </row>
    <row r="981" ht="15.75" customHeight="1">
      <c r="A981" s="27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14"/>
      <c r="AA981" s="28"/>
      <c r="AB981" s="30"/>
      <c r="AC981" s="28"/>
      <c r="AD981" s="19"/>
    </row>
    <row r="982" ht="15.75" customHeight="1">
      <c r="A982" s="27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14"/>
      <c r="AA982" s="28"/>
      <c r="AB982" s="30"/>
      <c r="AC982" s="28"/>
      <c r="AD982" s="19"/>
    </row>
    <row r="983" ht="15.75" customHeight="1">
      <c r="A983" s="27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14"/>
      <c r="AA983" s="28"/>
      <c r="AB983" s="30"/>
      <c r="AC983" s="28"/>
      <c r="AD983" s="19"/>
    </row>
    <row r="984" ht="15.75" customHeight="1">
      <c r="A984" s="27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14"/>
      <c r="AA984" s="28"/>
      <c r="AB984" s="30"/>
      <c r="AC984" s="28"/>
      <c r="AD984" s="19"/>
    </row>
    <row r="985" ht="15.75" customHeight="1">
      <c r="A985" s="27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14"/>
      <c r="AA985" s="28"/>
      <c r="AB985" s="30"/>
      <c r="AC985" s="28"/>
      <c r="AD985" s="19"/>
    </row>
    <row r="986" ht="15.75" customHeight="1">
      <c r="A986" s="27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14"/>
      <c r="AA986" s="28"/>
      <c r="AB986" s="30"/>
      <c r="AC986" s="28"/>
      <c r="AD986" s="19"/>
    </row>
    <row r="987" ht="15.75" customHeight="1">
      <c r="A987" s="27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14"/>
      <c r="AA987" s="28"/>
      <c r="AB987" s="30"/>
      <c r="AC987" s="28"/>
      <c r="AD987" s="19"/>
    </row>
    <row r="988" ht="15.75" customHeight="1">
      <c r="A988" s="27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14"/>
      <c r="AA988" s="28"/>
      <c r="AB988" s="30"/>
      <c r="AC988" s="28"/>
      <c r="AD988" s="19"/>
    </row>
    <row r="989" ht="15.75" customHeight="1">
      <c r="A989" s="27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14"/>
      <c r="AA989" s="28"/>
      <c r="AB989" s="30"/>
      <c r="AC989" s="28"/>
      <c r="AD989" s="19"/>
    </row>
    <row r="990" ht="15.75" customHeight="1">
      <c r="A990" s="27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14"/>
      <c r="AA990" s="28"/>
      <c r="AB990" s="30"/>
      <c r="AC990" s="28"/>
      <c r="AD990" s="19"/>
    </row>
    <row r="991" ht="15.75" customHeight="1">
      <c r="A991" s="27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14"/>
      <c r="AA991" s="28"/>
      <c r="AB991" s="30"/>
      <c r="AC991" s="28"/>
      <c r="AD991" s="19"/>
    </row>
    <row r="992" ht="15.75" customHeight="1">
      <c r="A992" s="27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14"/>
      <c r="AA992" s="28"/>
      <c r="AB992" s="30"/>
      <c r="AC992" s="28"/>
      <c r="AD992" s="19"/>
    </row>
    <row r="993" ht="15.75" customHeight="1">
      <c r="A993" s="27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14"/>
      <c r="AA993" s="28"/>
      <c r="AB993" s="30"/>
      <c r="AC993" s="28"/>
      <c r="AD993" s="19"/>
    </row>
    <row r="994" ht="15.75" customHeight="1">
      <c r="A994" s="27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14"/>
      <c r="AA994" s="28"/>
      <c r="AB994" s="30"/>
      <c r="AC994" s="28"/>
      <c r="AD994" s="19"/>
    </row>
    <row r="995" ht="15.75" customHeight="1">
      <c r="A995" s="27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14"/>
      <c r="AA995" s="28"/>
      <c r="AB995" s="30"/>
      <c r="AC995" s="28"/>
      <c r="AD995" s="19"/>
    </row>
    <row r="996" ht="15.75" customHeight="1">
      <c r="A996" s="27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14"/>
      <c r="AA996" s="28"/>
      <c r="AB996" s="30"/>
      <c r="AC996" s="28"/>
      <c r="AD996" s="19"/>
    </row>
    <row r="997" ht="15.75" customHeight="1">
      <c r="A997" s="27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14"/>
      <c r="AA997" s="28"/>
      <c r="AB997" s="30"/>
      <c r="AC997" s="28"/>
      <c r="AD997" s="19"/>
    </row>
    <row r="998" ht="15.75" customHeight="1">
      <c r="A998" s="27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14"/>
      <c r="AA998" s="28"/>
      <c r="AB998" s="30"/>
      <c r="AC998" s="28"/>
      <c r="AD998" s="19"/>
    </row>
    <row r="999" ht="15.75" customHeight="1">
      <c r="A999" s="27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14"/>
      <c r="AA999" s="28"/>
      <c r="AB999" s="30"/>
      <c r="AC999" s="28"/>
      <c r="AD999" s="19"/>
    </row>
    <row r="1000" ht="15.75" customHeight="1">
      <c r="A1000" s="27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14"/>
      <c r="AA1000" s="28"/>
      <c r="AB1000" s="30"/>
      <c r="AC1000" s="28"/>
      <c r="AD1000" s="19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8.88"/>
    <col customWidth="1" min="2" max="4" width="8.0"/>
    <col customWidth="1" min="5" max="5" width="8.88"/>
    <col customWidth="1" min="6" max="6" width="6.63"/>
    <col customWidth="1" min="7" max="7" width="4.88"/>
    <col customWidth="1" min="8" max="8" width="22.38"/>
    <col customWidth="1" min="9" max="9" width="23.25"/>
    <col customWidth="1" min="10" max="10" width="21.63"/>
    <col customWidth="1" min="11" max="11" width="22.5"/>
    <col customWidth="1" min="12" max="12" width="17.38"/>
    <col customWidth="1" min="13" max="13" width="18.13"/>
    <col customWidth="1" min="14" max="14" width="14.38"/>
    <col customWidth="1" min="15" max="15" width="15.25"/>
    <col customWidth="1" min="16" max="18" width="15.5"/>
    <col customWidth="1" min="19" max="19" width="16.38"/>
    <col customWidth="1" min="20" max="20" width="13.25"/>
    <col customWidth="1" min="21" max="21" width="14.0"/>
    <col customWidth="1" min="22" max="22" width="16.0"/>
    <col customWidth="1" min="23" max="23" width="16.88"/>
    <col customWidth="1" min="24" max="24" width="14.75"/>
    <col customWidth="1" min="25" max="25" width="15.63"/>
    <col customWidth="1" min="26" max="26" width="12.5"/>
    <col customWidth="1" min="27" max="27" width="12.25"/>
    <col customWidth="1" min="28" max="28" width="14.75"/>
    <col customWidth="1" min="29" max="30" width="15.63"/>
  </cols>
  <sheetData>
    <row r="1">
      <c r="A1" s="3" t="s">
        <v>24</v>
      </c>
      <c r="B1" s="3" t="s">
        <v>25</v>
      </c>
      <c r="C1" s="22" t="s">
        <v>26</v>
      </c>
      <c r="D1" s="3" t="s">
        <v>27</v>
      </c>
      <c r="E1" s="3" t="s">
        <v>28</v>
      </c>
      <c r="F1" s="3" t="s">
        <v>29</v>
      </c>
      <c r="G1" s="3" t="s">
        <v>30</v>
      </c>
      <c r="H1" s="3" t="s">
        <v>31</v>
      </c>
      <c r="I1" s="3" t="s">
        <v>32</v>
      </c>
      <c r="J1" s="3" t="s">
        <v>33</v>
      </c>
      <c r="K1" s="3" t="s">
        <v>34</v>
      </c>
      <c r="L1" s="3" t="s">
        <v>35</v>
      </c>
      <c r="M1" s="3" t="s">
        <v>36</v>
      </c>
      <c r="N1" s="3" t="s">
        <v>37</v>
      </c>
      <c r="O1" s="3" t="s">
        <v>38</v>
      </c>
      <c r="P1" s="3" t="s">
        <v>39</v>
      </c>
      <c r="Q1" s="3" t="s">
        <v>40</v>
      </c>
      <c r="R1" s="3" t="s">
        <v>41</v>
      </c>
      <c r="S1" s="3" t="s">
        <v>42</v>
      </c>
      <c r="T1" s="3" t="s">
        <v>43</v>
      </c>
      <c r="U1" s="3" t="s">
        <v>44</v>
      </c>
      <c r="V1" s="3" t="s">
        <v>45</v>
      </c>
      <c r="W1" s="3" t="s">
        <v>46</v>
      </c>
      <c r="X1" s="3" t="s">
        <v>47</v>
      </c>
      <c r="Y1" s="3" t="s">
        <v>48</v>
      </c>
      <c r="Z1" s="3" t="s">
        <v>49</v>
      </c>
      <c r="AA1" s="3" t="s">
        <v>50</v>
      </c>
      <c r="AB1" s="12" t="s">
        <v>51</v>
      </c>
      <c r="AC1" s="8" t="s">
        <v>52</v>
      </c>
      <c r="AD1" s="8" t="s">
        <v>53</v>
      </c>
    </row>
    <row r="2">
      <c r="A2" s="13">
        <v>42461.0</v>
      </c>
      <c r="B2" s="28">
        <v>2016.0</v>
      </c>
      <c r="C2" s="28">
        <v>4.0</v>
      </c>
      <c r="D2" s="28">
        <f t="shared" ref="D2:D53" si="1">A3-A2</f>
        <v>30</v>
      </c>
      <c r="E2" s="28"/>
      <c r="F2" s="28"/>
      <c r="G2" s="14">
        <v>0.25</v>
      </c>
      <c r="H2" s="28"/>
      <c r="I2" s="28">
        <v>450.0</v>
      </c>
      <c r="J2" s="28">
        <v>131.9</v>
      </c>
      <c r="K2" s="28">
        <v>168.19</v>
      </c>
      <c r="L2" s="28"/>
      <c r="M2" s="28"/>
      <c r="N2" s="17">
        <v>18.16</v>
      </c>
      <c r="O2" s="17">
        <v>18.16</v>
      </c>
      <c r="P2" s="28">
        <v>4706.93</v>
      </c>
      <c r="Q2" s="28">
        <v>31223.95</v>
      </c>
      <c r="R2" s="14">
        <v>1.74346</v>
      </c>
      <c r="S2" s="14">
        <v>0.06404</v>
      </c>
      <c r="T2" s="14">
        <v>0.32282</v>
      </c>
      <c r="U2" s="14">
        <v>0.20385</v>
      </c>
      <c r="V2" s="28">
        <v>0.0</v>
      </c>
      <c r="W2" s="28">
        <v>0.0</v>
      </c>
      <c r="X2" s="14">
        <v>0.21376</v>
      </c>
      <c r="Y2" s="14">
        <v>0.21376</v>
      </c>
      <c r="Z2" s="24">
        <f t="shared" ref="Z2:Z52" si="2">(P2*R2)+(Q2*S2)+(P2*T2)+(Q2*U2)+AB2+AC2+AD2+(V2*X2)+(W2+Y2)+(H2*N2)</f>
        <v>18090.63305</v>
      </c>
      <c r="AA2" s="28">
        <f t="shared" ref="AA2:AA53" si="3">P2+Q2</f>
        <v>35930.88</v>
      </c>
      <c r="AB2" s="30"/>
      <c r="AC2" s="28"/>
      <c r="AD2" s="19"/>
    </row>
    <row r="3">
      <c r="A3" s="13">
        <f>A2+30</f>
        <v>42491</v>
      </c>
      <c r="B3" s="28">
        <v>2016.0</v>
      </c>
      <c r="C3" s="28">
        <v>5.0</v>
      </c>
      <c r="D3" s="28">
        <f t="shared" si="1"/>
        <v>31</v>
      </c>
      <c r="E3" s="28"/>
      <c r="F3" s="28"/>
      <c r="G3" s="14">
        <v>0.25</v>
      </c>
      <c r="H3" s="28"/>
      <c r="I3" s="28">
        <v>450.0</v>
      </c>
      <c r="J3" s="28">
        <v>65.66</v>
      </c>
      <c r="K3" s="28">
        <v>99.07</v>
      </c>
      <c r="L3" s="28"/>
      <c r="M3" s="28"/>
      <c r="N3" s="17">
        <v>18.16</v>
      </c>
      <c r="O3" s="17">
        <v>18.16</v>
      </c>
      <c r="P3" s="28">
        <v>3097.3</v>
      </c>
      <c r="Q3" s="28">
        <v>25936.85</v>
      </c>
      <c r="R3" s="14">
        <v>1.74346</v>
      </c>
      <c r="S3" s="14">
        <v>0.06404</v>
      </c>
      <c r="T3" s="14">
        <v>0.32282</v>
      </c>
      <c r="U3" s="14">
        <v>0.20385</v>
      </c>
      <c r="V3" s="28">
        <v>75.31</v>
      </c>
      <c r="W3" s="28">
        <v>35.14</v>
      </c>
      <c r="X3" s="14">
        <v>0.21376</v>
      </c>
      <c r="Y3" s="14">
        <v>0.21376</v>
      </c>
      <c r="Z3" s="24">
        <f t="shared" si="2"/>
        <v>13399.56382</v>
      </c>
      <c r="AA3" s="28">
        <f t="shared" si="3"/>
        <v>29034.15</v>
      </c>
      <c r="AB3" s="30"/>
      <c r="AC3" s="28"/>
      <c r="AD3" s="19"/>
    </row>
    <row r="4">
      <c r="A4" s="13">
        <f>A3+31</f>
        <v>42522</v>
      </c>
      <c r="B4" s="28">
        <v>2016.0</v>
      </c>
      <c r="C4" s="28">
        <v>6.0</v>
      </c>
      <c r="D4" s="28">
        <f t="shared" si="1"/>
        <v>30</v>
      </c>
      <c r="E4" s="28"/>
      <c r="F4" s="28"/>
      <c r="G4" s="14">
        <v>0.25</v>
      </c>
      <c r="H4" s="28"/>
      <c r="I4" s="28">
        <v>450.0</v>
      </c>
      <c r="J4" s="28">
        <v>73.73</v>
      </c>
      <c r="K4" s="28">
        <v>112.9</v>
      </c>
      <c r="L4" s="28"/>
      <c r="M4" s="28"/>
      <c r="N4" s="17">
        <v>18.16</v>
      </c>
      <c r="O4" s="17">
        <v>18.16</v>
      </c>
      <c r="P4" s="28">
        <v>2891.38</v>
      </c>
      <c r="Q4" s="28">
        <v>24779.95</v>
      </c>
      <c r="R4" s="14">
        <v>1.74346</v>
      </c>
      <c r="S4" s="14">
        <v>0.06404</v>
      </c>
      <c r="T4" s="14">
        <v>0.32282</v>
      </c>
      <c r="U4" s="14">
        <v>0.20385</v>
      </c>
      <c r="V4" s="28">
        <v>260.06</v>
      </c>
      <c r="W4" s="29">
        <v>2413.15</v>
      </c>
      <c r="X4" s="14">
        <v>0.21376</v>
      </c>
      <c r="Y4" s="14">
        <v>0.21376</v>
      </c>
      <c r="Z4" s="24">
        <f t="shared" si="2"/>
        <v>15081.65566</v>
      </c>
      <c r="AA4" s="28">
        <f t="shared" si="3"/>
        <v>27671.33</v>
      </c>
      <c r="AB4" s="30"/>
      <c r="AC4" s="28"/>
      <c r="AD4" s="19"/>
    </row>
    <row r="5">
      <c r="A5" s="13">
        <f>A4+30</f>
        <v>42552</v>
      </c>
      <c r="B5" s="28">
        <v>2016.0</v>
      </c>
      <c r="C5" s="28">
        <v>7.0</v>
      </c>
      <c r="D5" s="28">
        <f t="shared" si="1"/>
        <v>31</v>
      </c>
      <c r="E5" s="28"/>
      <c r="F5" s="28"/>
      <c r="G5" s="14">
        <v>0.25</v>
      </c>
      <c r="H5" s="28"/>
      <c r="I5" s="28">
        <v>450.0</v>
      </c>
      <c r="J5" s="28">
        <v>72.0</v>
      </c>
      <c r="K5" s="28">
        <v>118.08</v>
      </c>
      <c r="L5" s="28"/>
      <c r="M5" s="28"/>
      <c r="N5" s="17">
        <v>18.16</v>
      </c>
      <c r="O5" s="17">
        <v>18.16</v>
      </c>
      <c r="P5" s="28">
        <v>2976.91</v>
      </c>
      <c r="Q5" s="28">
        <v>24393.31</v>
      </c>
      <c r="R5" s="14">
        <v>1.74346</v>
      </c>
      <c r="S5" s="14">
        <v>0.06404</v>
      </c>
      <c r="T5" s="14">
        <v>0.32282</v>
      </c>
      <c r="U5" s="14">
        <v>0.20385</v>
      </c>
      <c r="V5" s="28">
        <v>399.17</v>
      </c>
      <c r="W5" s="29">
        <v>2791.58</v>
      </c>
      <c r="X5" s="14">
        <v>0.21376</v>
      </c>
      <c r="Y5" s="14">
        <v>0.21376</v>
      </c>
      <c r="Z5" s="24">
        <f t="shared" si="2"/>
        <v>15562.97375</v>
      </c>
      <c r="AA5" s="28">
        <f t="shared" si="3"/>
        <v>27370.22</v>
      </c>
      <c r="AB5" s="30"/>
      <c r="AC5" s="28"/>
      <c r="AD5" s="19"/>
    </row>
    <row r="6">
      <c r="A6" s="13">
        <f t="shared" ref="A6:A7" si="4">A5+31</f>
        <v>42583</v>
      </c>
      <c r="B6" s="28">
        <v>2016.0</v>
      </c>
      <c r="C6" s="28">
        <v>8.0</v>
      </c>
      <c r="D6" s="28">
        <f t="shared" si="1"/>
        <v>31</v>
      </c>
      <c r="E6" s="28"/>
      <c r="F6" s="28"/>
      <c r="G6" s="14">
        <v>0.25</v>
      </c>
      <c r="H6" s="28"/>
      <c r="I6" s="28">
        <v>450.0</v>
      </c>
      <c r="J6" s="28">
        <v>70.27</v>
      </c>
      <c r="K6" s="28">
        <v>113.47</v>
      </c>
      <c r="L6" s="28"/>
      <c r="M6" s="28"/>
      <c r="N6" s="17">
        <v>19.43</v>
      </c>
      <c r="O6" s="17">
        <v>19.43</v>
      </c>
      <c r="P6" s="28">
        <v>2423.52</v>
      </c>
      <c r="Q6" s="28">
        <v>22951.44</v>
      </c>
      <c r="R6" s="14">
        <v>1.90803</v>
      </c>
      <c r="S6" s="14">
        <v>0.06301</v>
      </c>
      <c r="T6" s="14">
        <v>0.34823</v>
      </c>
      <c r="U6" s="14">
        <v>0.22658</v>
      </c>
      <c r="V6" s="28">
        <v>545.33</v>
      </c>
      <c r="W6" s="29">
        <v>3939.41</v>
      </c>
      <c r="X6" s="14">
        <v>0.23672</v>
      </c>
      <c r="Y6" s="14">
        <v>0.23672</v>
      </c>
      <c r="Z6" s="24">
        <f t="shared" si="2"/>
        <v>16183.33598</v>
      </c>
      <c r="AA6" s="28">
        <f t="shared" si="3"/>
        <v>25374.96</v>
      </c>
      <c r="AB6" s="30"/>
      <c r="AC6" s="28"/>
      <c r="AD6" s="19"/>
    </row>
    <row r="7">
      <c r="A7" s="13">
        <f t="shared" si="4"/>
        <v>42614</v>
      </c>
      <c r="B7" s="28">
        <v>2016.0</v>
      </c>
      <c r="C7" s="28">
        <v>9.0</v>
      </c>
      <c r="D7" s="28">
        <f t="shared" si="1"/>
        <v>30</v>
      </c>
      <c r="E7" s="28"/>
      <c r="F7" s="28"/>
      <c r="G7" s="14">
        <v>0.25</v>
      </c>
      <c r="H7" s="28"/>
      <c r="I7" s="28">
        <v>450.0</v>
      </c>
      <c r="J7" s="28">
        <v>74.88</v>
      </c>
      <c r="K7" s="28">
        <v>141.7</v>
      </c>
      <c r="L7" s="28"/>
      <c r="M7" s="28"/>
      <c r="N7" s="17">
        <v>19.43</v>
      </c>
      <c r="O7" s="17">
        <v>19.43</v>
      </c>
      <c r="P7" s="28">
        <v>3756.96</v>
      </c>
      <c r="Q7" s="28">
        <v>31958.06</v>
      </c>
      <c r="R7" s="14">
        <v>1.90803</v>
      </c>
      <c r="S7" s="14">
        <v>0.06301</v>
      </c>
      <c r="T7" s="14">
        <v>0.34823</v>
      </c>
      <c r="U7" s="14">
        <v>0.22658</v>
      </c>
      <c r="V7" s="28">
        <v>432.86</v>
      </c>
      <c r="W7" s="29">
        <v>3213.65</v>
      </c>
      <c r="X7" s="14">
        <v>0.23672</v>
      </c>
      <c r="Y7" s="14">
        <v>0.23672</v>
      </c>
      <c r="Z7" s="24">
        <f t="shared" si="2"/>
        <v>21047.7665</v>
      </c>
      <c r="AA7" s="28">
        <f t="shared" si="3"/>
        <v>35715.02</v>
      </c>
      <c r="AB7" s="30"/>
      <c r="AC7" s="28"/>
      <c r="AD7" s="19"/>
    </row>
    <row r="8">
      <c r="A8" s="13">
        <f>A7+30</f>
        <v>42644</v>
      </c>
      <c r="B8" s="28">
        <v>2016.0</v>
      </c>
      <c r="C8" s="28">
        <v>10.0</v>
      </c>
      <c r="D8" s="28">
        <f t="shared" si="1"/>
        <v>31</v>
      </c>
      <c r="E8" s="28"/>
      <c r="F8" s="28"/>
      <c r="G8" s="14">
        <v>0.25</v>
      </c>
      <c r="H8" s="28"/>
      <c r="I8" s="28">
        <v>450.0</v>
      </c>
      <c r="J8" s="28">
        <v>90.43</v>
      </c>
      <c r="K8" s="28">
        <v>132.48</v>
      </c>
      <c r="L8" s="28"/>
      <c r="M8" s="28"/>
      <c r="N8" s="17">
        <v>19.43</v>
      </c>
      <c r="O8" s="17">
        <v>19.43</v>
      </c>
      <c r="P8" s="28">
        <v>3491.86</v>
      </c>
      <c r="Q8" s="28">
        <v>30187.87</v>
      </c>
      <c r="R8" s="14">
        <v>1.90803</v>
      </c>
      <c r="S8" s="14">
        <v>0.06301</v>
      </c>
      <c r="T8" s="14">
        <v>0.34823</v>
      </c>
      <c r="U8" s="14">
        <v>0.22658</v>
      </c>
      <c r="V8" s="28">
        <v>460.08</v>
      </c>
      <c r="W8" s="29">
        <v>3718.94</v>
      </c>
      <c r="X8" s="14">
        <v>0.23672</v>
      </c>
      <c r="Y8" s="14">
        <v>0.23672</v>
      </c>
      <c r="Z8" s="24">
        <f t="shared" si="2"/>
        <v>20448.73617</v>
      </c>
      <c r="AA8" s="28">
        <f t="shared" si="3"/>
        <v>33679.73</v>
      </c>
      <c r="AB8" s="30"/>
      <c r="AC8" s="28"/>
      <c r="AD8" s="19"/>
    </row>
    <row r="9">
      <c r="A9" s="13">
        <f>A8+31</f>
        <v>42675</v>
      </c>
      <c r="B9" s="28">
        <v>2016.0</v>
      </c>
      <c r="C9" s="28">
        <v>11.0</v>
      </c>
      <c r="D9" s="28">
        <f t="shared" si="1"/>
        <v>30</v>
      </c>
      <c r="E9" s="28"/>
      <c r="F9" s="28"/>
      <c r="G9" s="14">
        <v>0.25</v>
      </c>
      <c r="H9" s="28"/>
      <c r="I9" s="28">
        <v>450.0</v>
      </c>
      <c r="J9" s="28">
        <v>82.37</v>
      </c>
      <c r="K9" s="28">
        <v>131.33</v>
      </c>
      <c r="L9" s="28"/>
      <c r="M9" s="28"/>
      <c r="N9" s="17">
        <v>19.43</v>
      </c>
      <c r="O9" s="17">
        <v>19.43</v>
      </c>
      <c r="P9" s="28">
        <v>2872.08</v>
      </c>
      <c r="Q9" s="28">
        <v>28576.8</v>
      </c>
      <c r="R9" s="14">
        <v>1.90803</v>
      </c>
      <c r="S9" s="14">
        <v>0.06301</v>
      </c>
      <c r="T9" s="14">
        <v>0.34823</v>
      </c>
      <c r="U9" s="14">
        <v>0.22658</v>
      </c>
      <c r="V9" s="28">
        <v>479.95</v>
      </c>
      <c r="W9" s="29">
        <v>3300.19</v>
      </c>
      <c r="X9" s="14">
        <v>0.23672</v>
      </c>
      <c r="Y9" s="14">
        <v>0.23672</v>
      </c>
      <c r="Z9" s="24">
        <f t="shared" si="2"/>
        <v>18875.53098</v>
      </c>
      <c r="AA9" s="28">
        <f t="shared" si="3"/>
        <v>31448.88</v>
      </c>
      <c r="AB9" s="30">
        <f>(VLOOKUP(A9,aux!K:L,2,0))*AA9</f>
        <v>705.775765</v>
      </c>
      <c r="AC9" s="28"/>
      <c r="AD9" s="19"/>
    </row>
    <row r="10">
      <c r="A10" s="13">
        <f>A9+30</f>
        <v>42705</v>
      </c>
      <c r="B10" s="28">
        <v>2016.0</v>
      </c>
      <c r="C10" s="28">
        <v>12.0</v>
      </c>
      <c r="D10" s="28">
        <f t="shared" si="1"/>
        <v>31</v>
      </c>
      <c r="E10" s="28"/>
      <c r="F10" s="28"/>
      <c r="G10" s="14">
        <v>0.25</v>
      </c>
      <c r="H10" s="28"/>
      <c r="I10" s="28">
        <v>450.0</v>
      </c>
      <c r="J10" s="28">
        <v>79.49</v>
      </c>
      <c r="K10" s="28">
        <v>102.53</v>
      </c>
      <c r="L10" s="28"/>
      <c r="M10" s="28"/>
      <c r="N10" s="17">
        <v>19.43</v>
      </c>
      <c r="O10" s="17">
        <v>19.43</v>
      </c>
      <c r="P10" s="28">
        <v>2098.8</v>
      </c>
      <c r="Q10" s="28">
        <v>22524.91</v>
      </c>
      <c r="R10" s="14">
        <v>1.90803</v>
      </c>
      <c r="S10" s="14">
        <v>0.06301</v>
      </c>
      <c r="T10" s="14">
        <v>0.34823</v>
      </c>
      <c r="U10" s="14">
        <v>0.22658</v>
      </c>
      <c r="V10" s="28">
        <v>472.75</v>
      </c>
      <c r="W10" s="29">
        <v>3240.43</v>
      </c>
      <c r="X10" s="14">
        <v>0.23672</v>
      </c>
      <c r="Y10" s="14">
        <v>0.23672</v>
      </c>
      <c r="Z10" s="24">
        <f t="shared" si="2"/>
        <v>14611.00327</v>
      </c>
      <c r="AA10" s="28">
        <f t="shared" si="3"/>
        <v>24623.71</v>
      </c>
      <c r="AB10" s="30"/>
      <c r="AC10" s="28"/>
      <c r="AD10" s="19"/>
    </row>
    <row r="11">
      <c r="A11" s="13">
        <f t="shared" ref="A11:A12" si="5">A10+31</f>
        <v>42736</v>
      </c>
      <c r="B11" s="28">
        <v>2017.0</v>
      </c>
      <c r="C11" s="28">
        <v>1.0</v>
      </c>
      <c r="D11" s="28">
        <f t="shared" si="1"/>
        <v>31</v>
      </c>
      <c r="E11" s="28"/>
      <c r="F11" s="28"/>
      <c r="G11" s="14">
        <v>0.25</v>
      </c>
      <c r="H11" s="28"/>
      <c r="I11" s="28">
        <v>450.0</v>
      </c>
      <c r="J11" s="28">
        <v>51.26</v>
      </c>
      <c r="K11" s="28">
        <v>111.74</v>
      </c>
      <c r="L11" s="28"/>
      <c r="M11" s="28"/>
      <c r="N11" s="17">
        <v>19.43</v>
      </c>
      <c r="O11" s="17">
        <v>19.43</v>
      </c>
      <c r="P11" s="28">
        <v>1656.14</v>
      </c>
      <c r="Q11" s="28">
        <v>16731.36</v>
      </c>
      <c r="R11" s="14">
        <v>1.90803</v>
      </c>
      <c r="S11" s="14">
        <v>0.06301</v>
      </c>
      <c r="T11" s="14">
        <v>0.34823</v>
      </c>
      <c r="U11" s="14">
        <v>0.22658</v>
      </c>
      <c r="V11" s="28">
        <v>651.46</v>
      </c>
      <c r="W11" s="29">
        <v>5623.78</v>
      </c>
      <c r="X11" s="14">
        <v>0.23672</v>
      </c>
      <c r="Y11" s="14">
        <v>0.23672</v>
      </c>
      <c r="Z11" s="24">
        <f t="shared" si="2"/>
        <v>14360.14731</v>
      </c>
      <c r="AA11" s="28">
        <f t="shared" si="3"/>
        <v>18387.5</v>
      </c>
      <c r="AB11" s="30"/>
      <c r="AC11" s="28"/>
      <c r="AD11" s="19"/>
    </row>
    <row r="12">
      <c r="A12" s="13">
        <f t="shared" si="5"/>
        <v>42767</v>
      </c>
      <c r="B12" s="28">
        <v>2017.0</v>
      </c>
      <c r="C12" s="28">
        <v>2.0</v>
      </c>
      <c r="D12" s="28">
        <f t="shared" si="1"/>
        <v>28</v>
      </c>
      <c r="E12" s="28"/>
      <c r="F12" s="28"/>
      <c r="G12" s="14">
        <v>0.25</v>
      </c>
      <c r="H12" s="28"/>
      <c r="I12" s="28">
        <v>450.0</v>
      </c>
      <c r="J12" s="28">
        <v>74.88</v>
      </c>
      <c r="K12" s="28">
        <v>100.8</v>
      </c>
      <c r="L12" s="28"/>
      <c r="M12" s="28"/>
      <c r="N12" s="17">
        <v>19.43</v>
      </c>
      <c r="O12" s="17">
        <v>19.43</v>
      </c>
      <c r="P12" s="28">
        <v>3201.98</v>
      </c>
      <c r="Q12" s="28">
        <v>24295.1</v>
      </c>
      <c r="R12" s="14">
        <v>1.90803</v>
      </c>
      <c r="S12" s="14">
        <v>0.06301</v>
      </c>
      <c r="T12" s="14">
        <v>0.34823</v>
      </c>
      <c r="U12" s="14">
        <v>0.22658</v>
      </c>
      <c r="V12" s="28">
        <v>614.02</v>
      </c>
      <c r="W12" s="29">
        <v>4540.46</v>
      </c>
      <c r="X12" s="14">
        <v>0.23672</v>
      </c>
      <c r="Y12" s="14">
        <v>0.23672</v>
      </c>
      <c r="Z12" s="24">
        <f t="shared" si="2"/>
        <v>18946.16494</v>
      </c>
      <c r="AA12" s="28">
        <f t="shared" si="3"/>
        <v>27497.08</v>
      </c>
      <c r="AB12" s="30"/>
      <c r="AC12" s="28"/>
      <c r="AD12" s="19"/>
    </row>
    <row r="13">
      <c r="A13" s="13">
        <f>A12+28</f>
        <v>42795</v>
      </c>
      <c r="B13" s="28">
        <v>2017.0</v>
      </c>
      <c r="C13" s="28">
        <v>3.0</v>
      </c>
      <c r="D13" s="28">
        <f t="shared" si="1"/>
        <v>31</v>
      </c>
      <c r="E13" s="28"/>
      <c r="F13" s="28"/>
      <c r="G13" s="14">
        <v>0.25</v>
      </c>
      <c r="H13" s="28"/>
      <c r="I13" s="28">
        <v>450.0</v>
      </c>
      <c r="J13" s="28">
        <v>73.73</v>
      </c>
      <c r="K13" s="28">
        <v>118.08</v>
      </c>
      <c r="L13" s="28"/>
      <c r="M13" s="28"/>
      <c r="N13" s="17">
        <v>19.43</v>
      </c>
      <c r="O13" s="17">
        <v>19.43</v>
      </c>
      <c r="P13" s="28">
        <v>2881.15</v>
      </c>
      <c r="Q13" s="28">
        <v>23087.23</v>
      </c>
      <c r="R13" s="14">
        <v>1.90803</v>
      </c>
      <c r="S13" s="14">
        <v>0.06301</v>
      </c>
      <c r="T13" s="14">
        <v>0.34823</v>
      </c>
      <c r="U13" s="14">
        <v>0.22658</v>
      </c>
      <c r="V13" s="28">
        <v>577.15</v>
      </c>
      <c r="W13" s="29">
        <v>4627.44</v>
      </c>
      <c r="X13" s="14">
        <v>0.23672</v>
      </c>
      <c r="Y13" s="14">
        <v>0.23672</v>
      </c>
      <c r="Z13" s="24">
        <f t="shared" si="2"/>
        <v>18675.37578</v>
      </c>
      <c r="AA13" s="28">
        <f t="shared" si="3"/>
        <v>25968.38</v>
      </c>
      <c r="AB13" s="30">
        <f>(VLOOKUP(A13,aux!K:L,2,0))*AA13</f>
        <v>724.6216755</v>
      </c>
      <c r="AC13" s="28"/>
      <c r="AD13" s="19"/>
    </row>
    <row r="14">
      <c r="A14" s="13">
        <f>A13+31</f>
        <v>42826</v>
      </c>
      <c r="B14" s="28">
        <v>2017.0</v>
      </c>
      <c r="C14" s="28">
        <v>4.0</v>
      </c>
      <c r="D14" s="28">
        <f t="shared" si="1"/>
        <v>30</v>
      </c>
      <c r="E14" s="28"/>
      <c r="F14" s="28"/>
      <c r="G14" s="14">
        <v>0.25</v>
      </c>
      <c r="H14" s="28"/>
      <c r="I14" s="28">
        <v>450.0</v>
      </c>
      <c r="J14" s="28">
        <v>74.3</v>
      </c>
      <c r="K14" s="28">
        <v>117.5</v>
      </c>
      <c r="L14" s="28"/>
      <c r="M14" s="28"/>
      <c r="N14" s="17">
        <v>19.43</v>
      </c>
      <c r="O14" s="17">
        <v>19.43</v>
      </c>
      <c r="P14" s="28">
        <v>3040.13</v>
      </c>
      <c r="Q14" s="28">
        <v>24812.35</v>
      </c>
      <c r="R14" s="14">
        <v>1.90803</v>
      </c>
      <c r="S14" s="14">
        <v>0.06301</v>
      </c>
      <c r="T14" s="14">
        <v>0.3432</v>
      </c>
      <c r="U14" s="14">
        <v>0.22155</v>
      </c>
      <c r="V14" s="28">
        <v>572.4</v>
      </c>
      <c r="W14" s="29">
        <v>3990.1</v>
      </c>
      <c r="X14" s="14">
        <v>0.23169</v>
      </c>
      <c r="Y14" s="14">
        <v>0.23169</v>
      </c>
      <c r="Z14" s="24">
        <f t="shared" si="2"/>
        <v>19216.85827</v>
      </c>
      <c r="AA14" s="28">
        <f t="shared" si="3"/>
        <v>27852.48</v>
      </c>
      <c r="AB14" s="28"/>
      <c r="AC14" s="30">
        <f>(VLOOKUP(A14,aux!K:L,2,0))*AA14</f>
        <v>1189.273044</v>
      </c>
      <c r="AD14" s="19"/>
    </row>
    <row r="15">
      <c r="A15" s="13">
        <f>A14+30</f>
        <v>42856</v>
      </c>
      <c r="B15" s="28">
        <v>2017.0</v>
      </c>
      <c r="C15" s="28">
        <v>5.0</v>
      </c>
      <c r="D15" s="28">
        <f t="shared" si="1"/>
        <v>31</v>
      </c>
      <c r="E15" s="28"/>
      <c r="F15" s="28"/>
      <c r="G15" s="14">
        <v>0.25</v>
      </c>
      <c r="H15" s="28"/>
      <c r="I15" s="28">
        <v>450.0</v>
      </c>
      <c r="J15" s="28">
        <v>73.15</v>
      </c>
      <c r="K15" s="28">
        <v>118.66</v>
      </c>
      <c r="L15" s="28"/>
      <c r="M15" s="28"/>
      <c r="N15" s="17">
        <v>19.43</v>
      </c>
      <c r="O15" s="17">
        <v>19.43</v>
      </c>
      <c r="P15" s="28">
        <v>2817.65</v>
      </c>
      <c r="Q15" s="28">
        <v>26580.96</v>
      </c>
      <c r="R15" s="14">
        <v>1.90803</v>
      </c>
      <c r="S15" s="14">
        <v>0.06301</v>
      </c>
      <c r="T15" s="14">
        <v>0.3432</v>
      </c>
      <c r="U15" s="14">
        <v>0.22155</v>
      </c>
      <c r="V15" s="28">
        <v>569.38</v>
      </c>
      <c r="W15" s="29">
        <v>5276.88</v>
      </c>
      <c r="X15" s="14">
        <v>0.23169</v>
      </c>
      <c r="Y15" s="14">
        <v>0.23169</v>
      </c>
      <c r="Z15" s="24">
        <f t="shared" si="2"/>
        <v>20631.99871</v>
      </c>
      <c r="AA15" s="28">
        <f t="shared" si="3"/>
        <v>29398.61</v>
      </c>
      <c r="AB15" s="28"/>
      <c r="AC15" s="30">
        <f>(VLOOKUP(A15,aux!K:L,2,0))*AA15</f>
        <v>1315.911182</v>
      </c>
      <c r="AD15" s="19"/>
    </row>
    <row r="16">
      <c r="A16" s="13">
        <f>A15+31</f>
        <v>42887</v>
      </c>
      <c r="B16" s="28">
        <v>2017.0</v>
      </c>
      <c r="C16" s="28">
        <v>6.0</v>
      </c>
      <c r="D16" s="28">
        <f t="shared" si="1"/>
        <v>30</v>
      </c>
      <c r="E16" s="28"/>
      <c r="F16" s="28"/>
      <c r="G16" s="14">
        <v>0.25</v>
      </c>
      <c r="H16" s="28"/>
      <c r="I16" s="28">
        <v>450.0</v>
      </c>
      <c r="J16" s="28">
        <v>62.21</v>
      </c>
      <c r="K16" s="28">
        <v>129.02</v>
      </c>
      <c r="L16" s="28"/>
      <c r="M16" s="28"/>
      <c r="N16" s="17">
        <v>19.43</v>
      </c>
      <c r="O16" s="17">
        <v>19.43</v>
      </c>
      <c r="P16" s="28">
        <v>2348.21</v>
      </c>
      <c r="Q16" s="28">
        <v>23710.18</v>
      </c>
      <c r="R16" s="14">
        <v>1.90803</v>
      </c>
      <c r="S16" s="14">
        <v>0.06301</v>
      </c>
      <c r="T16" s="14">
        <v>0.3432</v>
      </c>
      <c r="U16" s="14">
        <v>0.22155</v>
      </c>
      <c r="V16" s="28">
        <v>806.11</v>
      </c>
      <c r="W16" s="29">
        <v>4772.59</v>
      </c>
      <c r="X16" s="14">
        <v>0.23169</v>
      </c>
      <c r="Y16" s="14">
        <v>0.23169</v>
      </c>
      <c r="Z16" s="24">
        <f t="shared" si="2"/>
        <v>16992.91894</v>
      </c>
      <c r="AA16" s="28">
        <f t="shared" si="3"/>
        <v>26058.39</v>
      </c>
      <c r="AB16" s="30"/>
      <c r="AC16" s="28"/>
      <c r="AD16" s="19"/>
    </row>
    <row r="17">
      <c r="A17" s="13">
        <f>A16+30</f>
        <v>42917</v>
      </c>
      <c r="B17" s="28">
        <v>2017.0</v>
      </c>
      <c r="C17" s="28">
        <v>7.0</v>
      </c>
      <c r="D17" s="28">
        <f t="shared" si="1"/>
        <v>31</v>
      </c>
      <c r="E17" s="28"/>
      <c r="F17" s="28"/>
      <c r="G17" s="14">
        <v>0.25</v>
      </c>
      <c r="H17" s="28"/>
      <c r="I17" s="28">
        <v>450.0</v>
      </c>
      <c r="J17" s="28">
        <v>72.0</v>
      </c>
      <c r="K17" s="28">
        <v>146.3</v>
      </c>
      <c r="L17" s="28"/>
      <c r="M17" s="28"/>
      <c r="N17" s="17">
        <v>19.43</v>
      </c>
      <c r="O17" s="17">
        <v>19.43</v>
      </c>
      <c r="P17" s="28">
        <v>3140.93</v>
      </c>
      <c r="Q17" s="28">
        <v>28538.06</v>
      </c>
      <c r="R17" s="14">
        <v>1.90803</v>
      </c>
      <c r="S17" s="14">
        <v>0.06301</v>
      </c>
      <c r="T17" s="14">
        <v>0.3432</v>
      </c>
      <c r="U17" s="14">
        <v>0.22155</v>
      </c>
      <c r="V17" s="28">
        <v>590.26</v>
      </c>
      <c r="W17" s="29">
        <v>4297.1</v>
      </c>
      <c r="X17" s="14">
        <v>0.23169</v>
      </c>
      <c r="Y17" s="14">
        <v>0.23169</v>
      </c>
      <c r="Z17" s="24">
        <f t="shared" si="2"/>
        <v>20378.8765</v>
      </c>
      <c r="AA17" s="28">
        <f t="shared" si="3"/>
        <v>31678.99</v>
      </c>
      <c r="AB17" s="30">
        <f>(VLOOKUP(A17,aux!K:L,2,0))*AA17</f>
        <v>753.0412713</v>
      </c>
      <c r="AC17" s="28"/>
      <c r="AD17" s="19"/>
    </row>
    <row r="18">
      <c r="A18" s="13">
        <f t="shared" ref="A18:A19" si="6">A17+31</f>
        <v>42948</v>
      </c>
      <c r="B18" s="28">
        <v>2017.0</v>
      </c>
      <c r="C18" s="28">
        <v>8.0</v>
      </c>
      <c r="D18" s="28">
        <f t="shared" si="1"/>
        <v>31</v>
      </c>
      <c r="E18" s="28"/>
      <c r="F18" s="28"/>
      <c r="G18" s="14">
        <v>0.25</v>
      </c>
      <c r="H18" s="28"/>
      <c r="I18" s="28">
        <v>130.0</v>
      </c>
      <c r="J18" s="28">
        <v>73.73</v>
      </c>
      <c r="K18" s="28">
        <v>142.85</v>
      </c>
      <c r="L18" s="28"/>
      <c r="M18" s="28"/>
      <c r="N18" s="17">
        <v>23.88</v>
      </c>
      <c r="O18" s="17">
        <v>23.88</v>
      </c>
      <c r="P18" s="28">
        <v>2617.63</v>
      </c>
      <c r="Q18" s="28">
        <v>22924.94</v>
      </c>
      <c r="R18" s="14">
        <v>2.0154</v>
      </c>
      <c r="S18" s="14">
        <v>0.07101</v>
      </c>
      <c r="T18" s="14">
        <v>0.36847</v>
      </c>
      <c r="U18" s="14">
        <v>0.23454</v>
      </c>
      <c r="V18" s="28">
        <v>684.58</v>
      </c>
      <c r="W18" s="29">
        <v>4186.94</v>
      </c>
      <c r="X18" s="14">
        <v>0.2457</v>
      </c>
      <c r="Y18" s="14">
        <v>0.2457</v>
      </c>
      <c r="Z18" s="24">
        <f t="shared" si="2"/>
        <v>18911.82856</v>
      </c>
      <c r="AA18" s="28">
        <f t="shared" si="3"/>
        <v>25542.57</v>
      </c>
      <c r="AB18" s="28"/>
      <c r="AC18" s="30">
        <f>(VLOOKUP(A18,aux!K:L,2,0))*AA18</f>
        <v>1311.636512</v>
      </c>
      <c r="AD18" s="19"/>
    </row>
    <row r="19">
      <c r="A19" s="13">
        <f t="shared" si="6"/>
        <v>42979</v>
      </c>
      <c r="B19" s="28">
        <v>2017.0</v>
      </c>
      <c r="C19" s="28">
        <v>9.0</v>
      </c>
      <c r="D19" s="28">
        <f t="shared" si="1"/>
        <v>30</v>
      </c>
      <c r="E19" s="28"/>
      <c r="F19" s="28"/>
      <c r="G19" s="14">
        <v>0.25</v>
      </c>
      <c r="H19" s="28"/>
      <c r="I19" s="28">
        <v>130.0</v>
      </c>
      <c r="J19" s="28">
        <v>82.37</v>
      </c>
      <c r="K19" s="28">
        <v>167.62</v>
      </c>
      <c r="L19" s="28"/>
      <c r="M19" s="28"/>
      <c r="N19" s="17">
        <v>23.88</v>
      </c>
      <c r="O19" s="17">
        <v>23.88</v>
      </c>
      <c r="P19" s="28">
        <v>3419.28</v>
      </c>
      <c r="Q19" s="28">
        <v>32909.62</v>
      </c>
      <c r="R19" s="14">
        <v>2.0154</v>
      </c>
      <c r="S19" s="14">
        <v>0.07101</v>
      </c>
      <c r="T19" s="14">
        <v>0.36847</v>
      </c>
      <c r="U19" s="14">
        <v>0.23454</v>
      </c>
      <c r="V19" s="28">
        <v>559.01</v>
      </c>
      <c r="W19" s="29">
        <v>3326.98</v>
      </c>
      <c r="X19" s="14">
        <v>0.2457</v>
      </c>
      <c r="Y19" s="14">
        <v>0.2457</v>
      </c>
      <c r="Z19" s="24">
        <f t="shared" si="2"/>
        <v>23167.68791</v>
      </c>
      <c r="AA19" s="28">
        <f t="shared" si="3"/>
        <v>36328.9</v>
      </c>
      <c r="AB19" s="30">
        <f>(VLOOKUP(A19,aux!K:L,2,0))*AA19</f>
        <v>1496.460049</v>
      </c>
      <c r="AC19" s="28"/>
      <c r="AD19" s="19"/>
    </row>
    <row r="20">
      <c r="A20" s="13">
        <f>A19+30</f>
        <v>43009</v>
      </c>
      <c r="B20" s="28">
        <v>2017.0</v>
      </c>
      <c r="C20" s="28">
        <v>10.0</v>
      </c>
      <c r="D20" s="28">
        <f t="shared" si="1"/>
        <v>31</v>
      </c>
      <c r="E20" s="28"/>
      <c r="F20" s="28"/>
      <c r="G20" s="14">
        <v>0.25</v>
      </c>
      <c r="H20" s="28"/>
      <c r="I20" s="28">
        <v>130.0</v>
      </c>
      <c r="J20" s="28">
        <v>93.89</v>
      </c>
      <c r="K20" s="28">
        <v>234.43</v>
      </c>
      <c r="L20" s="28"/>
      <c r="M20" s="28"/>
      <c r="N20" s="17">
        <v>23.88</v>
      </c>
      <c r="O20" s="17">
        <v>23.88</v>
      </c>
      <c r="P20" s="28">
        <v>3455.86</v>
      </c>
      <c r="Q20" s="28">
        <v>34972.42</v>
      </c>
      <c r="R20" s="14">
        <v>2.0154</v>
      </c>
      <c r="S20" s="14">
        <v>0.07101</v>
      </c>
      <c r="T20" s="14">
        <v>0.36847</v>
      </c>
      <c r="U20" s="14">
        <v>0.23454</v>
      </c>
      <c r="V20" s="28">
        <v>550.66</v>
      </c>
      <c r="W20" s="29">
        <v>3422.74</v>
      </c>
      <c r="X20" s="14">
        <v>0.2457</v>
      </c>
      <c r="Y20" s="14">
        <v>0.2457</v>
      </c>
      <c r="Z20" s="24">
        <f t="shared" si="2"/>
        <v>25165.25871</v>
      </c>
      <c r="AA20" s="28">
        <f t="shared" si="3"/>
        <v>38428.28</v>
      </c>
      <c r="AB20" s="28"/>
      <c r="AC20" s="28"/>
      <c r="AD20" s="31">
        <f>(VLOOKUP(A20,aux!K:L,2,0))*AA20</f>
        <v>2682.83194</v>
      </c>
    </row>
    <row r="21" ht="15.75" customHeight="1">
      <c r="A21" s="13">
        <f>A20+31</f>
        <v>43040</v>
      </c>
      <c r="B21" s="28">
        <v>2017.0</v>
      </c>
      <c r="C21" s="28">
        <v>11.0</v>
      </c>
      <c r="D21" s="28">
        <f t="shared" si="1"/>
        <v>30</v>
      </c>
      <c r="E21" s="28"/>
      <c r="F21" s="28"/>
      <c r="G21" s="14">
        <v>0.25</v>
      </c>
      <c r="H21" s="28"/>
      <c r="I21" s="28">
        <v>130.0</v>
      </c>
      <c r="J21" s="28"/>
      <c r="K21" s="28"/>
      <c r="L21" s="28"/>
      <c r="M21" s="28"/>
      <c r="N21" s="17">
        <v>23.88</v>
      </c>
      <c r="O21" s="17">
        <v>23.88</v>
      </c>
      <c r="P21" s="28">
        <v>2032.0</v>
      </c>
      <c r="Q21" s="28">
        <v>18717.0</v>
      </c>
      <c r="R21" s="14">
        <v>2.0154</v>
      </c>
      <c r="S21" s="14">
        <v>0.07101</v>
      </c>
      <c r="T21" s="14">
        <v>0.36847</v>
      </c>
      <c r="U21" s="14">
        <v>0.23454</v>
      </c>
      <c r="V21" s="28"/>
      <c r="W21" s="28"/>
      <c r="X21" s="14">
        <v>0.2457</v>
      </c>
      <c r="Y21" s="14">
        <v>0.2457</v>
      </c>
      <c r="Z21" s="24">
        <f t="shared" si="2"/>
        <v>11600.69889</v>
      </c>
      <c r="AA21" s="28">
        <f t="shared" si="3"/>
        <v>20749</v>
      </c>
      <c r="AB21" s="28"/>
      <c r="AC21" s="28"/>
      <c r="AD21" s="31">
        <f>(VLOOKUP(A21,aux!K:L,2,0))*AA21</f>
        <v>1037.45</v>
      </c>
    </row>
    <row r="22" ht="15.75" customHeight="1">
      <c r="A22" s="13">
        <f>A21+30</f>
        <v>43070</v>
      </c>
      <c r="B22" s="28">
        <v>2017.0</v>
      </c>
      <c r="C22" s="28">
        <v>12.0</v>
      </c>
      <c r="D22" s="28">
        <f t="shared" si="1"/>
        <v>31</v>
      </c>
      <c r="E22" s="28"/>
      <c r="F22" s="28"/>
      <c r="G22" s="14">
        <v>0.25</v>
      </c>
      <c r="H22" s="28"/>
      <c r="I22" s="28">
        <v>130.0</v>
      </c>
      <c r="J22" s="28">
        <v>28.8</v>
      </c>
      <c r="K22" s="28">
        <v>100.22</v>
      </c>
      <c r="L22" s="28"/>
      <c r="M22" s="28"/>
      <c r="N22" s="17">
        <v>23.88</v>
      </c>
      <c r="O22" s="17">
        <v>23.88</v>
      </c>
      <c r="P22" s="28">
        <v>310.75</v>
      </c>
      <c r="Q22" s="28">
        <v>4770.72</v>
      </c>
      <c r="R22" s="14">
        <v>2.0154</v>
      </c>
      <c r="S22" s="14">
        <v>0.07101</v>
      </c>
      <c r="T22" s="14">
        <v>0.36847</v>
      </c>
      <c r="U22" s="14">
        <v>0.23454</v>
      </c>
      <c r="V22" s="28">
        <v>97.06</v>
      </c>
      <c r="W22" s="28">
        <v>888.34</v>
      </c>
      <c r="X22" s="14">
        <v>0.2457</v>
      </c>
      <c r="Y22" s="14">
        <v>0.2457</v>
      </c>
      <c r="Z22" s="24">
        <f t="shared" si="2"/>
        <v>3263.358541</v>
      </c>
      <c r="AA22" s="28">
        <f t="shared" si="3"/>
        <v>5081.47</v>
      </c>
      <c r="AB22" s="28"/>
      <c r="AC22" s="30">
        <f>(VLOOKUP(A22,aux!K:L,2,0))*AA22</f>
        <v>152.4441</v>
      </c>
      <c r="AD22" s="19"/>
    </row>
    <row r="23" ht="15.75" customHeight="1">
      <c r="A23" s="13">
        <f t="shared" ref="A23:A24" si="7">A22+31</f>
        <v>43101</v>
      </c>
      <c r="B23" s="28">
        <v>2017.0</v>
      </c>
      <c r="C23" s="28">
        <v>1.0</v>
      </c>
      <c r="D23" s="28">
        <f t="shared" si="1"/>
        <v>31</v>
      </c>
      <c r="E23" s="28"/>
      <c r="F23" s="28"/>
      <c r="G23" s="14">
        <v>0.25</v>
      </c>
      <c r="H23" s="28"/>
      <c r="I23" s="28">
        <v>130.0</v>
      </c>
      <c r="J23" s="28">
        <v>89.28</v>
      </c>
      <c r="K23" s="28">
        <v>135.94</v>
      </c>
      <c r="L23" s="28"/>
      <c r="M23" s="28"/>
      <c r="N23" s="17">
        <v>23.88</v>
      </c>
      <c r="O23" s="17">
        <v>23.88</v>
      </c>
      <c r="P23" s="28">
        <v>3628.22</v>
      </c>
      <c r="Q23" s="28">
        <v>30511.44</v>
      </c>
      <c r="R23" s="14">
        <v>2.0154</v>
      </c>
      <c r="S23" s="14">
        <v>0.07101</v>
      </c>
      <c r="T23" s="14">
        <v>0.36847</v>
      </c>
      <c r="U23" s="14">
        <v>0.23454</v>
      </c>
      <c r="V23" s="28">
        <v>816.34</v>
      </c>
      <c r="W23" s="29">
        <v>6332.11</v>
      </c>
      <c r="X23" s="14">
        <v>0.2457</v>
      </c>
      <c r="Y23" s="14">
        <v>0.2457</v>
      </c>
      <c r="Z23" s="24">
        <f t="shared" si="2"/>
        <v>24504.90574</v>
      </c>
      <c r="AA23" s="28">
        <f t="shared" si="3"/>
        <v>34139.66</v>
      </c>
      <c r="AB23" s="30"/>
      <c r="AC23" s="28"/>
      <c r="AD23" s="19"/>
    </row>
    <row r="24" ht="15.75" customHeight="1">
      <c r="A24" s="13">
        <f t="shared" si="7"/>
        <v>43132</v>
      </c>
      <c r="B24" s="28">
        <v>2018.0</v>
      </c>
      <c r="C24" s="28">
        <v>2.0</v>
      </c>
      <c r="D24" s="28">
        <f t="shared" si="1"/>
        <v>28</v>
      </c>
      <c r="E24" s="28"/>
      <c r="F24" s="28"/>
      <c r="G24" s="14">
        <v>0.25</v>
      </c>
      <c r="H24" s="28"/>
      <c r="I24" s="28">
        <v>130.0</v>
      </c>
      <c r="J24" s="28">
        <v>76.61</v>
      </c>
      <c r="K24" s="28">
        <v>128.45</v>
      </c>
      <c r="L24" s="28"/>
      <c r="M24" s="28"/>
      <c r="N24" s="17">
        <v>23.88</v>
      </c>
      <c r="O24" s="17">
        <v>23.88</v>
      </c>
      <c r="P24" s="28">
        <v>2533.54</v>
      </c>
      <c r="Q24" s="28">
        <v>21244.32</v>
      </c>
      <c r="R24" s="14">
        <v>2.0154</v>
      </c>
      <c r="S24" s="14">
        <v>0.07101</v>
      </c>
      <c r="T24" s="14">
        <v>0.36847</v>
      </c>
      <c r="U24" s="14">
        <v>0.23454</v>
      </c>
      <c r="V24" s="28">
        <v>895.25</v>
      </c>
      <c r="W24" s="29">
        <v>7369.92</v>
      </c>
      <c r="X24" s="14">
        <v>0.2457</v>
      </c>
      <c r="Y24" s="14">
        <v>0.2457</v>
      </c>
      <c r="Z24" s="24">
        <f t="shared" si="2"/>
        <v>20120.9606</v>
      </c>
      <c r="AA24" s="28">
        <f t="shared" si="3"/>
        <v>23777.86</v>
      </c>
      <c r="AB24" s="30"/>
      <c r="AC24" s="28"/>
      <c r="AD24" s="19"/>
    </row>
    <row r="25" ht="15.75" customHeight="1">
      <c r="A25" s="13">
        <f>A24+28</f>
        <v>43160</v>
      </c>
      <c r="B25" s="28">
        <v>2018.0</v>
      </c>
      <c r="C25" s="28">
        <v>3.0</v>
      </c>
      <c r="D25" s="28">
        <f t="shared" si="1"/>
        <v>31</v>
      </c>
      <c r="E25" s="28"/>
      <c r="F25" s="28"/>
      <c r="G25" s="14">
        <v>0.25</v>
      </c>
      <c r="H25" s="28"/>
      <c r="I25" s="28">
        <v>130.0</v>
      </c>
      <c r="J25" s="28">
        <v>88.7</v>
      </c>
      <c r="K25" s="28">
        <v>134.78</v>
      </c>
      <c r="L25" s="28"/>
      <c r="M25" s="28"/>
      <c r="N25" s="17">
        <v>23.88</v>
      </c>
      <c r="O25" s="17">
        <v>23.88</v>
      </c>
      <c r="P25" s="28">
        <v>3921.26</v>
      </c>
      <c r="Q25" s="28">
        <v>29380.32</v>
      </c>
      <c r="R25" s="14">
        <v>2.0154</v>
      </c>
      <c r="S25" s="14">
        <v>0.07101</v>
      </c>
      <c r="T25" s="14">
        <v>0.36847</v>
      </c>
      <c r="U25" s="14">
        <v>0.23454</v>
      </c>
      <c r="V25" s="28">
        <v>841.68</v>
      </c>
      <c r="W25" s="29">
        <v>6367.97</v>
      </c>
      <c r="X25" s="14">
        <v>0.2457</v>
      </c>
      <c r="Y25" s="14">
        <v>0.2457</v>
      </c>
      <c r="Z25" s="24">
        <f t="shared" si="2"/>
        <v>24899.94733</v>
      </c>
      <c r="AA25" s="28">
        <f t="shared" si="3"/>
        <v>33301.58</v>
      </c>
      <c r="AB25" s="30"/>
      <c r="AC25" s="28"/>
      <c r="AD25" s="19"/>
    </row>
    <row r="26" ht="15.75" customHeight="1">
      <c r="A26" s="13">
        <f>A25+31</f>
        <v>43191</v>
      </c>
      <c r="B26" s="28">
        <v>2018.0</v>
      </c>
      <c r="C26" s="28">
        <v>4.0</v>
      </c>
      <c r="D26" s="28">
        <f t="shared" si="1"/>
        <v>30</v>
      </c>
      <c r="E26" s="28"/>
      <c r="F26" s="28"/>
      <c r="G26" s="14">
        <v>0.25</v>
      </c>
      <c r="H26" s="28"/>
      <c r="I26" s="28">
        <v>130.0</v>
      </c>
      <c r="J26" s="28">
        <v>103.68</v>
      </c>
      <c r="K26" s="28">
        <v>138.82</v>
      </c>
      <c r="L26" s="28"/>
      <c r="M26" s="28"/>
      <c r="N26" s="17">
        <v>23.88</v>
      </c>
      <c r="O26" s="17">
        <v>23.88</v>
      </c>
      <c r="P26" s="28">
        <v>3517.92</v>
      </c>
      <c r="Q26" s="28">
        <v>27056.02</v>
      </c>
      <c r="R26" s="14">
        <v>2.0154</v>
      </c>
      <c r="S26" s="14">
        <v>0.07101</v>
      </c>
      <c r="T26" s="14">
        <v>0.36847</v>
      </c>
      <c r="U26" s="14">
        <v>0.23454</v>
      </c>
      <c r="V26" s="28">
        <v>883.87</v>
      </c>
      <c r="W26" s="29">
        <v>7256.3</v>
      </c>
      <c r="X26" s="14">
        <v>0.2457</v>
      </c>
      <c r="Y26" s="14">
        <v>0.2457</v>
      </c>
      <c r="Z26" s="24">
        <f t="shared" si="2"/>
        <v>24126.94342</v>
      </c>
      <c r="AA26" s="28">
        <f t="shared" si="3"/>
        <v>30573.94</v>
      </c>
      <c r="AB26" s="30"/>
      <c r="AC26" s="28"/>
      <c r="AD26" s="19"/>
    </row>
    <row r="27" ht="15.75" customHeight="1">
      <c r="A27" s="13">
        <f>A26+30</f>
        <v>43221</v>
      </c>
      <c r="B27" s="28">
        <v>2018.0</v>
      </c>
      <c r="C27" s="28">
        <v>5.0</v>
      </c>
      <c r="D27" s="28">
        <f t="shared" si="1"/>
        <v>31</v>
      </c>
      <c r="E27" s="28"/>
      <c r="F27" s="28"/>
      <c r="G27" s="14">
        <v>0.25</v>
      </c>
      <c r="H27" s="28"/>
      <c r="I27" s="28">
        <v>130.0</v>
      </c>
      <c r="J27" s="28">
        <v>83.52</v>
      </c>
      <c r="K27" s="28">
        <v>131.9</v>
      </c>
      <c r="L27" s="28"/>
      <c r="M27" s="28"/>
      <c r="N27" s="17">
        <v>23.88</v>
      </c>
      <c r="O27" s="17">
        <v>23.88</v>
      </c>
      <c r="P27" s="28">
        <v>3051.36</v>
      </c>
      <c r="Q27" s="28">
        <v>25068.1</v>
      </c>
      <c r="R27" s="14">
        <v>2.0154</v>
      </c>
      <c r="S27" s="14">
        <v>0.07101</v>
      </c>
      <c r="T27" s="14">
        <v>0.36847</v>
      </c>
      <c r="U27" s="14">
        <v>0.23454</v>
      </c>
      <c r="V27" s="28">
        <v>559.73</v>
      </c>
      <c r="W27" s="29">
        <v>4074.05</v>
      </c>
      <c r="X27" s="14">
        <v>0.2457</v>
      </c>
      <c r="Y27" s="14">
        <v>0.2457</v>
      </c>
      <c r="Z27" s="24">
        <f t="shared" si="2"/>
        <v>19426.61948</v>
      </c>
      <c r="AA27" s="28">
        <f t="shared" si="3"/>
        <v>28119.46</v>
      </c>
      <c r="AB27" s="30">
        <f>(VLOOKUP(A27,aux!K:L,2,0))*AA27</f>
        <v>281.1946</v>
      </c>
      <c r="AC27" s="28"/>
      <c r="AD27" s="19"/>
    </row>
    <row r="28" ht="15.75" customHeight="1">
      <c r="A28" s="13">
        <f>A27+31</f>
        <v>43252</v>
      </c>
      <c r="B28" s="28">
        <v>2018.0</v>
      </c>
      <c r="C28" s="28">
        <v>6.0</v>
      </c>
      <c r="D28" s="28">
        <f t="shared" si="1"/>
        <v>30</v>
      </c>
      <c r="E28" s="28"/>
      <c r="F28" s="28"/>
      <c r="G28" s="14">
        <v>0.25</v>
      </c>
      <c r="H28" s="28"/>
      <c r="I28" s="28">
        <v>130.0</v>
      </c>
      <c r="J28" s="28">
        <v>113.47</v>
      </c>
      <c r="K28" s="28">
        <v>192.96</v>
      </c>
      <c r="L28" s="28"/>
      <c r="M28" s="28"/>
      <c r="N28" s="17">
        <v>23.88</v>
      </c>
      <c r="O28" s="17">
        <v>23.88</v>
      </c>
      <c r="P28" s="28">
        <v>2229.41</v>
      </c>
      <c r="Q28" s="28">
        <v>22400.64</v>
      </c>
      <c r="R28" s="14">
        <v>2.0154</v>
      </c>
      <c r="S28" s="14">
        <v>0.07101</v>
      </c>
      <c r="T28" s="14">
        <v>0.36847</v>
      </c>
      <c r="U28" s="14">
        <v>0.23454</v>
      </c>
      <c r="V28" s="29">
        <v>1211.62</v>
      </c>
      <c r="W28" s="29">
        <v>8692.85</v>
      </c>
      <c r="X28" s="14">
        <v>0.2457</v>
      </c>
      <c r="Y28" s="14">
        <v>0.2457</v>
      </c>
      <c r="Z28" s="24">
        <f t="shared" si="2"/>
        <v>22381.4324</v>
      </c>
      <c r="AA28" s="28">
        <f t="shared" si="3"/>
        <v>24630.05</v>
      </c>
      <c r="AB28" s="28"/>
      <c r="AC28" s="28"/>
      <c r="AD28" s="31">
        <f>(VLOOKUP(A28,aux!K:L,2,0))*AA28</f>
        <v>1231.5025</v>
      </c>
    </row>
    <row r="29" ht="15.75" customHeight="1">
      <c r="A29" s="13">
        <f>A28+30</f>
        <v>43282</v>
      </c>
      <c r="B29" s="28">
        <v>2018.0</v>
      </c>
      <c r="C29" s="28">
        <v>7.0</v>
      </c>
      <c r="D29" s="28">
        <f t="shared" si="1"/>
        <v>31</v>
      </c>
      <c r="E29" s="28"/>
      <c r="F29" s="28"/>
      <c r="G29" s="14">
        <v>0.25</v>
      </c>
      <c r="H29" s="28"/>
      <c r="I29" s="28">
        <v>130.0</v>
      </c>
      <c r="J29" s="28">
        <v>92.16</v>
      </c>
      <c r="K29" s="28">
        <v>134.21</v>
      </c>
      <c r="L29" s="28"/>
      <c r="M29" s="28"/>
      <c r="N29" s="17">
        <v>23.88</v>
      </c>
      <c r="O29" s="17">
        <v>23.88</v>
      </c>
      <c r="P29" s="28">
        <v>3708.86</v>
      </c>
      <c r="Q29" s="28">
        <v>27961.78</v>
      </c>
      <c r="R29" s="14">
        <v>2.0154</v>
      </c>
      <c r="S29" s="14">
        <v>0.07101</v>
      </c>
      <c r="T29" s="14">
        <v>0.36847</v>
      </c>
      <c r="U29" s="14">
        <v>0.23454</v>
      </c>
      <c r="V29" s="29">
        <v>1065.17</v>
      </c>
      <c r="W29" s="29">
        <v>8805.74</v>
      </c>
      <c r="X29" s="14">
        <v>0.2457</v>
      </c>
      <c r="Y29" s="14">
        <v>0.2457</v>
      </c>
      <c r="Z29" s="24">
        <f t="shared" si="2"/>
        <v>28036.39194</v>
      </c>
      <c r="AA29" s="28">
        <f t="shared" si="3"/>
        <v>31670.64</v>
      </c>
      <c r="AB29" s="28"/>
      <c r="AC29" s="28"/>
      <c r="AD29" s="31">
        <f>(VLOOKUP(A29,aux!K:L,2,0))*AA29</f>
        <v>1583.532</v>
      </c>
    </row>
    <row r="30" ht="15.75" customHeight="1">
      <c r="A30" s="13">
        <f t="shared" ref="A30:A31" si="8">A29+31</f>
        <v>43313</v>
      </c>
      <c r="B30" s="28">
        <v>2018.0</v>
      </c>
      <c r="C30" s="28">
        <v>8.0</v>
      </c>
      <c r="D30" s="28">
        <f t="shared" si="1"/>
        <v>31</v>
      </c>
      <c r="E30" s="28"/>
      <c r="F30" s="28"/>
      <c r="G30" s="14">
        <v>0.25</v>
      </c>
      <c r="H30" s="28"/>
      <c r="I30" s="28">
        <v>130.0</v>
      </c>
      <c r="J30" s="28">
        <v>96.19</v>
      </c>
      <c r="K30" s="28">
        <v>135.36</v>
      </c>
      <c r="L30" s="28"/>
      <c r="M30" s="28"/>
      <c r="N30" s="17">
        <v>25.29</v>
      </c>
      <c r="O30" s="17">
        <v>25.29</v>
      </c>
      <c r="P30" s="28">
        <v>3799.73</v>
      </c>
      <c r="Q30" s="28">
        <v>28247.18</v>
      </c>
      <c r="R30" s="14">
        <v>2.12393</v>
      </c>
      <c r="S30" s="14">
        <v>0.08615</v>
      </c>
      <c r="T30" s="14">
        <v>0.42509</v>
      </c>
      <c r="U30" s="14">
        <v>0.26375</v>
      </c>
      <c r="V30" s="28">
        <v>871.2</v>
      </c>
      <c r="W30" s="29">
        <v>7040.3</v>
      </c>
      <c r="X30" s="14">
        <v>0.39379</v>
      </c>
      <c r="Y30" s="14">
        <v>0.39379</v>
      </c>
      <c r="Z30" s="24">
        <f t="shared" si="2"/>
        <v>28555.38518</v>
      </c>
      <c r="AA30" s="28">
        <f t="shared" si="3"/>
        <v>32046.91</v>
      </c>
      <c r="AB30" s="28"/>
      <c r="AC30" s="28"/>
      <c r="AD30" s="31">
        <f>(VLOOKUP(A30,aux!K:L,2,0))*AA30</f>
        <v>1602.3455</v>
      </c>
    </row>
    <row r="31" ht="15.75" customHeight="1">
      <c r="A31" s="13">
        <f t="shared" si="8"/>
        <v>43344</v>
      </c>
      <c r="B31" s="28">
        <v>2018.0</v>
      </c>
      <c r="C31" s="28">
        <v>9.0</v>
      </c>
      <c r="D31" s="28">
        <f t="shared" si="1"/>
        <v>30</v>
      </c>
      <c r="E31" s="28"/>
      <c r="F31" s="28"/>
      <c r="G31" s="14">
        <v>0.25</v>
      </c>
      <c r="H31" s="28"/>
      <c r="I31" s="28">
        <v>130.0</v>
      </c>
      <c r="J31" s="28">
        <v>87.55</v>
      </c>
      <c r="K31" s="28">
        <v>134.78</v>
      </c>
      <c r="L31" s="28"/>
      <c r="M31" s="28"/>
      <c r="N31" s="17">
        <v>25.29</v>
      </c>
      <c r="O31" s="17">
        <v>25.29</v>
      </c>
      <c r="P31" s="28">
        <v>2516.54</v>
      </c>
      <c r="Q31" s="28">
        <v>22095.79</v>
      </c>
      <c r="R31" s="14">
        <v>2.12393</v>
      </c>
      <c r="S31" s="14">
        <v>0.08615</v>
      </c>
      <c r="T31" s="14">
        <v>0.42509</v>
      </c>
      <c r="U31" s="14">
        <v>0.26375</v>
      </c>
      <c r="V31" s="28">
        <v>992.16</v>
      </c>
      <c r="W31" s="29">
        <v>7611.41</v>
      </c>
      <c r="X31" s="14">
        <v>0.39379</v>
      </c>
      <c r="Y31" s="14">
        <v>0.39379</v>
      </c>
      <c r="Z31" s="24">
        <f t="shared" si="2"/>
        <v>23379.15069</v>
      </c>
      <c r="AA31" s="28">
        <f t="shared" si="3"/>
        <v>24612.33</v>
      </c>
      <c r="AB31" s="28"/>
      <c r="AC31" s="28"/>
      <c r="AD31" s="31">
        <f>(VLOOKUP(A31,aux!K:L,2,0))*AA31</f>
        <v>1230.6165</v>
      </c>
    </row>
    <row r="32" ht="15.75" customHeight="1">
      <c r="A32" s="13">
        <f>A31+30</f>
        <v>43374</v>
      </c>
      <c r="B32" s="28">
        <v>2018.0</v>
      </c>
      <c r="C32" s="28">
        <v>10.0</v>
      </c>
      <c r="D32" s="28">
        <f t="shared" si="1"/>
        <v>31</v>
      </c>
      <c r="E32" s="28"/>
      <c r="F32" s="28"/>
      <c r="G32" s="14">
        <v>0.25</v>
      </c>
      <c r="H32" s="28"/>
      <c r="I32" s="28">
        <v>130.0</v>
      </c>
      <c r="J32" s="28">
        <v>100.8</v>
      </c>
      <c r="K32" s="28">
        <v>148.61</v>
      </c>
      <c r="L32" s="28"/>
      <c r="M32" s="28"/>
      <c r="N32" s="17">
        <v>25.29</v>
      </c>
      <c r="O32" s="17">
        <v>25.29</v>
      </c>
      <c r="P32" s="28">
        <v>4606.13</v>
      </c>
      <c r="Q32" s="28">
        <v>32828.69</v>
      </c>
      <c r="R32" s="14">
        <v>2.12393</v>
      </c>
      <c r="S32" s="14">
        <v>0.08615</v>
      </c>
      <c r="T32" s="14">
        <v>0.42509</v>
      </c>
      <c r="U32" s="14">
        <v>0.26375</v>
      </c>
      <c r="V32" s="28">
        <v>846.43</v>
      </c>
      <c r="W32" s="29">
        <v>6844.9</v>
      </c>
      <c r="X32" s="14">
        <v>0.39379</v>
      </c>
      <c r="Y32" s="14">
        <v>0.39379</v>
      </c>
      <c r="Z32" s="24">
        <f t="shared" si="2"/>
        <v>32278.22658</v>
      </c>
      <c r="AA32" s="28">
        <f t="shared" si="3"/>
        <v>37434.82</v>
      </c>
      <c r="AB32" s="28"/>
      <c r="AC32" s="28"/>
      <c r="AD32" s="31">
        <f>(VLOOKUP(A32,aux!K:L,2,0))*AA32</f>
        <v>1871.741</v>
      </c>
    </row>
    <row r="33" ht="15.75" customHeight="1">
      <c r="A33" s="13">
        <f>A32+31</f>
        <v>43405</v>
      </c>
      <c r="B33" s="28">
        <v>2018.0</v>
      </c>
      <c r="C33" s="28">
        <v>11.0</v>
      </c>
      <c r="D33" s="28">
        <f t="shared" si="1"/>
        <v>30</v>
      </c>
      <c r="E33" s="28"/>
      <c r="F33" s="28"/>
      <c r="G33" s="14">
        <v>0.25</v>
      </c>
      <c r="H33" s="28"/>
      <c r="I33" s="28">
        <v>130.0</v>
      </c>
      <c r="J33" s="28">
        <v>85.25</v>
      </c>
      <c r="K33" s="28">
        <v>139.97</v>
      </c>
      <c r="L33" s="28"/>
      <c r="M33" s="28"/>
      <c r="N33" s="17">
        <v>25.29</v>
      </c>
      <c r="O33" s="17">
        <v>25.29</v>
      </c>
      <c r="P33" s="28">
        <v>3145.97</v>
      </c>
      <c r="Q33" s="28">
        <v>26852.26</v>
      </c>
      <c r="R33" s="14">
        <v>2.12393</v>
      </c>
      <c r="S33" s="14">
        <v>0.08615</v>
      </c>
      <c r="T33" s="14">
        <v>0.42509</v>
      </c>
      <c r="U33" s="14">
        <v>0.26375</v>
      </c>
      <c r="V33" s="28">
        <v>648.86</v>
      </c>
      <c r="W33" s="29">
        <v>4746.67</v>
      </c>
      <c r="X33" s="14">
        <v>0.39379</v>
      </c>
      <c r="Y33" s="14">
        <v>0.39379</v>
      </c>
      <c r="Z33" s="24">
        <f t="shared" si="2"/>
        <v>22717.30689</v>
      </c>
      <c r="AA33" s="28">
        <f t="shared" si="3"/>
        <v>29998.23</v>
      </c>
      <c r="AB33" s="30">
        <f>(VLOOKUP(A33,aux!K:L,2,0))*AA33</f>
        <v>299.9823</v>
      </c>
      <c r="AC33" s="28"/>
      <c r="AD33" s="19"/>
    </row>
    <row r="34" ht="15.75" customHeight="1">
      <c r="A34" s="13">
        <f>A33+30</f>
        <v>43435</v>
      </c>
      <c r="B34" s="28">
        <v>2018.0</v>
      </c>
      <c r="C34" s="28">
        <v>12.0</v>
      </c>
      <c r="D34" s="28">
        <f t="shared" si="1"/>
        <v>31</v>
      </c>
      <c r="E34" s="28"/>
      <c r="F34" s="28"/>
      <c r="G34" s="14">
        <v>0.25</v>
      </c>
      <c r="H34" s="28"/>
      <c r="I34" s="28">
        <v>130.0</v>
      </c>
      <c r="J34" s="28">
        <v>166.46</v>
      </c>
      <c r="K34" s="28">
        <v>244.8</v>
      </c>
      <c r="L34" s="28"/>
      <c r="M34" s="28"/>
      <c r="N34" s="17">
        <v>25.29</v>
      </c>
      <c r="O34" s="17">
        <v>25.29</v>
      </c>
      <c r="P34" s="28">
        <v>2948.98</v>
      </c>
      <c r="Q34" s="28">
        <v>26958.24</v>
      </c>
      <c r="R34" s="14">
        <v>2.12393</v>
      </c>
      <c r="S34" s="14">
        <v>0.08615</v>
      </c>
      <c r="T34" s="14">
        <v>0.42509</v>
      </c>
      <c r="U34" s="14">
        <v>0.26375</v>
      </c>
      <c r="V34" s="28">
        <v>711.36</v>
      </c>
      <c r="W34" s="29">
        <v>6528.67</v>
      </c>
      <c r="X34" s="14">
        <v>0.39379</v>
      </c>
      <c r="Y34" s="14">
        <v>0.39379</v>
      </c>
      <c r="Z34" s="24">
        <f t="shared" si="2"/>
        <v>23758.88742</v>
      </c>
      <c r="AA34" s="28">
        <f t="shared" si="3"/>
        <v>29907.22</v>
      </c>
      <c r="AB34" s="30"/>
      <c r="AC34" s="28"/>
      <c r="AD34" s="19"/>
    </row>
    <row r="35" ht="15.75" customHeight="1">
      <c r="A35" s="13">
        <f t="shared" ref="A35:A36" si="9">A34+31</f>
        <v>43466</v>
      </c>
      <c r="B35" s="28">
        <v>2018.0</v>
      </c>
      <c r="C35" s="28">
        <v>1.0</v>
      </c>
      <c r="D35" s="28">
        <f t="shared" si="1"/>
        <v>31</v>
      </c>
      <c r="E35" s="28"/>
      <c r="F35" s="28"/>
      <c r="G35" s="14">
        <v>0.25</v>
      </c>
      <c r="H35" s="28"/>
      <c r="I35" s="28">
        <v>130.0</v>
      </c>
      <c r="J35" s="28">
        <v>80.06</v>
      </c>
      <c r="K35" s="28">
        <v>133.63</v>
      </c>
      <c r="L35" s="28"/>
      <c r="M35" s="28"/>
      <c r="N35" s="17">
        <v>25.29</v>
      </c>
      <c r="O35" s="17">
        <v>25.29</v>
      </c>
      <c r="P35" s="28">
        <v>3584.02</v>
      </c>
      <c r="Q35" s="28">
        <v>26672.26</v>
      </c>
      <c r="R35" s="14">
        <v>2.12393</v>
      </c>
      <c r="S35" s="14">
        <v>0.08615</v>
      </c>
      <c r="T35" s="14">
        <v>0.42509</v>
      </c>
      <c r="U35" s="14">
        <v>0.26375</v>
      </c>
      <c r="V35" s="28">
        <v>700.7</v>
      </c>
      <c r="W35" s="29">
        <v>6104.02</v>
      </c>
      <c r="X35" s="14">
        <v>0.39379</v>
      </c>
      <c r="Y35" s="14">
        <v>0.39379</v>
      </c>
      <c r="Z35" s="24">
        <f t="shared" si="2"/>
        <v>24848.70488</v>
      </c>
      <c r="AA35" s="28">
        <f t="shared" si="3"/>
        <v>30256.28</v>
      </c>
      <c r="AB35" s="30"/>
      <c r="AC35" s="28"/>
      <c r="AD35" s="19"/>
    </row>
    <row r="36" ht="15.75" customHeight="1">
      <c r="A36" s="13">
        <f t="shared" si="9"/>
        <v>43497</v>
      </c>
      <c r="B36" s="28">
        <v>2019.0</v>
      </c>
      <c r="C36" s="28">
        <v>2.0</v>
      </c>
      <c r="D36" s="28">
        <f t="shared" si="1"/>
        <v>28</v>
      </c>
      <c r="E36" s="28"/>
      <c r="F36" s="28"/>
      <c r="G36" s="14">
        <v>0.25</v>
      </c>
      <c r="H36" s="28"/>
      <c r="I36" s="28">
        <v>130.0</v>
      </c>
      <c r="J36" s="28">
        <v>70.85</v>
      </c>
      <c r="K36" s="28">
        <v>111.17</v>
      </c>
      <c r="L36" s="28"/>
      <c r="M36" s="28"/>
      <c r="N36" s="17">
        <v>25.29</v>
      </c>
      <c r="O36" s="17">
        <v>25.29</v>
      </c>
      <c r="P36" s="28">
        <v>2265.55</v>
      </c>
      <c r="Q36" s="28">
        <v>19824.91</v>
      </c>
      <c r="R36" s="14">
        <v>2.12393</v>
      </c>
      <c r="S36" s="14">
        <v>0.08615</v>
      </c>
      <c r="T36" s="14">
        <v>0.42509</v>
      </c>
      <c r="U36" s="14">
        <v>0.26375</v>
      </c>
      <c r="V36" s="28">
        <v>827.14</v>
      </c>
      <c r="W36" s="29">
        <v>8440.42</v>
      </c>
      <c r="X36" s="14">
        <v>0.39379</v>
      </c>
      <c r="Y36" s="14">
        <v>0.39379</v>
      </c>
      <c r="Z36" s="24">
        <f t="shared" si="2"/>
        <v>21478.20152</v>
      </c>
      <c r="AA36" s="28">
        <f t="shared" si="3"/>
        <v>22090.46</v>
      </c>
      <c r="AB36" s="30"/>
      <c r="AC36" s="28"/>
      <c r="AD36" s="19"/>
    </row>
    <row r="37" ht="15.75" customHeight="1">
      <c r="A37" s="13">
        <f>A36+28</f>
        <v>43525</v>
      </c>
      <c r="B37" s="28">
        <v>2019.0</v>
      </c>
      <c r="C37" s="28">
        <v>3.0</v>
      </c>
      <c r="D37" s="28">
        <f t="shared" si="1"/>
        <v>31</v>
      </c>
      <c r="E37" s="28"/>
      <c r="F37" s="28"/>
      <c r="G37" s="14">
        <v>0.25</v>
      </c>
      <c r="H37" s="28"/>
      <c r="I37" s="28">
        <v>130.0</v>
      </c>
      <c r="J37" s="28">
        <v>81.79</v>
      </c>
      <c r="K37" s="28">
        <v>127.3</v>
      </c>
      <c r="L37" s="28"/>
      <c r="M37" s="28"/>
      <c r="N37" s="17">
        <v>25.29</v>
      </c>
      <c r="O37" s="17">
        <v>25.29</v>
      </c>
      <c r="P37" s="28">
        <v>3483.79</v>
      </c>
      <c r="Q37" s="28">
        <v>26582.54</v>
      </c>
      <c r="R37" s="14">
        <v>2.12393</v>
      </c>
      <c r="S37" s="14">
        <v>0.08615</v>
      </c>
      <c r="T37" s="14">
        <v>0.42509</v>
      </c>
      <c r="U37" s="14">
        <v>0.26375</v>
      </c>
      <c r="V37" s="28">
        <v>823.97</v>
      </c>
      <c r="W37" s="29">
        <v>6639.12</v>
      </c>
      <c r="X37" s="14">
        <v>0.39379</v>
      </c>
      <c r="Y37" s="14">
        <v>0.39379</v>
      </c>
      <c r="Z37" s="24">
        <f t="shared" si="2"/>
        <v>25145.46607</v>
      </c>
      <c r="AA37" s="28">
        <f t="shared" si="3"/>
        <v>30066.33</v>
      </c>
      <c r="AB37" s="30"/>
      <c r="AC37" s="28"/>
      <c r="AD37" s="19"/>
    </row>
    <row r="38" ht="15.75" customHeight="1">
      <c r="A38" s="13">
        <f>A37+31</f>
        <v>43556</v>
      </c>
      <c r="B38" s="28">
        <v>2019.0</v>
      </c>
      <c r="C38" s="28">
        <v>4.0</v>
      </c>
      <c r="D38" s="28">
        <f t="shared" si="1"/>
        <v>30</v>
      </c>
      <c r="E38" s="28"/>
      <c r="F38" s="28"/>
      <c r="G38" s="14">
        <v>0.25</v>
      </c>
      <c r="H38" s="28"/>
      <c r="I38" s="28">
        <v>130.0</v>
      </c>
      <c r="J38" s="28">
        <v>86.98</v>
      </c>
      <c r="K38" s="28">
        <v>147.46</v>
      </c>
      <c r="L38" s="28"/>
      <c r="M38" s="28"/>
      <c r="N38" s="17">
        <v>25.29</v>
      </c>
      <c r="O38" s="17">
        <v>25.29</v>
      </c>
      <c r="P38" s="28">
        <v>3247.06</v>
      </c>
      <c r="Q38" s="28">
        <v>27452.3</v>
      </c>
      <c r="R38" s="14">
        <v>2.12393</v>
      </c>
      <c r="S38" s="14">
        <v>0.08615</v>
      </c>
      <c r="T38" s="14">
        <v>0.42509</v>
      </c>
      <c r="U38" s="14">
        <v>0.26375</v>
      </c>
      <c r="V38" s="28">
        <v>861.12</v>
      </c>
      <c r="W38" s="29">
        <v>7133.18</v>
      </c>
      <c r="X38" s="14">
        <v>0.39379</v>
      </c>
      <c r="Y38" s="14">
        <v>0.39379</v>
      </c>
      <c r="Z38" s="24">
        <f t="shared" si="2"/>
        <v>25355.05489</v>
      </c>
      <c r="AA38" s="28">
        <f t="shared" si="3"/>
        <v>30699.36</v>
      </c>
      <c r="AB38" s="30"/>
      <c r="AC38" s="28"/>
      <c r="AD38" s="19"/>
    </row>
    <row r="39" ht="15.75" customHeight="1">
      <c r="A39" s="13">
        <f>A38+30</f>
        <v>43586</v>
      </c>
      <c r="B39" s="28">
        <v>2019.0</v>
      </c>
      <c r="C39" s="28">
        <v>5.0</v>
      </c>
      <c r="D39" s="28">
        <f t="shared" si="1"/>
        <v>31</v>
      </c>
      <c r="E39" s="28"/>
      <c r="F39" s="28"/>
      <c r="G39" s="14">
        <v>0.25</v>
      </c>
      <c r="H39" s="28"/>
      <c r="I39" s="28">
        <v>130.0</v>
      </c>
      <c r="J39" s="28">
        <v>77.76</v>
      </c>
      <c r="K39" s="28">
        <v>124.42</v>
      </c>
      <c r="L39" s="28"/>
      <c r="M39" s="28"/>
      <c r="N39" s="17">
        <v>25.29</v>
      </c>
      <c r="O39" s="17">
        <v>25.29</v>
      </c>
      <c r="P39" s="28">
        <v>2263.39</v>
      </c>
      <c r="Q39" s="28">
        <v>21245.9</v>
      </c>
      <c r="R39" s="14">
        <v>2.12393</v>
      </c>
      <c r="S39" s="14">
        <v>0.08615</v>
      </c>
      <c r="T39" s="14">
        <v>0.42509</v>
      </c>
      <c r="U39" s="14">
        <v>0.26375</v>
      </c>
      <c r="V39" s="28">
        <v>951.84</v>
      </c>
      <c r="W39" s="29">
        <v>6971.76</v>
      </c>
      <c r="X39" s="14">
        <v>0.39379</v>
      </c>
      <c r="Y39" s="14">
        <v>0.39379</v>
      </c>
      <c r="Z39" s="24">
        <f t="shared" si="2"/>
        <v>20785.43855</v>
      </c>
      <c r="AA39" s="28">
        <f t="shared" si="3"/>
        <v>23509.29</v>
      </c>
      <c r="AB39" s="30">
        <f>(VLOOKUP(A39,aux!K:L,2,0))*AA39</f>
        <v>235.0929</v>
      </c>
      <c r="AC39" s="28"/>
      <c r="AD39" s="19"/>
    </row>
    <row r="40" ht="15.75" customHeight="1">
      <c r="A40" s="13">
        <f>A39+31</f>
        <v>43617</v>
      </c>
      <c r="B40" s="28">
        <v>2019.0</v>
      </c>
      <c r="C40" s="28">
        <v>6.0</v>
      </c>
      <c r="D40" s="28">
        <f t="shared" si="1"/>
        <v>30</v>
      </c>
      <c r="E40" s="28"/>
      <c r="F40" s="28"/>
      <c r="G40" s="14">
        <v>0.25</v>
      </c>
      <c r="H40" s="28"/>
      <c r="I40" s="28">
        <v>130.0</v>
      </c>
      <c r="J40" s="28">
        <v>99.07</v>
      </c>
      <c r="K40" s="28">
        <v>139.39</v>
      </c>
      <c r="L40" s="28"/>
      <c r="M40" s="28"/>
      <c r="N40" s="17">
        <v>25.29</v>
      </c>
      <c r="O40" s="17">
        <v>25.29</v>
      </c>
      <c r="P40" s="28">
        <v>4002.05</v>
      </c>
      <c r="Q40" s="28">
        <v>30548.59</v>
      </c>
      <c r="R40" s="14">
        <v>2.12393</v>
      </c>
      <c r="S40" s="14">
        <v>0.08615</v>
      </c>
      <c r="T40" s="14">
        <v>0.42509</v>
      </c>
      <c r="U40" s="14">
        <v>0.26375</v>
      </c>
      <c r="V40" s="28">
        <v>718.7</v>
      </c>
      <c r="W40" s="29">
        <v>7218.86</v>
      </c>
      <c r="X40" s="14">
        <v>0.39379</v>
      </c>
      <c r="Y40" s="14">
        <v>0.39379</v>
      </c>
      <c r="Z40" s="24">
        <f t="shared" si="2"/>
        <v>28392.5278</v>
      </c>
      <c r="AA40" s="28">
        <f t="shared" si="3"/>
        <v>34550.64</v>
      </c>
      <c r="AB40" s="30"/>
      <c r="AC40" s="28"/>
      <c r="AD40" s="19"/>
    </row>
    <row r="41" ht="15.75" customHeight="1">
      <c r="A41" s="13">
        <f>A40+30</f>
        <v>43647</v>
      </c>
      <c r="B41" s="28">
        <v>2019.0</v>
      </c>
      <c r="C41" s="28">
        <v>7.0</v>
      </c>
      <c r="D41" s="28">
        <f t="shared" si="1"/>
        <v>31</v>
      </c>
      <c r="E41" s="28"/>
      <c r="F41" s="28"/>
      <c r="G41" s="14">
        <v>0.25</v>
      </c>
      <c r="H41" s="28"/>
      <c r="I41" s="28">
        <v>130.0</v>
      </c>
      <c r="J41" s="28">
        <v>93.31</v>
      </c>
      <c r="K41" s="28">
        <v>165.31</v>
      </c>
      <c r="L41" s="28"/>
      <c r="M41" s="28"/>
      <c r="N41" s="17">
        <v>25.29</v>
      </c>
      <c r="O41" s="17">
        <v>25.29</v>
      </c>
      <c r="P41" s="28">
        <v>4518.43</v>
      </c>
      <c r="Q41" s="28">
        <v>33720.91</v>
      </c>
      <c r="R41" s="14">
        <v>2.12393</v>
      </c>
      <c r="S41" s="14">
        <v>0.08615</v>
      </c>
      <c r="T41" s="14">
        <v>0.42509</v>
      </c>
      <c r="U41" s="14">
        <v>0.26375</v>
      </c>
      <c r="V41" s="28">
        <v>746.06</v>
      </c>
      <c r="W41" s="29">
        <v>5398.85</v>
      </c>
      <c r="X41" s="14">
        <v>0.39379</v>
      </c>
      <c r="Y41" s="14">
        <v>0.39379</v>
      </c>
      <c r="Z41" s="24">
        <f t="shared" si="2"/>
        <v>29523.10394</v>
      </c>
      <c r="AA41" s="28">
        <f t="shared" si="3"/>
        <v>38239.34</v>
      </c>
      <c r="AB41" s="30">
        <f>(VLOOKUP(A41,aux!K:L,2,0))*AA41</f>
        <v>513.5543362</v>
      </c>
      <c r="AC41" s="28"/>
      <c r="AD41" s="19"/>
    </row>
    <row r="42" ht="15.75" customHeight="1">
      <c r="A42" s="13">
        <f t="shared" ref="A42:A43" si="10">A41+31</f>
        <v>43678</v>
      </c>
      <c r="B42" s="28">
        <v>2019.0</v>
      </c>
      <c r="C42" s="28">
        <v>8.0</v>
      </c>
      <c r="D42" s="28">
        <f t="shared" si="1"/>
        <v>31</v>
      </c>
      <c r="E42" s="28"/>
      <c r="F42" s="28"/>
      <c r="G42" s="14">
        <v>0.25</v>
      </c>
      <c r="H42" s="28"/>
      <c r="I42" s="28">
        <v>130.0</v>
      </c>
      <c r="J42" s="28">
        <v>149.76</v>
      </c>
      <c r="K42" s="28">
        <v>249.98</v>
      </c>
      <c r="L42" s="28"/>
      <c r="M42" s="28"/>
      <c r="N42" s="17">
        <v>26.36</v>
      </c>
      <c r="O42" s="17">
        <v>26.36</v>
      </c>
      <c r="P42" s="28">
        <v>3672.14</v>
      </c>
      <c r="Q42" s="28">
        <v>30174.19</v>
      </c>
      <c r="R42" s="14">
        <v>2.24658</v>
      </c>
      <c r="S42" s="14">
        <v>0.08874</v>
      </c>
      <c r="T42" s="14">
        <v>0.38148</v>
      </c>
      <c r="U42" s="14">
        <v>0.2179</v>
      </c>
      <c r="V42" s="29">
        <v>1032.34</v>
      </c>
      <c r="W42" s="29">
        <v>7415.42</v>
      </c>
      <c r="X42" s="28">
        <v>0.23153</v>
      </c>
      <c r="Y42" s="28">
        <v>0.23153</v>
      </c>
      <c r="Z42" s="24">
        <f t="shared" si="2"/>
        <v>27968.94058</v>
      </c>
      <c r="AA42" s="28">
        <f t="shared" si="3"/>
        <v>33846.33</v>
      </c>
      <c r="AB42" s="28"/>
      <c r="AC42" s="30">
        <f>(VLOOKUP(A42,aux!K:L,2,0))*AA42</f>
        <v>1411.053498</v>
      </c>
      <c r="AD42" s="19"/>
    </row>
    <row r="43" ht="15.75" customHeight="1">
      <c r="A43" s="13">
        <f t="shared" si="10"/>
        <v>43709</v>
      </c>
      <c r="B43" s="28">
        <v>2019.0</v>
      </c>
      <c r="C43" s="28">
        <v>9.0</v>
      </c>
      <c r="D43" s="28">
        <f t="shared" si="1"/>
        <v>30</v>
      </c>
      <c r="E43" s="28"/>
      <c r="F43" s="28"/>
      <c r="G43" s="14">
        <v>0.25</v>
      </c>
      <c r="H43" s="28"/>
      <c r="I43" s="28">
        <v>130.0</v>
      </c>
      <c r="J43" s="28">
        <v>80.06</v>
      </c>
      <c r="K43" s="28">
        <v>164.74</v>
      </c>
      <c r="L43" s="28"/>
      <c r="M43" s="28"/>
      <c r="N43" s="17">
        <v>26.36</v>
      </c>
      <c r="O43" s="17">
        <v>26.36</v>
      </c>
      <c r="P43" s="28">
        <v>3654.14</v>
      </c>
      <c r="Q43" s="28">
        <v>31846.75</v>
      </c>
      <c r="R43" s="14">
        <v>2.24658</v>
      </c>
      <c r="S43" s="14">
        <v>0.08874</v>
      </c>
      <c r="T43" s="14">
        <v>0.38148</v>
      </c>
      <c r="U43" s="14">
        <v>0.2179</v>
      </c>
      <c r="V43" s="29">
        <v>1004.11</v>
      </c>
      <c r="W43" s="29">
        <v>8246.3</v>
      </c>
      <c r="X43" s="28">
        <v>0.23153</v>
      </c>
      <c r="Y43" s="28">
        <v>0.23153</v>
      </c>
      <c r="Z43" s="24">
        <f t="shared" si="2"/>
        <v>29327.83181</v>
      </c>
      <c r="AA43" s="28">
        <f t="shared" si="3"/>
        <v>35500.89</v>
      </c>
      <c r="AB43" s="28"/>
      <c r="AC43" s="30">
        <f>(VLOOKUP(A43,aux!K:L,2,0))*AA43</f>
        <v>1480.032104</v>
      </c>
      <c r="AD43" s="19"/>
    </row>
    <row r="44" ht="15.75" customHeight="1">
      <c r="A44" s="13">
        <f>A43+30</f>
        <v>43739</v>
      </c>
      <c r="B44" s="28">
        <v>2019.0</v>
      </c>
      <c r="C44" s="28">
        <v>10.0</v>
      </c>
      <c r="D44" s="28">
        <f t="shared" si="1"/>
        <v>31</v>
      </c>
      <c r="E44" s="28"/>
      <c r="F44" s="28"/>
      <c r="G44" s="14">
        <v>0.25</v>
      </c>
      <c r="H44" s="28"/>
      <c r="I44" s="28">
        <v>130.0</v>
      </c>
      <c r="J44" s="28">
        <v>95.62</v>
      </c>
      <c r="K44" s="28">
        <v>149.76</v>
      </c>
      <c r="L44" s="28"/>
      <c r="M44" s="28"/>
      <c r="N44" s="17">
        <v>26.36</v>
      </c>
      <c r="O44" s="17">
        <v>26.36</v>
      </c>
      <c r="P44" s="28">
        <v>3503.23</v>
      </c>
      <c r="Q44" s="28">
        <v>28612.22</v>
      </c>
      <c r="R44" s="14">
        <v>2.24658</v>
      </c>
      <c r="S44" s="14">
        <v>0.08874</v>
      </c>
      <c r="T44" s="14">
        <v>0.38148</v>
      </c>
      <c r="U44" s="14">
        <v>0.2179</v>
      </c>
      <c r="V44" s="28">
        <v>964.66</v>
      </c>
      <c r="W44" s="29">
        <v>6917.9</v>
      </c>
      <c r="X44" s="28">
        <v>0.23153</v>
      </c>
      <c r="Y44" s="28">
        <v>0.23153</v>
      </c>
      <c r="Z44" s="24">
        <f t="shared" si="2"/>
        <v>25553.13953</v>
      </c>
      <c r="AA44" s="28">
        <f t="shared" si="3"/>
        <v>32115.45</v>
      </c>
      <c r="AB44" s="30">
        <f>(VLOOKUP(A44,aux!K:L,2,0))*AA44</f>
        <v>431.3104935</v>
      </c>
      <c r="AC44" s="28"/>
      <c r="AD44" s="19"/>
    </row>
    <row r="45" ht="15.75" customHeight="1">
      <c r="A45" s="13">
        <f>A44+31</f>
        <v>43770</v>
      </c>
      <c r="B45" s="28">
        <v>2019.0</v>
      </c>
      <c r="C45" s="28">
        <v>11.0</v>
      </c>
      <c r="D45" s="28">
        <f t="shared" si="1"/>
        <v>30</v>
      </c>
      <c r="E45" s="28"/>
      <c r="F45" s="28"/>
      <c r="G45" s="14">
        <v>0.25</v>
      </c>
      <c r="H45" s="28"/>
      <c r="I45" s="28">
        <v>130.0</v>
      </c>
      <c r="J45" s="28">
        <v>105.98</v>
      </c>
      <c r="K45" s="28">
        <v>173.95</v>
      </c>
      <c r="L45" s="28"/>
      <c r="M45" s="28"/>
      <c r="N45" s="17">
        <v>26.36</v>
      </c>
      <c r="O45" s="17">
        <v>26.36</v>
      </c>
      <c r="P45" s="28">
        <v>5560.7</v>
      </c>
      <c r="Q45" s="28">
        <v>42123.31</v>
      </c>
      <c r="R45" s="14">
        <v>2.24658</v>
      </c>
      <c r="S45" s="14">
        <v>0.08874</v>
      </c>
      <c r="T45" s="14">
        <v>0.38148</v>
      </c>
      <c r="U45" s="14">
        <v>0.2179</v>
      </c>
      <c r="V45" s="28">
        <v>926.35</v>
      </c>
      <c r="W45" s="29">
        <v>7309.87</v>
      </c>
      <c r="X45" s="28">
        <v>0.23153</v>
      </c>
      <c r="Y45" s="28">
        <v>0.23153</v>
      </c>
      <c r="Z45" s="24">
        <f t="shared" si="2"/>
        <v>37043.07074</v>
      </c>
      <c r="AA45" s="28">
        <f t="shared" si="3"/>
        <v>47684.01</v>
      </c>
      <c r="AB45" s="28"/>
      <c r="AC45" s="30">
        <f>(VLOOKUP(A45,aux!K:L,2,0))*AA45</f>
        <v>1987.946377</v>
      </c>
      <c r="AD45" s="19"/>
    </row>
    <row r="46" ht="15.75" customHeight="1">
      <c r="A46" s="13">
        <f>A45+30</f>
        <v>43800</v>
      </c>
      <c r="B46" s="28">
        <v>2019.0</v>
      </c>
      <c r="C46" s="28">
        <v>12.0</v>
      </c>
      <c r="D46" s="28">
        <f t="shared" si="1"/>
        <v>31</v>
      </c>
      <c r="E46" s="28"/>
      <c r="F46" s="28"/>
      <c r="G46" s="14">
        <v>0.25</v>
      </c>
      <c r="H46" s="28"/>
      <c r="I46" s="28">
        <v>130.0</v>
      </c>
      <c r="J46" s="28">
        <v>99.07</v>
      </c>
      <c r="K46" s="28">
        <v>153.22</v>
      </c>
      <c r="L46" s="28"/>
      <c r="M46" s="28"/>
      <c r="N46" s="17">
        <v>26.36</v>
      </c>
      <c r="O46" s="17">
        <v>26.36</v>
      </c>
      <c r="P46" s="28">
        <v>4173.55</v>
      </c>
      <c r="Q46" s="28">
        <v>31882.9</v>
      </c>
      <c r="R46" s="14">
        <v>2.24658</v>
      </c>
      <c r="S46" s="14">
        <v>0.08874</v>
      </c>
      <c r="T46" s="14">
        <v>0.38148</v>
      </c>
      <c r="U46" s="14">
        <v>0.2179</v>
      </c>
      <c r="V46" s="28">
        <v>748.37</v>
      </c>
      <c r="W46" s="29">
        <v>6202.51</v>
      </c>
      <c r="X46" s="28">
        <v>0.23153</v>
      </c>
      <c r="Y46" s="28">
        <v>0.23153</v>
      </c>
      <c r="Z46" s="24">
        <f t="shared" si="2"/>
        <v>27605.16203</v>
      </c>
      <c r="AA46" s="28">
        <f t="shared" si="3"/>
        <v>36056.45</v>
      </c>
      <c r="AB46" s="30">
        <f>(VLOOKUP(A46,aux!K:L,2,0))*AA46</f>
        <v>484.2381235</v>
      </c>
      <c r="AC46" s="28"/>
      <c r="AD46" s="19"/>
    </row>
    <row r="47" ht="15.75" customHeight="1">
      <c r="A47" s="13">
        <f t="shared" ref="A47:A48" si="11">A46+31</f>
        <v>43831</v>
      </c>
      <c r="B47" s="28">
        <v>2019.0</v>
      </c>
      <c r="C47" s="28">
        <v>1.0</v>
      </c>
      <c r="D47" s="28">
        <f t="shared" si="1"/>
        <v>31</v>
      </c>
      <c r="E47" s="28"/>
      <c r="F47" s="28"/>
      <c r="G47" s="14">
        <v>0.25</v>
      </c>
      <c r="H47" s="28"/>
      <c r="I47" s="28">
        <v>130.0</v>
      </c>
      <c r="J47" s="28">
        <v>111.74</v>
      </c>
      <c r="K47" s="28">
        <v>158.4</v>
      </c>
      <c r="L47" s="28"/>
      <c r="M47" s="28"/>
      <c r="N47" s="17">
        <v>26.36</v>
      </c>
      <c r="O47" s="17">
        <v>26.36</v>
      </c>
      <c r="P47" s="28">
        <v>4486.9</v>
      </c>
      <c r="Q47" s="28">
        <v>35633.81</v>
      </c>
      <c r="R47" s="14">
        <v>2.24658</v>
      </c>
      <c r="S47" s="14">
        <v>0.08874</v>
      </c>
      <c r="T47" s="14">
        <v>0.38148</v>
      </c>
      <c r="U47" s="14">
        <v>0.2179</v>
      </c>
      <c r="V47" s="28">
        <v>770.83</v>
      </c>
      <c r="W47" s="29">
        <v>6554.16</v>
      </c>
      <c r="X47" s="28">
        <v>0.23153</v>
      </c>
      <c r="Y47" s="28">
        <v>0.23153</v>
      </c>
      <c r="Z47" s="24">
        <f t="shared" si="2"/>
        <v>29990.27685</v>
      </c>
      <c r="AA47" s="28">
        <f t="shared" si="3"/>
        <v>40120.71</v>
      </c>
      <c r="AB47" s="30">
        <f>(VLOOKUP(A47,aux!K:L,2,0))*AA47</f>
        <v>538.8211353</v>
      </c>
      <c r="AC47" s="28"/>
      <c r="AD47" s="19"/>
    </row>
    <row r="48" ht="15.75" customHeight="1">
      <c r="A48" s="13">
        <f t="shared" si="11"/>
        <v>43862</v>
      </c>
      <c r="B48" s="28">
        <v>2020.0</v>
      </c>
      <c r="C48" s="28">
        <v>2.0</v>
      </c>
      <c r="D48" s="28">
        <f t="shared" si="1"/>
        <v>29</v>
      </c>
      <c r="E48" s="28"/>
      <c r="F48" s="28"/>
      <c r="G48" s="14">
        <v>0.25</v>
      </c>
      <c r="H48" s="28"/>
      <c r="I48" s="28">
        <v>130.0</v>
      </c>
      <c r="J48" s="28">
        <v>80.06</v>
      </c>
      <c r="K48" s="28">
        <v>124.99</v>
      </c>
      <c r="L48" s="28"/>
      <c r="M48" s="28"/>
      <c r="N48" s="17">
        <v>26.36</v>
      </c>
      <c r="O48" s="17">
        <v>26.36</v>
      </c>
      <c r="P48" s="28">
        <v>2255.18</v>
      </c>
      <c r="Q48" s="28">
        <v>20381.76</v>
      </c>
      <c r="R48" s="14">
        <v>2.24658</v>
      </c>
      <c r="S48" s="14">
        <v>0.08874</v>
      </c>
      <c r="T48" s="14">
        <v>0.38148</v>
      </c>
      <c r="U48" s="14">
        <v>0.2179</v>
      </c>
      <c r="V48" s="28">
        <v>818.5</v>
      </c>
      <c r="W48" s="29">
        <v>7775.28</v>
      </c>
      <c r="X48" s="28">
        <v>0.23153</v>
      </c>
      <c r="Y48" s="28">
        <v>0.23153</v>
      </c>
      <c r="Z48" s="24">
        <f t="shared" si="2"/>
        <v>20141.63007</v>
      </c>
      <c r="AA48" s="28">
        <f t="shared" si="3"/>
        <v>22636.94</v>
      </c>
      <c r="AB48" s="30"/>
      <c r="AC48" s="28"/>
      <c r="AD48" s="19"/>
    </row>
    <row r="49" ht="15.75" customHeight="1">
      <c r="A49" s="13">
        <f>A48+29</f>
        <v>43891</v>
      </c>
      <c r="B49" s="28">
        <v>2020.0</v>
      </c>
      <c r="C49" s="28">
        <v>3.0</v>
      </c>
      <c r="D49" s="28">
        <f t="shared" si="1"/>
        <v>31</v>
      </c>
      <c r="E49" s="28"/>
      <c r="F49" s="28"/>
      <c r="G49" s="28">
        <v>0.25</v>
      </c>
      <c r="H49" s="28"/>
      <c r="I49" s="28">
        <v>130.0</v>
      </c>
      <c r="J49" s="28">
        <v>41.47</v>
      </c>
      <c r="K49" s="28">
        <v>73.15</v>
      </c>
      <c r="L49" s="28"/>
      <c r="M49" s="28"/>
      <c r="N49" s="17">
        <v>26.36</v>
      </c>
      <c r="O49" s="17">
        <v>26.36</v>
      </c>
      <c r="P49" s="28">
        <v>1565.71</v>
      </c>
      <c r="Q49" s="28">
        <v>16491.02</v>
      </c>
      <c r="R49" s="14">
        <v>2.24658</v>
      </c>
      <c r="S49" s="14">
        <v>0.08874</v>
      </c>
      <c r="T49" s="14">
        <v>0.38148</v>
      </c>
      <c r="U49" s="14">
        <v>0.2179</v>
      </c>
      <c r="V49" s="29">
        <v>1083.74</v>
      </c>
      <c r="W49" s="29">
        <v>7693.34</v>
      </c>
      <c r="X49" s="28">
        <v>0.23153</v>
      </c>
      <c r="Y49" s="28">
        <v>0.23153</v>
      </c>
      <c r="Z49" s="24">
        <f t="shared" si="2"/>
        <v>17116.07605</v>
      </c>
      <c r="AA49" s="28">
        <f t="shared" si="3"/>
        <v>18056.73</v>
      </c>
      <c r="AB49" s="30"/>
      <c r="AC49" s="28"/>
      <c r="AD49" s="19"/>
    </row>
    <row r="50" ht="15.75" customHeight="1">
      <c r="A50" s="13">
        <f>A49+31</f>
        <v>43922</v>
      </c>
      <c r="B50" s="28">
        <v>2020.0</v>
      </c>
      <c r="C50" s="28">
        <v>4.0</v>
      </c>
      <c r="D50" s="28">
        <f t="shared" si="1"/>
        <v>30</v>
      </c>
      <c r="E50" s="28"/>
      <c r="F50" s="28"/>
      <c r="G50" s="28">
        <v>0.25</v>
      </c>
      <c r="H50" s="28"/>
      <c r="I50" s="28">
        <v>130.0</v>
      </c>
      <c r="J50" s="28">
        <v>90.43</v>
      </c>
      <c r="K50" s="28">
        <v>126.72</v>
      </c>
      <c r="L50" s="28"/>
      <c r="M50" s="28"/>
      <c r="N50" s="17">
        <v>26.36</v>
      </c>
      <c r="O50" s="17">
        <v>26.36</v>
      </c>
      <c r="P50" s="28">
        <v>2026.22</v>
      </c>
      <c r="Q50" s="28">
        <v>19604.02</v>
      </c>
      <c r="R50" s="14">
        <v>2.24658</v>
      </c>
      <c r="S50" s="14">
        <v>0.08874</v>
      </c>
      <c r="T50" s="14">
        <v>0.38148</v>
      </c>
      <c r="U50" s="14">
        <v>0.2179</v>
      </c>
      <c r="V50" s="28">
        <v>900.72</v>
      </c>
      <c r="W50" s="29">
        <v>6853.82</v>
      </c>
      <c r="X50" s="28">
        <v>0.23153</v>
      </c>
      <c r="Y50" s="28">
        <v>0.23153</v>
      </c>
      <c r="Z50" s="24">
        <f t="shared" si="2"/>
        <v>18398.99966</v>
      </c>
      <c r="AA50" s="28">
        <f t="shared" si="3"/>
        <v>21630.24</v>
      </c>
      <c r="AB50" s="30"/>
      <c r="AC50" s="28"/>
      <c r="AD50" s="19"/>
    </row>
    <row r="51" ht="15.75" customHeight="1">
      <c r="A51" s="13">
        <f>A50+30</f>
        <v>43952</v>
      </c>
      <c r="B51" s="28">
        <v>2020.0</v>
      </c>
      <c r="C51" s="28">
        <v>5.0</v>
      </c>
      <c r="D51" s="28">
        <f t="shared" si="1"/>
        <v>31</v>
      </c>
      <c r="E51" s="28"/>
      <c r="F51" s="28"/>
      <c r="G51" s="28">
        <v>0.25</v>
      </c>
      <c r="H51" s="28"/>
      <c r="I51" s="28">
        <v>130.0</v>
      </c>
      <c r="J51" s="28">
        <v>88.13</v>
      </c>
      <c r="K51" s="28">
        <v>133.06</v>
      </c>
      <c r="L51" s="28"/>
      <c r="M51" s="28"/>
      <c r="N51" s="17">
        <v>26.36</v>
      </c>
      <c r="O51" s="17">
        <v>26.36</v>
      </c>
      <c r="P51" s="28">
        <v>2875.39</v>
      </c>
      <c r="Q51" s="28">
        <v>22568.54</v>
      </c>
      <c r="R51" s="14">
        <v>2.24658</v>
      </c>
      <c r="S51" s="14">
        <v>0.08874</v>
      </c>
      <c r="T51" s="14">
        <v>0.38148</v>
      </c>
      <c r="U51" s="14">
        <v>0.2179</v>
      </c>
      <c r="V51" s="28">
        <v>975.31</v>
      </c>
      <c r="W51" s="29">
        <v>7596.43</v>
      </c>
      <c r="X51" s="28">
        <v>0.23153</v>
      </c>
      <c r="Y51" s="28">
        <v>0.23153</v>
      </c>
      <c r="Z51" s="24">
        <f t="shared" si="2"/>
        <v>22299.5896</v>
      </c>
      <c r="AA51" s="28">
        <f t="shared" si="3"/>
        <v>25443.93</v>
      </c>
      <c r="AB51" s="30"/>
      <c r="AC51" s="28"/>
      <c r="AD51" s="19"/>
    </row>
    <row r="52" ht="15.75" customHeight="1">
      <c r="A52" s="13">
        <f>A51+31</f>
        <v>43983</v>
      </c>
      <c r="B52" s="28">
        <v>2020.0</v>
      </c>
      <c r="C52" s="28">
        <v>6.0</v>
      </c>
      <c r="D52" s="28">
        <f t="shared" si="1"/>
        <v>30</v>
      </c>
      <c r="E52" s="28"/>
      <c r="F52" s="28"/>
      <c r="G52" s="28">
        <v>0.25</v>
      </c>
      <c r="H52" s="28"/>
      <c r="I52" s="28">
        <v>130.0</v>
      </c>
      <c r="J52" s="28">
        <v>33.41</v>
      </c>
      <c r="K52" s="28">
        <v>44.35</v>
      </c>
      <c r="L52" s="28"/>
      <c r="M52" s="28"/>
      <c r="N52" s="17">
        <v>26.36</v>
      </c>
      <c r="O52" s="17">
        <v>26.36</v>
      </c>
      <c r="P52" s="28">
        <v>1543.97</v>
      </c>
      <c r="Q52" s="28">
        <v>16024.18</v>
      </c>
      <c r="R52" s="14">
        <v>2.24658</v>
      </c>
      <c r="S52" s="14">
        <v>0.08874</v>
      </c>
      <c r="T52" s="14">
        <v>0.38148</v>
      </c>
      <c r="U52" s="14">
        <v>0.2179</v>
      </c>
      <c r="V52" s="29">
        <v>1175.62</v>
      </c>
      <c r="W52" s="29">
        <v>11086.99</v>
      </c>
      <c r="X52" s="28">
        <v>0.23153</v>
      </c>
      <c r="Y52" s="28">
        <v>0.23153</v>
      </c>
      <c r="Z52" s="24">
        <f t="shared" si="2"/>
        <v>20330.71318</v>
      </c>
      <c r="AA52" s="28">
        <f t="shared" si="3"/>
        <v>17568.15</v>
      </c>
      <c r="AB52" s="30"/>
      <c r="AC52" s="28"/>
      <c r="AD52" s="19"/>
    </row>
    <row r="53" ht="15.75" customHeight="1">
      <c r="A53" s="33">
        <v>44013.0</v>
      </c>
      <c r="B53" s="28">
        <v>2020.0</v>
      </c>
      <c r="C53" s="28">
        <v>7.0</v>
      </c>
      <c r="D53" s="32">
        <f t="shared" si="1"/>
        <v>-44013</v>
      </c>
      <c r="E53" s="28"/>
      <c r="F53" s="28"/>
      <c r="G53" s="28">
        <v>0.25</v>
      </c>
      <c r="H53" s="28"/>
      <c r="I53" s="28">
        <v>130.0</v>
      </c>
      <c r="J53" s="28">
        <v>33.41</v>
      </c>
      <c r="K53" s="28">
        <v>50.11</v>
      </c>
      <c r="L53" s="28"/>
      <c r="M53" s="28"/>
      <c r="N53" s="28"/>
      <c r="O53" s="28"/>
      <c r="P53" s="28">
        <v>1492.56</v>
      </c>
      <c r="Q53" s="28">
        <v>13016.16</v>
      </c>
      <c r="R53" s="28"/>
      <c r="S53" s="28"/>
      <c r="T53" s="28"/>
      <c r="U53" s="28"/>
      <c r="V53" s="29">
        <v>1050.34</v>
      </c>
      <c r="W53" s="29">
        <v>7960.18</v>
      </c>
      <c r="X53" s="28"/>
      <c r="Y53" s="28"/>
      <c r="Z53" s="14"/>
      <c r="AA53" s="28">
        <f t="shared" si="3"/>
        <v>14508.72</v>
      </c>
      <c r="AB53" s="30"/>
      <c r="AC53" s="28"/>
      <c r="AD53" s="19"/>
    </row>
    <row r="54" ht="15.75" customHeight="1">
      <c r="A54" s="27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14"/>
      <c r="AA54" s="28"/>
      <c r="AB54" s="30"/>
      <c r="AC54" s="28"/>
      <c r="AD54" s="19"/>
    </row>
    <row r="55" ht="15.75" customHeight="1">
      <c r="A55" s="27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14"/>
      <c r="AA55" s="28"/>
      <c r="AB55" s="30"/>
      <c r="AC55" s="28"/>
      <c r="AD55" s="19"/>
    </row>
    <row r="56" ht="15.75" customHeight="1">
      <c r="A56" s="27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14"/>
      <c r="AA56" s="28"/>
      <c r="AB56" s="30"/>
      <c r="AC56" s="28"/>
      <c r="AD56" s="19"/>
    </row>
    <row r="57" ht="15.75" customHeight="1">
      <c r="A57" s="27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14"/>
      <c r="AA57" s="28"/>
      <c r="AB57" s="30"/>
      <c r="AC57" s="28"/>
      <c r="AD57" s="19"/>
    </row>
    <row r="58" ht="15.75" customHeight="1">
      <c r="A58" s="27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14"/>
      <c r="AA58" s="28"/>
      <c r="AB58" s="30"/>
      <c r="AC58" s="28"/>
      <c r="AD58" s="19"/>
    </row>
    <row r="59" ht="15.75" customHeight="1">
      <c r="A59" s="27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14"/>
      <c r="AA59" s="28"/>
      <c r="AB59" s="30"/>
      <c r="AC59" s="28"/>
      <c r="AD59" s="19"/>
    </row>
    <row r="60" ht="15.75" customHeight="1">
      <c r="A60" s="27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14"/>
      <c r="AA60" s="28"/>
      <c r="AB60" s="30"/>
      <c r="AC60" s="28"/>
      <c r="AD60" s="19"/>
    </row>
    <row r="61" ht="15.75" customHeight="1">
      <c r="A61" s="27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14"/>
      <c r="AA61" s="28"/>
      <c r="AB61" s="30"/>
      <c r="AC61" s="28"/>
      <c r="AD61" s="19"/>
    </row>
    <row r="62" ht="15.75" customHeight="1">
      <c r="A62" s="27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14"/>
      <c r="AA62" s="28"/>
      <c r="AB62" s="30"/>
      <c r="AC62" s="28"/>
      <c r="AD62" s="19"/>
    </row>
    <row r="63" ht="15.75" customHeight="1">
      <c r="A63" s="27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14"/>
      <c r="AA63" s="28"/>
      <c r="AB63" s="30"/>
      <c r="AC63" s="28"/>
      <c r="AD63" s="19"/>
    </row>
    <row r="64" ht="15.75" customHeight="1">
      <c r="A64" s="27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14"/>
      <c r="AA64" s="28"/>
      <c r="AB64" s="30"/>
      <c r="AC64" s="28"/>
      <c r="AD64" s="19"/>
    </row>
    <row r="65" ht="15.75" customHeight="1">
      <c r="A65" s="27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14"/>
      <c r="AA65" s="28"/>
      <c r="AB65" s="30"/>
      <c r="AC65" s="28"/>
      <c r="AD65" s="19"/>
    </row>
    <row r="66" ht="15.75" customHeight="1">
      <c r="A66" s="27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14"/>
      <c r="AA66" s="28"/>
      <c r="AB66" s="30"/>
      <c r="AC66" s="28"/>
      <c r="AD66" s="19"/>
    </row>
    <row r="67" ht="15.75" customHeight="1">
      <c r="A67" s="27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14"/>
      <c r="AA67" s="28"/>
      <c r="AB67" s="30"/>
      <c r="AC67" s="28"/>
      <c r="AD67" s="19"/>
    </row>
    <row r="68" ht="15.75" customHeight="1">
      <c r="A68" s="27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14"/>
      <c r="AA68" s="28"/>
      <c r="AB68" s="30"/>
      <c r="AC68" s="28"/>
      <c r="AD68" s="19"/>
    </row>
    <row r="69" ht="15.75" customHeight="1">
      <c r="A69" s="27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14"/>
      <c r="AA69" s="28"/>
      <c r="AB69" s="30"/>
      <c r="AC69" s="28"/>
      <c r="AD69" s="19"/>
    </row>
    <row r="70" ht="15.75" customHeight="1">
      <c r="A70" s="27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14"/>
      <c r="AA70" s="28"/>
      <c r="AB70" s="30"/>
      <c r="AC70" s="28"/>
      <c r="AD70" s="19"/>
    </row>
    <row r="71" ht="15.75" customHeight="1">
      <c r="A71" s="27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14"/>
      <c r="AA71" s="28"/>
      <c r="AB71" s="30"/>
      <c r="AC71" s="28"/>
      <c r="AD71" s="19"/>
    </row>
    <row r="72" ht="15.75" customHeight="1">
      <c r="A72" s="27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14"/>
      <c r="AA72" s="28"/>
      <c r="AB72" s="30"/>
      <c r="AC72" s="28"/>
      <c r="AD72" s="19"/>
    </row>
    <row r="73" ht="15.75" customHeight="1">
      <c r="A73" s="27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14"/>
      <c r="AA73" s="28"/>
      <c r="AB73" s="30"/>
      <c r="AC73" s="28"/>
      <c r="AD73" s="19"/>
    </row>
    <row r="74" ht="15.75" customHeight="1">
      <c r="A74" s="27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14"/>
      <c r="AA74" s="28"/>
      <c r="AB74" s="30"/>
      <c r="AC74" s="28"/>
      <c r="AD74" s="19"/>
    </row>
    <row r="75" ht="15.75" customHeight="1">
      <c r="A75" s="27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14"/>
      <c r="AA75" s="28"/>
      <c r="AB75" s="30"/>
      <c r="AC75" s="28"/>
      <c r="AD75" s="19"/>
    </row>
    <row r="76" ht="15.75" customHeight="1">
      <c r="A76" s="27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14"/>
      <c r="AA76" s="28"/>
      <c r="AB76" s="30"/>
      <c r="AC76" s="28"/>
      <c r="AD76" s="19"/>
    </row>
    <row r="77" ht="15.75" customHeight="1">
      <c r="A77" s="27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14"/>
      <c r="AA77" s="28"/>
      <c r="AB77" s="30"/>
      <c r="AC77" s="28"/>
      <c r="AD77" s="19"/>
    </row>
    <row r="78" ht="15.75" customHeight="1">
      <c r="A78" s="27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14"/>
      <c r="AA78" s="28"/>
      <c r="AB78" s="30"/>
      <c r="AC78" s="28"/>
      <c r="AD78" s="19"/>
    </row>
    <row r="79" ht="15.75" customHeight="1">
      <c r="A79" s="27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14"/>
      <c r="AA79" s="28"/>
      <c r="AB79" s="30"/>
      <c r="AC79" s="28"/>
      <c r="AD79" s="19"/>
    </row>
    <row r="80" ht="15.75" customHeight="1">
      <c r="A80" s="27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14"/>
      <c r="AA80" s="28"/>
      <c r="AB80" s="30"/>
      <c r="AC80" s="28"/>
      <c r="AD80" s="19"/>
    </row>
    <row r="81" ht="15.75" customHeight="1">
      <c r="A81" s="27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14"/>
      <c r="AA81" s="28"/>
      <c r="AB81" s="30"/>
      <c r="AC81" s="28"/>
      <c r="AD81" s="19"/>
    </row>
    <row r="82" ht="15.75" customHeight="1">
      <c r="A82" s="27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14"/>
      <c r="AA82" s="28"/>
      <c r="AB82" s="30"/>
      <c r="AC82" s="28"/>
      <c r="AD82" s="19"/>
    </row>
    <row r="83" ht="15.75" customHeight="1">
      <c r="A83" s="27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14"/>
      <c r="AA83" s="28"/>
      <c r="AB83" s="30"/>
      <c r="AC83" s="28"/>
      <c r="AD83" s="19"/>
    </row>
    <row r="84" ht="15.75" customHeight="1">
      <c r="A84" s="27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14"/>
      <c r="AA84" s="28"/>
      <c r="AB84" s="30"/>
      <c r="AC84" s="28"/>
      <c r="AD84" s="19"/>
    </row>
    <row r="85" ht="15.75" customHeight="1">
      <c r="A85" s="27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14"/>
      <c r="AA85" s="28"/>
      <c r="AB85" s="30"/>
      <c r="AC85" s="28"/>
      <c r="AD85" s="19"/>
    </row>
    <row r="86" ht="15.75" customHeight="1">
      <c r="A86" s="27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14"/>
      <c r="AA86" s="28"/>
      <c r="AB86" s="30"/>
      <c r="AC86" s="28"/>
      <c r="AD86" s="19"/>
    </row>
    <row r="87" ht="15.75" customHeight="1">
      <c r="A87" s="27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14"/>
      <c r="AA87" s="28"/>
      <c r="AB87" s="30"/>
      <c r="AC87" s="28"/>
      <c r="AD87" s="19"/>
    </row>
    <row r="88" ht="15.75" customHeight="1">
      <c r="A88" s="27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14"/>
      <c r="AA88" s="28"/>
      <c r="AB88" s="30"/>
      <c r="AC88" s="28"/>
      <c r="AD88" s="19"/>
    </row>
    <row r="89" ht="15.75" customHeight="1">
      <c r="A89" s="27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14"/>
      <c r="AA89" s="28"/>
      <c r="AB89" s="30"/>
      <c r="AC89" s="28"/>
      <c r="AD89" s="19"/>
    </row>
    <row r="90" ht="15.75" customHeight="1">
      <c r="A90" s="27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14"/>
      <c r="AA90" s="28"/>
      <c r="AB90" s="30"/>
      <c r="AC90" s="28"/>
      <c r="AD90" s="19"/>
    </row>
    <row r="91" ht="15.75" customHeight="1">
      <c r="A91" s="27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14"/>
      <c r="AA91" s="28"/>
      <c r="AB91" s="30"/>
      <c r="AC91" s="28"/>
      <c r="AD91" s="19"/>
    </row>
    <row r="92" ht="15.75" customHeight="1">
      <c r="A92" s="27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14"/>
      <c r="AA92" s="28"/>
      <c r="AB92" s="30"/>
      <c r="AC92" s="28"/>
      <c r="AD92" s="19"/>
    </row>
    <row r="93" ht="15.75" customHeight="1">
      <c r="A93" s="27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14"/>
      <c r="AA93" s="28"/>
      <c r="AB93" s="30"/>
      <c r="AC93" s="28"/>
      <c r="AD93" s="19"/>
    </row>
    <row r="94" ht="15.75" customHeight="1">
      <c r="A94" s="27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14"/>
      <c r="AA94" s="28"/>
      <c r="AB94" s="30"/>
      <c r="AC94" s="28"/>
      <c r="AD94" s="19"/>
    </row>
    <row r="95" ht="15.75" customHeight="1">
      <c r="A95" s="27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14"/>
      <c r="AA95" s="28"/>
      <c r="AB95" s="30"/>
      <c r="AC95" s="28"/>
      <c r="AD95" s="19"/>
    </row>
    <row r="96" ht="15.75" customHeight="1">
      <c r="A96" s="27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14"/>
      <c r="AA96" s="28"/>
      <c r="AB96" s="30"/>
      <c r="AC96" s="28"/>
      <c r="AD96" s="19"/>
    </row>
    <row r="97" ht="15.75" customHeight="1">
      <c r="A97" s="27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14"/>
      <c r="AA97" s="28"/>
      <c r="AB97" s="30"/>
      <c r="AC97" s="28"/>
      <c r="AD97" s="19"/>
    </row>
    <row r="98" ht="15.75" customHeight="1">
      <c r="A98" s="27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14"/>
      <c r="AA98" s="28"/>
      <c r="AB98" s="30"/>
      <c r="AC98" s="28"/>
      <c r="AD98" s="19"/>
    </row>
    <row r="99" ht="15.75" customHeight="1">
      <c r="A99" s="27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14"/>
      <c r="AA99" s="28"/>
      <c r="AB99" s="30"/>
      <c r="AC99" s="28"/>
      <c r="AD99" s="19"/>
    </row>
    <row r="100" ht="15.75" customHeight="1">
      <c r="A100" s="27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14"/>
      <c r="AA100" s="28"/>
      <c r="AB100" s="30"/>
      <c r="AC100" s="28"/>
      <c r="AD100" s="19"/>
    </row>
    <row r="101" ht="15.75" customHeight="1">
      <c r="A101" s="27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14"/>
      <c r="AA101" s="28"/>
      <c r="AB101" s="30"/>
      <c r="AC101" s="28"/>
      <c r="AD101" s="19"/>
    </row>
    <row r="102" ht="15.75" customHeight="1">
      <c r="A102" s="27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14"/>
      <c r="AA102" s="28"/>
      <c r="AB102" s="30"/>
      <c r="AC102" s="28"/>
      <c r="AD102" s="19"/>
    </row>
    <row r="103" ht="15.75" customHeight="1">
      <c r="A103" s="27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14"/>
      <c r="AA103" s="28"/>
      <c r="AB103" s="30"/>
      <c r="AC103" s="28"/>
      <c r="AD103" s="19"/>
    </row>
    <row r="104" ht="15.75" customHeight="1">
      <c r="A104" s="27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14"/>
      <c r="AA104" s="28"/>
      <c r="AB104" s="30"/>
      <c r="AC104" s="28"/>
      <c r="AD104" s="19"/>
    </row>
    <row r="105" ht="15.75" customHeight="1">
      <c r="A105" s="27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14"/>
      <c r="AA105" s="28"/>
      <c r="AB105" s="30"/>
      <c r="AC105" s="28"/>
      <c r="AD105" s="19"/>
    </row>
    <row r="106" ht="15.75" customHeight="1">
      <c r="A106" s="27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14"/>
      <c r="AA106" s="28"/>
      <c r="AB106" s="30"/>
      <c r="AC106" s="28"/>
      <c r="AD106" s="19"/>
    </row>
    <row r="107" ht="15.75" customHeight="1">
      <c r="A107" s="27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14"/>
      <c r="AA107" s="28"/>
      <c r="AB107" s="30"/>
      <c r="AC107" s="28"/>
      <c r="AD107" s="19"/>
    </row>
    <row r="108" ht="15.75" customHeight="1">
      <c r="A108" s="27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14"/>
      <c r="AA108" s="28"/>
      <c r="AB108" s="30"/>
      <c r="AC108" s="28"/>
      <c r="AD108" s="19"/>
    </row>
    <row r="109" ht="15.75" customHeight="1">
      <c r="A109" s="27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14"/>
      <c r="AA109" s="28"/>
      <c r="AB109" s="30"/>
      <c r="AC109" s="28"/>
      <c r="AD109" s="19"/>
    </row>
    <row r="110" ht="15.75" customHeight="1">
      <c r="A110" s="27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14"/>
      <c r="AA110" s="28"/>
      <c r="AB110" s="30"/>
      <c r="AC110" s="28"/>
      <c r="AD110" s="19"/>
    </row>
    <row r="111" ht="15.75" customHeight="1">
      <c r="A111" s="27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14"/>
      <c r="AA111" s="28"/>
      <c r="AB111" s="30"/>
      <c r="AC111" s="28"/>
      <c r="AD111" s="19"/>
    </row>
    <row r="112" ht="15.75" customHeight="1">
      <c r="A112" s="27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14"/>
      <c r="AA112" s="28"/>
      <c r="AB112" s="30"/>
      <c r="AC112" s="28"/>
      <c r="AD112" s="19"/>
    </row>
    <row r="113" ht="15.75" customHeight="1">
      <c r="A113" s="27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14"/>
      <c r="AA113" s="28"/>
      <c r="AB113" s="30"/>
      <c r="AC113" s="28"/>
      <c r="AD113" s="19"/>
    </row>
    <row r="114" ht="15.75" customHeight="1">
      <c r="A114" s="27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14"/>
      <c r="AA114" s="28"/>
      <c r="AB114" s="30"/>
      <c r="AC114" s="28"/>
      <c r="AD114" s="19"/>
    </row>
    <row r="115" ht="15.75" customHeight="1">
      <c r="A115" s="27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14"/>
      <c r="AA115" s="28"/>
      <c r="AB115" s="30"/>
      <c r="AC115" s="28"/>
      <c r="AD115" s="19"/>
    </row>
    <row r="116" ht="15.75" customHeight="1">
      <c r="A116" s="27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14"/>
      <c r="AA116" s="28"/>
      <c r="AB116" s="30"/>
      <c r="AC116" s="28"/>
      <c r="AD116" s="19"/>
    </row>
    <row r="117" ht="15.75" customHeight="1">
      <c r="A117" s="27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14"/>
      <c r="AA117" s="28"/>
      <c r="AB117" s="30"/>
      <c r="AC117" s="28"/>
      <c r="AD117" s="19"/>
    </row>
    <row r="118" ht="15.75" customHeight="1">
      <c r="A118" s="27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14"/>
      <c r="AA118" s="28"/>
      <c r="AB118" s="30"/>
      <c r="AC118" s="28"/>
      <c r="AD118" s="19"/>
    </row>
    <row r="119" ht="15.75" customHeight="1">
      <c r="A119" s="27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14"/>
      <c r="AA119" s="28"/>
      <c r="AB119" s="30"/>
      <c r="AC119" s="28"/>
      <c r="AD119" s="19"/>
    </row>
    <row r="120" ht="15.75" customHeight="1">
      <c r="A120" s="27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14"/>
      <c r="AA120" s="28"/>
      <c r="AB120" s="30"/>
      <c r="AC120" s="28"/>
      <c r="AD120" s="19"/>
    </row>
    <row r="121" ht="15.75" customHeight="1">
      <c r="A121" s="27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14"/>
      <c r="AA121" s="28"/>
      <c r="AB121" s="30"/>
      <c r="AC121" s="28"/>
      <c r="AD121" s="19"/>
    </row>
    <row r="122" ht="15.75" customHeight="1">
      <c r="A122" s="27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14"/>
      <c r="AA122" s="28"/>
      <c r="AB122" s="30"/>
      <c r="AC122" s="28"/>
      <c r="AD122" s="19"/>
    </row>
    <row r="123" ht="15.75" customHeight="1">
      <c r="A123" s="27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14"/>
      <c r="AA123" s="28"/>
      <c r="AB123" s="30"/>
      <c r="AC123" s="28"/>
      <c r="AD123" s="19"/>
    </row>
    <row r="124" ht="15.75" customHeight="1">
      <c r="A124" s="27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14"/>
      <c r="AA124" s="28"/>
      <c r="AB124" s="30"/>
      <c r="AC124" s="28"/>
      <c r="AD124" s="19"/>
    </row>
    <row r="125" ht="15.75" customHeight="1">
      <c r="A125" s="27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14"/>
      <c r="AA125" s="28"/>
      <c r="AB125" s="30"/>
      <c r="AC125" s="28"/>
      <c r="AD125" s="19"/>
    </row>
    <row r="126" ht="15.75" customHeight="1">
      <c r="A126" s="27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14"/>
      <c r="AA126" s="28"/>
      <c r="AB126" s="30"/>
      <c r="AC126" s="28"/>
      <c r="AD126" s="19"/>
    </row>
    <row r="127" ht="15.75" customHeight="1">
      <c r="A127" s="27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14"/>
      <c r="AA127" s="28"/>
      <c r="AB127" s="30"/>
      <c r="AC127" s="28"/>
      <c r="AD127" s="19"/>
    </row>
    <row r="128" ht="15.75" customHeight="1">
      <c r="A128" s="27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14"/>
      <c r="AA128" s="28"/>
      <c r="AB128" s="30"/>
      <c r="AC128" s="28"/>
      <c r="AD128" s="19"/>
    </row>
    <row r="129" ht="15.75" customHeight="1">
      <c r="A129" s="27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14"/>
      <c r="AA129" s="28"/>
      <c r="AB129" s="30"/>
      <c r="AC129" s="28"/>
      <c r="AD129" s="19"/>
    </row>
    <row r="130" ht="15.75" customHeight="1">
      <c r="A130" s="27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14"/>
      <c r="AA130" s="28"/>
      <c r="AB130" s="30"/>
      <c r="AC130" s="28"/>
      <c r="AD130" s="19"/>
    </row>
    <row r="131" ht="15.75" customHeight="1">
      <c r="A131" s="27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14"/>
      <c r="AA131" s="28"/>
      <c r="AB131" s="30"/>
      <c r="AC131" s="28"/>
      <c r="AD131" s="19"/>
    </row>
    <row r="132" ht="15.75" customHeight="1">
      <c r="A132" s="27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14"/>
      <c r="AA132" s="28"/>
      <c r="AB132" s="30"/>
      <c r="AC132" s="28"/>
      <c r="AD132" s="19"/>
    </row>
    <row r="133" ht="15.75" customHeight="1">
      <c r="A133" s="27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14"/>
      <c r="AA133" s="28"/>
      <c r="AB133" s="30"/>
      <c r="AC133" s="28"/>
      <c r="AD133" s="19"/>
    </row>
    <row r="134" ht="15.75" customHeight="1">
      <c r="A134" s="27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14"/>
      <c r="AA134" s="28"/>
      <c r="AB134" s="30"/>
      <c r="AC134" s="28"/>
      <c r="AD134" s="19"/>
    </row>
    <row r="135" ht="15.75" customHeight="1">
      <c r="A135" s="27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14"/>
      <c r="AA135" s="28"/>
      <c r="AB135" s="30"/>
      <c r="AC135" s="28"/>
      <c r="AD135" s="19"/>
    </row>
    <row r="136" ht="15.75" customHeight="1">
      <c r="A136" s="27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14"/>
      <c r="AA136" s="28"/>
      <c r="AB136" s="30"/>
      <c r="AC136" s="28"/>
      <c r="AD136" s="19"/>
    </row>
    <row r="137" ht="15.75" customHeight="1">
      <c r="A137" s="27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14"/>
      <c r="AA137" s="28"/>
      <c r="AB137" s="30"/>
      <c r="AC137" s="28"/>
      <c r="AD137" s="19"/>
    </row>
    <row r="138" ht="15.75" customHeight="1">
      <c r="A138" s="27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14"/>
      <c r="AA138" s="28"/>
      <c r="AB138" s="30"/>
      <c r="AC138" s="28"/>
      <c r="AD138" s="19"/>
    </row>
    <row r="139" ht="15.75" customHeight="1">
      <c r="A139" s="27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14"/>
      <c r="AA139" s="28"/>
      <c r="AB139" s="30"/>
      <c r="AC139" s="28"/>
      <c r="AD139" s="19"/>
    </row>
    <row r="140" ht="15.75" customHeight="1">
      <c r="A140" s="27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14"/>
      <c r="AA140" s="28"/>
      <c r="AB140" s="30"/>
      <c r="AC140" s="28"/>
      <c r="AD140" s="19"/>
    </row>
    <row r="141" ht="15.75" customHeight="1">
      <c r="A141" s="27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14"/>
      <c r="AA141" s="28"/>
      <c r="AB141" s="30"/>
      <c r="AC141" s="28"/>
      <c r="AD141" s="19"/>
    </row>
    <row r="142" ht="15.75" customHeight="1">
      <c r="A142" s="27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14"/>
      <c r="AA142" s="28"/>
      <c r="AB142" s="30"/>
      <c r="AC142" s="28"/>
      <c r="AD142" s="19"/>
    </row>
    <row r="143" ht="15.75" customHeight="1">
      <c r="A143" s="27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14"/>
      <c r="AA143" s="28"/>
      <c r="AB143" s="30"/>
      <c r="AC143" s="28"/>
      <c r="AD143" s="19"/>
    </row>
    <row r="144" ht="15.75" customHeight="1">
      <c r="A144" s="27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14"/>
      <c r="AA144" s="28"/>
      <c r="AB144" s="30"/>
      <c r="AC144" s="28"/>
      <c r="AD144" s="19"/>
    </row>
    <row r="145" ht="15.75" customHeight="1">
      <c r="A145" s="27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14"/>
      <c r="AA145" s="28"/>
      <c r="AB145" s="30"/>
      <c r="AC145" s="28"/>
      <c r="AD145" s="19"/>
    </row>
    <row r="146" ht="15.75" customHeight="1">
      <c r="A146" s="27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14"/>
      <c r="AA146" s="28"/>
      <c r="AB146" s="30"/>
      <c r="AC146" s="28"/>
      <c r="AD146" s="19"/>
    </row>
    <row r="147" ht="15.75" customHeight="1">
      <c r="A147" s="27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14"/>
      <c r="AA147" s="28"/>
      <c r="AB147" s="30"/>
      <c r="AC147" s="28"/>
      <c r="AD147" s="19"/>
    </row>
    <row r="148" ht="15.75" customHeight="1">
      <c r="A148" s="27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14"/>
      <c r="AA148" s="28"/>
      <c r="AB148" s="30"/>
      <c r="AC148" s="28"/>
      <c r="AD148" s="19"/>
    </row>
    <row r="149" ht="15.75" customHeight="1">
      <c r="A149" s="27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14"/>
      <c r="AA149" s="28"/>
      <c r="AB149" s="30"/>
      <c r="AC149" s="28"/>
      <c r="AD149" s="19"/>
    </row>
    <row r="150" ht="15.75" customHeight="1">
      <c r="A150" s="27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14"/>
      <c r="AA150" s="28"/>
      <c r="AB150" s="30"/>
      <c r="AC150" s="28"/>
      <c r="AD150" s="19"/>
    </row>
    <row r="151" ht="15.75" customHeight="1">
      <c r="A151" s="27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14"/>
      <c r="AA151" s="28"/>
      <c r="AB151" s="30"/>
      <c r="AC151" s="28"/>
      <c r="AD151" s="19"/>
    </row>
    <row r="152" ht="15.75" customHeight="1">
      <c r="A152" s="27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14"/>
      <c r="AA152" s="28"/>
      <c r="AB152" s="30"/>
      <c r="AC152" s="28"/>
      <c r="AD152" s="19"/>
    </row>
    <row r="153" ht="15.75" customHeight="1">
      <c r="A153" s="27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14"/>
      <c r="AA153" s="28"/>
      <c r="AB153" s="30"/>
      <c r="AC153" s="28"/>
      <c r="AD153" s="19"/>
    </row>
    <row r="154" ht="15.75" customHeight="1">
      <c r="A154" s="27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14"/>
      <c r="AA154" s="28"/>
      <c r="AB154" s="30"/>
      <c r="AC154" s="28"/>
      <c r="AD154" s="19"/>
    </row>
    <row r="155" ht="15.75" customHeight="1">
      <c r="A155" s="27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14"/>
      <c r="AA155" s="28"/>
      <c r="AB155" s="30"/>
      <c r="AC155" s="28"/>
      <c r="AD155" s="19"/>
    </row>
    <row r="156" ht="15.75" customHeight="1">
      <c r="A156" s="27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14"/>
      <c r="AA156" s="28"/>
      <c r="AB156" s="30"/>
      <c r="AC156" s="28"/>
      <c r="AD156" s="19"/>
    </row>
    <row r="157" ht="15.75" customHeight="1">
      <c r="A157" s="27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14"/>
      <c r="AA157" s="28"/>
      <c r="AB157" s="30"/>
      <c r="AC157" s="28"/>
      <c r="AD157" s="19"/>
    </row>
    <row r="158" ht="15.75" customHeight="1">
      <c r="A158" s="27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14"/>
      <c r="AA158" s="28"/>
      <c r="AB158" s="30"/>
      <c r="AC158" s="28"/>
      <c r="AD158" s="19"/>
    </row>
    <row r="159" ht="15.75" customHeight="1">
      <c r="A159" s="27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14"/>
      <c r="AA159" s="28"/>
      <c r="AB159" s="30"/>
      <c r="AC159" s="28"/>
      <c r="AD159" s="19"/>
    </row>
    <row r="160" ht="15.75" customHeight="1">
      <c r="A160" s="27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14"/>
      <c r="AA160" s="28"/>
      <c r="AB160" s="30"/>
      <c r="AC160" s="28"/>
      <c r="AD160" s="19"/>
    </row>
    <row r="161" ht="15.75" customHeight="1">
      <c r="A161" s="27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14"/>
      <c r="AA161" s="28"/>
      <c r="AB161" s="30"/>
      <c r="AC161" s="28"/>
      <c r="AD161" s="19"/>
    </row>
    <row r="162" ht="15.75" customHeight="1">
      <c r="A162" s="27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14"/>
      <c r="AA162" s="28"/>
      <c r="AB162" s="30"/>
      <c r="AC162" s="28"/>
      <c r="AD162" s="19"/>
    </row>
    <row r="163" ht="15.75" customHeight="1">
      <c r="A163" s="27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14"/>
      <c r="AA163" s="28"/>
      <c r="AB163" s="30"/>
      <c r="AC163" s="28"/>
      <c r="AD163" s="19"/>
    </row>
    <row r="164" ht="15.75" customHeight="1">
      <c r="A164" s="27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14"/>
      <c r="AA164" s="28"/>
      <c r="AB164" s="30"/>
      <c r="AC164" s="28"/>
      <c r="AD164" s="19"/>
    </row>
    <row r="165" ht="15.75" customHeight="1">
      <c r="A165" s="27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14"/>
      <c r="AA165" s="28"/>
      <c r="AB165" s="30"/>
      <c r="AC165" s="28"/>
      <c r="AD165" s="19"/>
    </row>
    <row r="166" ht="15.75" customHeight="1">
      <c r="A166" s="27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14"/>
      <c r="AA166" s="28"/>
      <c r="AB166" s="30"/>
      <c r="AC166" s="28"/>
      <c r="AD166" s="19"/>
    </row>
    <row r="167" ht="15.75" customHeight="1">
      <c r="A167" s="27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14"/>
      <c r="AA167" s="28"/>
      <c r="AB167" s="30"/>
      <c r="AC167" s="28"/>
      <c r="AD167" s="19"/>
    </row>
    <row r="168" ht="15.75" customHeight="1">
      <c r="A168" s="27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14"/>
      <c r="AA168" s="28"/>
      <c r="AB168" s="30"/>
      <c r="AC168" s="28"/>
      <c r="AD168" s="19"/>
    </row>
    <row r="169" ht="15.75" customHeight="1">
      <c r="A169" s="27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14"/>
      <c r="AA169" s="28"/>
      <c r="AB169" s="30"/>
      <c r="AC169" s="28"/>
      <c r="AD169" s="19"/>
    </row>
    <row r="170" ht="15.75" customHeight="1">
      <c r="A170" s="27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14"/>
      <c r="AA170" s="28"/>
      <c r="AB170" s="30"/>
      <c r="AC170" s="28"/>
      <c r="AD170" s="19"/>
    </row>
    <row r="171" ht="15.75" customHeight="1">
      <c r="A171" s="27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14"/>
      <c r="AA171" s="28"/>
      <c r="AB171" s="30"/>
      <c r="AC171" s="28"/>
      <c r="AD171" s="19"/>
    </row>
    <row r="172" ht="15.75" customHeight="1">
      <c r="A172" s="27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14"/>
      <c r="AA172" s="28"/>
      <c r="AB172" s="30"/>
      <c r="AC172" s="28"/>
      <c r="AD172" s="19"/>
    </row>
    <row r="173" ht="15.75" customHeight="1">
      <c r="A173" s="27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14"/>
      <c r="AA173" s="28"/>
      <c r="AB173" s="30"/>
      <c r="AC173" s="28"/>
      <c r="AD173" s="19"/>
    </row>
    <row r="174" ht="15.75" customHeight="1">
      <c r="A174" s="27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14"/>
      <c r="AA174" s="28"/>
      <c r="AB174" s="30"/>
      <c r="AC174" s="28"/>
      <c r="AD174" s="19"/>
    </row>
    <row r="175" ht="15.75" customHeight="1">
      <c r="A175" s="27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14"/>
      <c r="AA175" s="28"/>
      <c r="AB175" s="30"/>
      <c r="AC175" s="28"/>
      <c r="AD175" s="19"/>
    </row>
    <row r="176" ht="15.75" customHeight="1">
      <c r="A176" s="27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14"/>
      <c r="AA176" s="28"/>
      <c r="AB176" s="30"/>
      <c r="AC176" s="28"/>
      <c r="AD176" s="19"/>
    </row>
    <row r="177" ht="15.75" customHeight="1">
      <c r="A177" s="27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14"/>
      <c r="AA177" s="28"/>
      <c r="AB177" s="30"/>
      <c r="AC177" s="28"/>
      <c r="AD177" s="19"/>
    </row>
    <row r="178" ht="15.75" customHeight="1">
      <c r="A178" s="27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14"/>
      <c r="AA178" s="28"/>
      <c r="AB178" s="30"/>
      <c r="AC178" s="28"/>
      <c r="AD178" s="19"/>
    </row>
    <row r="179" ht="15.75" customHeight="1">
      <c r="A179" s="27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14"/>
      <c r="AA179" s="28"/>
      <c r="AB179" s="30"/>
      <c r="AC179" s="28"/>
      <c r="AD179" s="19"/>
    </row>
    <row r="180" ht="15.75" customHeight="1">
      <c r="A180" s="27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14"/>
      <c r="AA180" s="28"/>
      <c r="AB180" s="30"/>
      <c r="AC180" s="28"/>
      <c r="AD180" s="19"/>
    </row>
    <row r="181" ht="15.75" customHeight="1">
      <c r="A181" s="27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14"/>
      <c r="AA181" s="28"/>
      <c r="AB181" s="30"/>
      <c r="AC181" s="28"/>
      <c r="AD181" s="19"/>
    </row>
    <row r="182" ht="15.75" customHeight="1">
      <c r="A182" s="27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14"/>
      <c r="AA182" s="28"/>
      <c r="AB182" s="30"/>
      <c r="AC182" s="28"/>
      <c r="AD182" s="19"/>
    </row>
    <row r="183" ht="15.75" customHeight="1">
      <c r="A183" s="27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14"/>
      <c r="AA183" s="28"/>
      <c r="AB183" s="30"/>
      <c r="AC183" s="28"/>
      <c r="AD183" s="19"/>
    </row>
    <row r="184" ht="15.75" customHeight="1">
      <c r="A184" s="27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14"/>
      <c r="AA184" s="28"/>
      <c r="AB184" s="30"/>
      <c r="AC184" s="28"/>
      <c r="AD184" s="19"/>
    </row>
    <row r="185" ht="15.75" customHeight="1">
      <c r="A185" s="27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14"/>
      <c r="AA185" s="28"/>
      <c r="AB185" s="30"/>
      <c r="AC185" s="28"/>
      <c r="AD185" s="19"/>
    </row>
    <row r="186" ht="15.75" customHeight="1">
      <c r="A186" s="27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14"/>
      <c r="AA186" s="28"/>
      <c r="AB186" s="30"/>
      <c r="AC186" s="28"/>
      <c r="AD186" s="19"/>
    </row>
    <row r="187" ht="15.75" customHeight="1">
      <c r="A187" s="27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14"/>
      <c r="AA187" s="28"/>
      <c r="AB187" s="30"/>
      <c r="AC187" s="28"/>
      <c r="AD187" s="19"/>
    </row>
    <row r="188" ht="15.75" customHeight="1">
      <c r="A188" s="27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14"/>
      <c r="AA188" s="28"/>
      <c r="AB188" s="30"/>
      <c r="AC188" s="28"/>
      <c r="AD188" s="19"/>
    </row>
    <row r="189" ht="15.75" customHeight="1">
      <c r="A189" s="27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14"/>
      <c r="AA189" s="28"/>
      <c r="AB189" s="30"/>
      <c r="AC189" s="28"/>
      <c r="AD189" s="19"/>
    </row>
    <row r="190" ht="15.75" customHeight="1">
      <c r="A190" s="27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14"/>
      <c r="AA190" s="28"/>
      <c r="AB190" s="30"/>
      <c r="AC190" s="28"/>
      <c r="AD190" s="19"/>
    </row>
    <row r="191" ht="15.75" customHeight="1">
      <c r="A191" s="27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14"/>
      <c r="AA191" s="28"/>
      <c r="AB191" s="30"/>
      <c r="AC191" s="28"/>
      <c r="AD191" s="19"/>
    </row>
    <row r="192" ht="15.75" customHeight="1">
      <c r="A192" s="27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14"/>
      <c r="AA192" s="28"/>
      <c r="AB192" s="30"/>
      <c r="AC192" s="28"/>
      <c r="AD192" s="19"/>
    </row>
    <row r="193" ht="15.75" customHeight="1">
      <c r="A193" s="27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14"/>
      <c r="AA193" s="28"/>
      <c r="AB193" s="30"/>
      <c r="AC193" s="28"/>
      <c r="AD193" s="19"/>
    </row>
    <row r="194" ht="15.75" customHeight="1">
      <c r="A194" s="27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14"/>
      <c r="AA194" s="28"/>
      <c r="AB194" s="30"/>
      <c r="AC194" s="28"/>
      <c r="AD194" s="19"/>
    </row>
    <row r="195" ht="15.75" customHeight="1">
      <c r="A195" s="27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14"/>
      <c r="AA195" s="28"/>
      <c r="AB195" s="30"/>
      <c r="AC195" s="28"/>
      <c r="AD195" s="19"/>
    </row>
    <row r="196" ht="15.75" customHeight="1">
      <c r="A196" s="27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14"/>
      <c r="AA196" s="28"/>
      <c r="AB196" s="30"/>
      <c r="AC196" s="28"/>
      <c r="AD196" s="19"/>
    </row>
    <row r="197" ht="15.75" customHeight="1">
      <c r="A197" s="27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14"/>
      <c r="AA197" s="28"/>
      <c r="AB197" s="30"/>
      <c r="AC197" s="28"/>
      <c r="AD197" s="19"/>
    </row>
    <row r="198" ht="15.75" customHeight="1">
      <c r="A198" s="27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14"/>
      <c r="AA198" s="28"/>
      <c r="AB198" s="30"/>
      <c r="AC198" s="28"/>
      <c r="AD198" s="19"/>
    </row>
    <row r="199" ht="15.75" customHeight="1">
      <c r="A199" s="27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14"/>
      <c r="AA199" s="28"/>
      <c r="AB199" s="30"/>
      <c r="AC199" s="28"/>
      <c r="AD199" s="19"/>
    </row>
    <row r="200" ht="15.75" customHeight="1">
      <c r="A200" s="27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14"/>
      <c r="AA200" s="28"/>
      <c r="AB200" s="30"/>
      <c r="AC200" s="28"/>
      <c r="AD200" s="19"/>
    </row>
    <row r="201" ht="15.75" customHeight="1">
      <c r="A201" s="27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14"/>
      <c r="AA201" s="28"/>
      <c r="AB201" s="30"/>
      <c r="AC201" s="28"/>
      <c r="AD201" s="19"/>
    </row>
    <row r="202" ht="15.75" customHeight="1">
      <c r="A202" s="27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14"/>
      <c r="AA202" s="28"/>
      <c r="AB202" s="30"/>
      <c r="AC202" s="28"/>
      <c r="AD202" s="19"/>
    </row>
    <row r="203" ht="15.75" customHeight="1">
      <c r="A203" s="27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14"/>
      <c r="AA203" s="28"/>
      <c r="AB203" s="30"/>
      <c r="AC203" s="28"/>
      <c r="AD203" s="19"/>
    </row>
    <row r="204" ht="15.75" customHeight="1">
      <c r="A204" s="27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14"/>
      <c r="AA204" s="28"/>
      <c r="AB204" s="30"/>
      <c r="AC204" s="28"/>
      <c r="AD204" s="19"/>
    </row>
    <row r="205" ht="15.75" customHeight="1">
      <c r="A205" s="27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14"/>
      <c r="AA205" s="28"/>
      <c r="AB205" s="30"/>
      <c r="AC205" s="28"/>
      <c r="AD205" s="19"/>
    </row>
    <row r="206" ht="15.75" customHeight="1">
      <c r="A206" s="27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14"/>
      <c r="AA206" s="28"/>
      <c r="AB206" s="30"/>
      <c r="AC206" s="28"/>
      <c r="AD206" s="19"/>
    </row>
    <row r="207" ht="15.75" customHeight="1">
      <c r="A207" s="27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14"/>
      <c r="AA207" s="28"/>
      <c r="AB207" s="30"/>
      <c r="AC207" s="28"/>
      <c r="AD207" s="19"/>
    </row>
    <row r="208" ht="15.75" customHeight="1">
      <c r="A208" s="27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14"/>
      <c r="AA208" s="28"/>
      <c r="AB208" s="30"/>
      <c r="AC208" s="28"/>
      <c r="AD208" s="19"/>
    </row>
    <row r="209" ht="15.75" customHeight="1">
      <c r="A209" s="27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14"/>
      <c r="AA209" s="28"/>
      <c r="AB209" s="30"/>
      <c r="AC209" s="28"/>
      <c r="AD209" s="19"/>
    </row>
    <row r="210" ht="15.75" customHeight="1">
      <c r="A210" s="27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14"/>
      <c r="AA210" s="28"/>
      <c r="AB210" s="30"/>
      <c r="AC210" s="28"/>
      <c r="AD210" s="19"/>
    </row>
    <row r="211" ht="15.75" customHeight="1">
      <c r="A211" s="27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14"/>
      <c r="AA211" s="28"/>
      <c r="AB211" s="30"/>
      <c r="AC211" s="28"/>
      <c r="AD211" s="19"/>
    </row>
    <row r="212" ht="15.75" customHeight="1">
      <c r="A212" s="27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14"/>
      <c r="AA212" s="28"/>
      <c r="AB212" s="30"/>
      <c r="AC212" s="28"/>
      <c r="AD212" s="19"/>
    </row>
    <row r="213" ht="15.75" customHeight="1">
      <c r="A213" s="27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14"/>
      <c r="AA213" s="28"/>
      <c r="AB213" s="30"/>
      <c r="AC213" s="28"/>
      <c r="AD213" s="19"/>
    </row>
    <row r="214" ht="15.75" customHeight="1">
      <c r="A214" s="27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14"/>
      <c r="AA214" s="28"/>
      <c r="AB214" s="30"/>
      <c r="AC214" s="28"/>
      <c r="AD214" s="19"/>
    </row>
    <row r="215" ht="15.75" customHeight="1">
      <c r="A215" s="27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14"/>
      <c r="AA215" s="28"/>
      <c r="AB215" s="30"/>
      <c r="AC215" s="28"/>
      <c r="AD215" s="19"/>
    </row>
    <row r="216" ht="15.75" customHeight="1">
      <c r="A216" s="27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14"/>
      <c r="AA216" s="28"/>
      <c r="AB216" s="30"/>
      <c r="AC216" s="28"/>
      <c r="AD216" s="19"/>
    </row>
    <row r="217" ht="15.75" customHeight="1">
      <c r="A217" s="27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14"/>
      <c r="AA217" s="28"/>
      <c r="AB217" s="30"/>
      <c r="AC217" s="28"/>
      <c r="AD217" s="19"/>
    </row>
    <row r="218" ht="15.75" customHeight="1">
      <c r="A218" s="27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14"/>
      <c r="AA218" s="28"/>
      <c r="AB218" s="30"/>
      <c r="AC218" s="28"/>
      <c r="AD218" s="19"/>
    </row>
    <row r="219" ht="15.75" customHeight="1">
      <c r="A219" s="27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14"/>
      <c r="AA219" s="28"/>
      <c r="AB219" s="30"/>
      <c r="AC219" s="28"/>
      <c r="AD219" s="19"/>
    </row>
    <row r="220" ht="15.75" customHeight="1">
      <c r="A220" s="27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14"/>
      <c r="AA220" s="28"/>
      <c r="AB220" s="30"/>
      <c r="AC220" s="28"/>
      <c r="AD220" s="19"/>
    </row>
    <row r="221" ht="15.75" customHeight="1">
      <c r="A221" s="27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14"/>
      <c r="AA221" s="28"/>
      <c r="AB221" s="30"/>
      <c r="AC221" s="28"/>
      <c r="AD221" s="19"/>
    </row>
    <row r="222" ht="15.75" customHeight="1">
      <c r="A222" s="27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14"/>
      <c r="AA222" s="28"/>
      <c r="AB222" s="30"/>
      <c r="AC222" s="28"/>
      <c r="AD222" s="19"/>
    </row>
    <row r="223" ht="15.75" customHeight="1">
      <c r="A223" s="27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14"/>
      <c r="AA223" s="28"/>
      <c r="AB223" s="30"/>
      <c r="AC223" s="28"/>
      <c r="AD223" s="19"/>
    </row>
    <row r="224" ht="15.75" customHeight="1">
      <c r="A224" s="27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14"/>
      <c r="AA224" s="28"/>
      <c r="AB224" s="30"/>
      <c r="AC224" s="28"/>
      <c r="AD224" s="19"/>
    </row>
    <row r="225" ht="15.75" customHeight="1">
      <c r="A225" s="27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14"/>
      <c r="AA225" s="28"/>
      <c r="AB225" s="30"/>
      <c r="AC225" s="28"/>
      <c r="AD225" s="19"/>
    </row>
    <row r="226" ht="15.75" customHeight="1">
      <c r="A226" s="27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14"/>
      <c r="AA226" s="28"/>
      <c r="AB226" s="30"/>
      <c r="AC226" s="28"/>
      <c r="AD226" s="19"/>
    </row>
    <row r="227" ht="15.75" customHeight="1">
      <c r="A227" s="27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14"/>
      <c r="AA227" s="28"/>
      <c r="AB227" s="30"/>
      <c r="AC227" s="28"/>
      <c r="AD227" s="19"/>
    </row>
    <row r="228" ht="15.75" customHeight="1">
      <c r="A228" s="27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14"/>
      <c r="AA228" s="28"/>
      <c r="AB228" s="30"/>
      <c r="AC228" s="28"/>
      <c r="AD228" s="19"/>
    </row>
    <row r="229" ht="15.75" customHeight="1">
      <c r="A229" s="27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14"/>
      <c r="AA229" s="28"/>
      <c r="AB229" s="30"/>
      <c r="AC229" s="28"/>
      <c r="AD229" s="19"/>
    </row>
    <row r="230" ht="15.75" customHeight="1">
      <c r="A230" s="27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14"/>
      <c r="AA230" s="28"/>
      <c r="AB230" s="30"/>
      <c r="AC230" s="28"/>
      <c r="AD230" s="19"/>
    </row>
    <row r="231" ht="15.75" customHeight="1">
      <c r="A231" s="27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14"/>
      <c r="AA231" s="28"/>
      <c r="AB231" s="30"/>
      <c r="AC231" s="28"/>
      <c r="AD231" s="19"/>
    </row>
    <row r="232" ht="15.75" customHeight="1">
      <c r="A232" s="27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14"/>
      <c r="AA232" s="28"/>
      <c r="AB232" s="30"/>
      <c r="AC232" s="28"/>
      <c r="AD232" s="19"/>
    </row>
    <row r="233" ht="15.75" customHeight="1">
      <c r="A233" s="27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14"/>
      <c r="AA233" s="28"/>
      <c r="AB233" s="30"/>
      <c r="AC233" s="28"/>
      <c r="AD233" s="19"/>
    </row>
    <row r="234" ht="15.75" customHeight="1">
      <c r="A234" s="27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14"/>
      <c r="AA234" s="28"/>
      <c r="AB234" s="30"/>
      <c r="AC234" s="28"/>
      <c r="AD234" s="19"/>
    </row>
    <row r="235" ht="15.75" customHeight="1">
      <c r="A235" s="27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14"/>
      <c r="AA235" s="28"/>
      <c r="AB235" s="30"/>
      <c r="AC235" s="28"/>
      <c r="AD235" s="19"/>
    </row>
    <row r="236" ht="15.75" customHeight="1">
      <c r="A236" s="27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14"/>
      <c r="AA236" s="28"/>
      <c r="AB236" s="30"/>
      <c r="AC236" s="28"/>
      <c r="AD236" s="19"/>
    </row>
    <row r="237" ht="15.75" customHeight="1">
      <c r="A237" s="27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14"/>
      <c r="AA237" s="28"/>
      <c r="AB237" s="30"/>
      <c r="AC237" s="28"/>
      <c r="AD237" s="19"/>
    </row>
    <row r="238" ht="15.75" customHeight="1">
      <c r="A238" s="27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14"/>
      <c r="AA238" s="28"/>
      <c r="AB238" s="30"/>
      <c r="AC238" s="28"/>
      <c r="AD238" s="19"/>
    </row>
    <row r="239" ht="15.75" customHeight="1">
      <c r="A239" s="27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14"/>
      <c r="AA239" s="28"/>
      <c r="AB239" s="30"/>
      <c r="AC239" s="28"/>
      <c r="AD239" s="19"/>
    </row>
    <row r="240" ht="15.75" customHeight="1">
      <c r="A240" s="27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14"/>
      <c r="AA240" s="28"/>
      <c r="AB240" s="30"/>
      <c r="AC240" s="28"/>
      <c r="AD240" s="19"/>
    </row>
    <row r="241" ht="15.75" customHeight="1">
      <c r="A241" s="27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14"/>
      <c r="AA241" s="28"/>
      <c r="AB241" s="30"/>
      <c r="AC241" s="28"/>
      <c r="AD241" s="19"/>
    </row>
    <row r="242" ht="15.75" customHeight="1">
      <c r="A242" s="27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14"/>
      <c r="AA242" s="28"/>
      <c r="AB242" s="30"/>
      <c r="AC242" s="28"/>
      <c r="AD242" s="19"/>
    </row>
    <row r="243" ht="15.75" customHeight="1">
      <c r="A243" s="27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14"/>
      <c r="AA243" s="28"/>
      <c r="AB243" s="30"/>
      <c r="AC243" s="28"/>
      <c r="AD243" s="19"/>
    </row>
    <row r="244" ht="15.75" customHeight="1">
      <c r="A244" s="27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14"/>
      <c r="AA244" s="28"/>
      <c r="AB244" s="30"/>
      <c r="AC244" s="28"/>
      <c r="AD244" s="19"/>
    </row>
    <row r="245" ht="15.75" customHeight="1">
      <c r="A245" s="27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14"/>
      <c r="AA245" s="28"/>
      <c r="AB245" s="30"/>
      <c r="AC245" s="28"/>
      <c r="AD245" s="19"/>
    </row>
    <row r="246" ht="15.75" customHeight="1">
      <c r="A246" s="27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14"/>
      <c r="AA246" s="28"/>
      <c r="AB246" s="30"/>
      <c r="AC246" s="28"/>
      <c r="AD246" s="19"/>
    </row>
    <row r="247" ht="15.75" customHeight="1">
      <c r="A247" s="27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14"/>
      <c r="AA247" s="28"/>
      <c r="AB247" s="30"/>
      <c r="AC247" s="28"/>
      <c r="AD247" s="19"/>
    </row>
    <row r="248" ht="15.75" customHeight="1">
      <c r="A248" s="27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14"/>
      <c r="AA248" s="28"/>
      <c r="AB248" s="30"/>
      <c r="AC248" s="28"/>
      <c r="AD248" s="19"/>
    </row>
    <row r="249" ht="15.75" customHeight="1">
      <c r="A249" s="27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14"/>
      <c r="AA249" s="28"/>
      <c r="AB249" s="30"/>
      <c r="AC249" s="28"/>
      <c r="AD249" s="19"/>
    </row>
    <row r="250" ht="15.75" customHeight="1">
      <c r="A250" s="27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14"/>
      <c r="AA250" s="28"/>
      <c r="AB250" s="30"/>
      <c r="AC250" s="28"/>
      <c r="AD250" s="19"/>
    </row>
    <row r="251" ht="15.75" customHeight="1">
      <c r="A251" s="27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14"/>
      <c r="AA251" s="28"/>
      <c r="AB251" s="30"/>
      <c r="AC251" s="28"/>
      <c r="AD251" s="19"/>
    </row>
    <row r="252" ht="15.75" customHeight="1">
      <c r="A252" s="27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14"/>
      <c r="AA252" s="28"/>
      <c r="AB252" s="30"/>
      <c r="AC252" s="28"/>
      <c r="AD252" s="19"/>
    </row>
    <row r="253" ht="15.75" customHeight="1">
      <c r="A253" s="27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14"/>
      <c r="AA253" s="28"/>
      <c r="AB253" s="30"/>
      <c r="AC253" s="28"/>
      <c r="AD253" s="19"/>
    </row>
    <row r="254" ht="15.75" customHeight="1">
      <c r="A254" s="27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14"/>
      <c r="AA254" s="28"/>
      <c r="AB254" s="30"/>
      <c r="AC254" s="28"/>
      <c r="AD254" s="19"/>
    </row>
    <row r="255" ht="15.75" customHeight="1">
      <c r="A255" s="27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14"/>
      <c r="AA255" s="28"/>
      <c r="AB255" s="30"/>
      <c r="AC255" s="28"/>
      <c r="AD255" s="19"/>
    </row>
    <row r="256" ht="15.75" customHeight="1">
      <c r="A256" s="27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14"/>
      <c r="AA256" s="28"/>
      <c r="AB256" s="30"/>
      <c r="AC256" s="28"/>
      <c r="AD256" s="19"/>
    </row>
    <row r="257" ht="15.75" customHeight="1">
      <c r="A257" s="27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14"/>
      <c r="AA257" s="28"/>
      <c r="AB257" s="30"/>
      <c r="AC257" s="28"/>
      <c r="AD257" s="19"/>
    </row>
    <row r="258" ht="15.75" customHeight="1">
      <c r="A258" s="27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14"/>
      <c r="AA258" s="28"/>
      <c r="AB258" s="30"/>
      <c r="AC258" s="28"/>
      <c r="AD258" s="19"/>
    </row>
    <row r="259" ht="15.75" customHeight="1">
      <c r="A259" s="27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14"/>
      <c r="AA259" s="28"/>
      <c r="AB259" s="30"/>
      <c r="AC259" s="28"/>
      <c r="AD259" s="19"/>
    </row>
    <row r="260" ht="15.75" customHeight="1">
      <c r="A260" s="27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14"/>
      <c r="AA260" s="28"/>
      <c r="AB260" s="30"/>
      <c r="AC260" s="28"/>
      <c r="AD260" s="19"/>
    </row>
    <row r="261" ht="15.75" customHeight="1">
      <c r="A261" s="27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14"/>
      <c r="AA261" s="28"/>
      <c r="AB261" s="30"/>
      <c r="AC261" s="28"/>
      <c r="AD261" s="19"/>
    </row>
    <row r="262" ht="15.75" customHeight="1">
      <c r="A262" s="27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14"/>
      <c r="AA262" s="28"/>
      <c r="AB262" s="30"/>
      <c r="AC262" s="28"/>
      <c r="AD262" s="19"/>
    </row>
    <row r="263" ht="15.75" customHeight="1">
      <c r="A263" s="27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14"/>
      <c r="AA263" s="28"/>
      <c r="AB263" s="30"/>
      <c r="AC263" s="28"/>
      <c r="AD263" s="19"/>
    </row>
    <row r="264" ht="15.75" customHeight="1">
      <c r="A264" s="27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14"/>
      <c r="AA264" s="28"/>
      <c r="AB264" s="30"/>
      <c r="AC264" s="28"/>
      <c r="AD264" s="19"/>
    </row>
    <row r="265" ht="15.75" customHeight="1">
      <c r="A265" s="27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14"/>
      <c r="AA265" s="28"/>
      <c r="AB265" s="30"/>
      <c r="AC265" s="28"/>
      <c r="AD265" s="19"/>
    </row>
    <row r="266" ht="15.75" customHeight="1">
      <c r="A266" s="27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14"/>
      <c r="AA266" s="28"/>
      <c r="AB266" s="30"/>
      <c r="AC266" s="28"/>
      <c r="AD266" s="19"/>
    </row>
    <row r="267" ht="15.75" customHeight="1">
      <c r="A267" s="27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14"/>
      <c r="AA267" s="28"/>
      <c r="AB267" s="30"/>
      <c r="AC267" s="28"/>
      <c r="AD267" s="19"/>
    </row>
    <row r="268" ht="15.75" customHeight="1">
      <c r="A268" s="27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14"/>
      <c r="AA268" s="28"/>
      <c r="AB268" s="30"/>
      <c r="AC268" s="28"/>
      <c r="AD268" s="19"/>
    </row>
    <row r="269" ht="15.75" customHeight="1">
      <c r="A269" s="27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14"/>
      <c r="AA269" s="28"/>
      <c r="AB269" s="30"/>
      <c r="AC269" s="28"/>
      <c r="AD269" s="19"/>
    </row>
    <row r="270" ht="15.75" customHeight="1">
      <c r="A270" s="27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14"/>
      <c r="AA270" s="28"/>
      <c r="AB270" s="30"/>
      <c r="AC270" s="28"/>
      <c r="AD270" s="19"/>
    </row>
    <row r="271" ht="15.75" customHeight="1">
      <c r="A271" s="27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14"/>
      <c r="AA271" s="28"/>
      <c r="AB271" s="30"/>
      <c r="AC271" s="28"/>
      <c r="AD271" s="19"/>
    </row>
    <row r="272" ht="15.75" customHeight="1">
      <c r="A272" s="27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14"/>
      <c r="AA272" s="28"/>
      <c r="AB272" s="30"/>
      <c r="AC272" s="28"/>
      <c r="AD272" s="19"/>
    </row>
    <row r="273" ht="15.75" customHeight="1">
      <c r="A273" s="27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14"/>
      <c r="AA273" s="28"/>
      <c r="AB273" s="30"/>
      <c r="AC273" s="28"/>
      <c r="AD273" s="19"/>
    </row>
    <row r="274" ht="15.75" customHeight="1">
      <c r="A274" s="27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14"/>
      <c r="AA274" s="28"/>
      <c r="AB274" s="30"/>
      <c r="AC274" s="28"/>
      <c r="AD274" s="19"/>
    </row>
    <row r="275" ht="15.75" customHeight="1">
      <c r="A275" s="27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14"/>
      <c r="AA275" s="28"/>
      <c r="AB275" s="30"/>
      <c r="AC275" s="28"/>
      <c r="AD275" s="19"/>
    </row>
    <row r="276" ht="15.75" customHeight="1">
      <c r="A276" s="27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14"/>
      <c r="AA276" s="28"/>
      <c r="AB276" s="30"/>
      <c r="AC276" s="28"/>
      <c r="AD276" s="19"/>
    </row>
    <row r="277" ht="15.75" customHeight="1">
      <c r="A277" s="27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14"/>
      <c r="AA277" s="28"/>
      <c r="AB277" s="30"/>
      <c r="AC277" s="28"/>
      <c r="AD277" s="19"/>
    </row>
    <row r="278" ht="15.75" customHeight="1">
      <c r="A278" s="27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14"/>
      <c r="AA278" s="28"/>
      <c r="AB278" s="30"/>
      <c r="AC278" s="28"/>
      <c r="AD278" s="19"/>
    </row>
    <row r="279" ht="15.75" customHeight="1">
      <c r="A279" s="27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14"/>
      <c r="AA279" s="28"/>
      <c r="AB279" s="30"/>
      <c r="AC279" s="28"/>
      <c r="AD279" s="19"/>
    </row>
    <row r="280" ht="15.75" customHeight="1">
      <c r="A280" s="27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14"/>
      <c r="AA280" s="28"/>
      <c r="AB280" s="30"/>
      <c r="AC280" s="28"/>
      <c r="AD280" s="19"/>
    </row>
    <row r="281" ht="15.75" customHeight="1">
      <c r="A281" s="27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14"/>
      <c r="AA281" s="28"/>
      <c r="AB281" s="30"/>
      <c r="AC281" s="28"/>
      <c r="AD281" s="19"/>
    </row>
    <row r="282" ht="15.75" customHeight="1">
      <c r="A282" s="27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14"/>
      <c r="AA282" s="28"/>
      <c r="AB282" s="30"/>
      <c r="AC282" s="28"/>
      <c r="AD282" s="19"/>
    </row>
    <row r="283" ht="15.75" customHeight="1">
      <c r="A283" s="27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14"/>
      <c r="AA283" s="28"/>
      <c r="AB283" s="30"/>
      <c r="AC283" s="28"/>
      <c r="AD283" s="19"/>
    </row>
    <row r="284" ht="15.75" customHeight="1">
      <c r="A284" s="27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14"/>
      <c r="AA284" s="28"/>
      <c r="AB284" s="30"/>
      <c r="AC284" s="28"/>
      <c r="AD284" s="19"/>
    </row>
    <row r="285" ht="15.75" customHeight="1">
      <c r="A285" s="27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14"/>
      <c r="AA285" s="28"/>
      <c r="AB285" s="30"/>
      <c r="AC285" s="28"/>
      <c r="AD285" s="19"/>
    </row>
    <row r="286" ht="15.75" customHeight="1">
      <c r="A286" s="27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14"/>
      <c r="AA286" s="28"/>
      <c r="AB286" s="30"/>
      <c r="AC286" s="28"/>
      <c r="AD286" s="19"/>
    </row>
    <row r="287" ht="15.75" customHeight="1">
      <c r="A287" s="27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14"/>
      <c r="AA287" s="28"/>
      <c r="AB287" s="30"/>
      <c r="AC287" s="28"/>
      <c r="AD287" s="19"/>
    </row>
    <row r="288" ht="15.75" customHeight="1">
      <c r="A288" s="27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14"/>
      <c r="AA288" s="28"/>
      <c r="AB288" s="30"/>
      <c r="AC288" s="28"/>
      <c r="AD288" s="19"/>
    </row>
    <row r="289" ht="15.75" customHeight="1">
      <c r="A289" s="27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14"/>
      <c r="AA289" s="28"/>
      <c r="AB289" s="30"/>
      <c r="AC289" s="28"/>
      <c r="AD289" s="19"/>
    </row>
    <row r="290" ht="15.75" customHeight="1">
      <c r="A290" s="27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14"/>
      <c r="AA290" s="28"/>
      <c r="AB290" s="30"/>
      <c r="AC290" s="28"/>
      <c r="AD290" s="19"/>
    </row>
    <row r="291" ht="15.75" customHeight="1">
      <c r="A291" s="27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14"/>
      <c r="AA291" s="28"/>
      <c r="AB291" s="30"/>
      <c r="AC291" s="28"/>
      <c r="AD291" s="19"/>
    </row>
    <row r="292" ht="15.75" customHeight="1">
      <c r="A292" s="27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14"/>
      <c r="AA292" s="28"/>
      <c r="AB292" s="30"/>
      <c r="AC292" s="28"/>
      <c r="AD292" s="19"/>
    </row>
    <row r="293" ht="15.75" customHeight="1">
      <c r="A293" s="27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14"/>
      <c r="AA293" s="28"/>
      <c r="AB293" s="30"/>
      <c r="AC293" s="28"/>
      <c r="AD293" s="19"/>
    </row>
    <row r="294" ht="15.75" customHeight="1">
      <c r="A294" s="27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14"/>
      <c r="AA294" s="28"/>
      <c r="AB294" s="30"/>
      <c r="AC294" s="28"/>
      <c r="AD294" s="19"/>
    </row>
    <row r="295" ht="15.75" customHeight="1">
      <c r="A295" s="27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14"/>
      <c r="AA295" s="28"/>
      <c r="AB295" s="30"/>
      <c r="AC295" s="28"/>
      <c r="AD295" s="19"/>
    </row>
    <row r="296" ht="15.75" customHeight="1">
      <c r="A296" s="27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14"/>
      <c r="AA296" s="28"/>
      <c r="AB296" s="30"/>
      <c r="AC296" s="28"/>
      <c r="AD296" s="19"/>
    </row>
    <row r="297" ht="15.75" customHeight="1">
      <c r="A297" s="27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14"/>
      <c r="AA297" s="28"/>
      <c r="AB297" s="30"/>
      <c r="AC297" s="28"/>
      <c r="AD297" s="19"/>
    </row>
    <row r="298" ht="15.75" customHeight="1">
      <c r="A298" s="27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14"/>
      <c r="AA298" s="28"/>
      <c r="AB298" s="30"/>
      <c r="AC298" s="28"/>
      <c r="AD298" s="19"/>
    </row>
    <row r="299" ht="15.75" customHeight="1">
      <c r="A299" s="27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14"/>
      <c r="AA299" s="28"/>
      <c r="AB299" s="30"/>
      <c r="AC299" s="28"/>
      <c r="AD299" s="19"/>
    </row>
    <row r="300" ht="15.75" customHeight="1">
      <c r="A300" s="27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14"/>
      <c r="AA300" s="28"/>
      <c r="AB300" s="30"/>
      <c r="AC300" s="28"/>
      <c r="AD300" s="19"/>
    </row>
    <row r="301" ht="15.75" customHeight="1">
      <c r="A301" s="27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14"/>
      <c r="AA301" s="28"/>
      <c r="AB301" s="30"/>
      <c r="AC301" s="28"/>
      <c r="AD301" s="19"/>
    </row>
    <row r="302" ht="15.75" customHeight="1">
      <c r="A302" s="27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14"/>
      <c r="AA302" s="28"/>
      <c r="AB302" s="30"/>
      <c r="AC302" s="28"/>
      <c r="AD302" s="19"/>
    </row>
    <row r="303" ht="15.75" customHeight="1">
      <c r="A303" s="27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14"/>
      <c r="AA303" s="28"/>
      <c r="AB303" s="30"/>
      <c r="AC303" s="28"/>
      <c r="AD303" s="19"/>
    </row>
    <row r="304" ht="15.75" customHeight="1">
      <c r="A304" s="27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14"/>
      <c r="AA304" s="28"/>
      <c r="AB304" s="30"/>
      <c r="AC304" s="28"/>
      <c r="AD304" s="19"/>
    </row>
    <row r="305" ht="15.75" customHeight="1">
      <c r="A305" s="27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14"/>
      <c r="AA305" s="28"/>
      <c r="AB305" s="30"/>
      <c r="AC305" s="28"/>
      <c r="AD305" s="19"/>
    </row>
    <row r="306" ht="15.75" customHeight="1">
      <c r="A306" s="27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14"/>
      <c r="AA306" s="28"/>
      <c r="AB306" s="30"/>
      <c r="AC306" s="28"/>
      <c r="AD306" s="19"/>
    </row>
    <row r="307" ht="15.75" customHeight="1">
      <c r="A307" s="27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14"/>
      <c r="AA307" s="28"/>
      <c r="AB307" s="30"/>
      <c r="AC307" s="28"/>
      <c r="AD307" s="19"/>
    </row>
    <row r="308" ht="15.75" customHeight="1">
      <c r="A308" s="27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14"/>
      <c r="AA308" s="28"/>
      <c r="AB308" s="30"/>
      <c r="AC308" s="28"/>
      <c r="AD308" s="19"/>
    </row>
    <row r="309" ht="15.75" customHeight="1">
      <c r="A309" s="27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14"/>
      <c r="AA309" s="28"/>
      <c r="AB309" s="30"/>
      <c r="AC309" s="28"/>
      <c r="AD309" s="19"/>
    </row>
    <row r="310" ht="15.75" customHeight="1">
      <c r="A310" s="27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14"/>
      <c r="AA310" s="28"/>
      <c r="AB310" s="30"/>
      <c r="AC310" s="28"/>
      <c r="AD310" s="19"/>
    </row>
    <row r="311" ht="15.75" customHeight="1">
      <c r="A311" s="27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14"/>
      <c r="AA311" s="28"/>
      <c r="AB311" s="30"/>
      <c r="AC311" s="28"/>
      <c r="AD311" s="19"/>
    </row>
    <row r="312" ht="15.75" customHeight="1">
      <c r="A312" s="27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14"/>
      <c r="AA312" s="28"/>
      <c r="AB312" s="30"/>
      <c r="AC312" s="28"/>
      <c r="AD312" s="19"/>
    </row>
    <row r="313" ht="15.75" customHeight="1">
      <c r="A313" s="27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14"/>
      <c r="AA313" s="28"/>
      <c r="AB313" s="30"/>
      <c r="AC313" s="28"/>
      <c r="AD313" s="19"/>
    </row>
    <row r="314" ht="15.75" customHeight="1">
      <c r="A314" s="27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14"/>
      <c r="AA314" s="28"/>
      <c r="AB314" s="30"/>
      <c r="AC314" s="28"/>
      <c r="AD314" s="19"/>
    </row>
    <row r="315" ht="15.75" customHeight="1">
      <c r="A315" s="27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14"/>
      <c r="AA315" s="28"/>
      <c r="AB315" s="30"/>
      <c r="AC315" s="28"/>
      <c r="AD315" s="19"/>
    </row>
    <row r="316" ht="15.75" customHeight="1">
      <c r="A316" s="27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14"/>
      <c r="AA316" s="28"/>
      <c r="AB316" s="30"/>
      <c r="AC316" s="28"/>
      <c r="AD316" s="19"/>
    </row>
    <row r="317" ht="15.75" customHeight="1">
      <c r="A317" s="27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14"/>
      <c r="AA317" s="28"/>
      <c r="AB317" s="30"/>
      <c r="AC317" s="28"/>
      <c r="AD317" s="19"/>
    </row>
    <row r="318" ht="15.75" customHeight="1">
      <c r="A318" s="27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14"/>
      <c r="AA318" s="28"/>
      <c r="AB318" s="30"/>
      <c r="AC318" s="28"/>
      <c r="AD318" s="19"/>
    </row>
    <row r="319" ht="15.75" customHeight="1">
      <c r="A319" s="27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14"/>
      <c r="AA319" s="28"/>
      <c r="AB319" s="30"/>
      <c r="AC319" s="28"/>
      <c r="AD319" s="19"/>
    </row>
    <row r="320" ht="15.75" customHeight="1">
      <c r="A320" s="27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14"/>
      <c r="AA320" s="28"/>
      <c r="AB320" s="30"/>
      <c r="AC320" s="28"/>
      <c r="AD320" s="19"/>
    </row>
    <row r="321" ht="15.75" customHeight="1">
      <c r="A321" s="27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14"/>
      <c r="AA321" s="28"/>
      <c r="AB321" s="30"/>
      <c r="AC321" s="28"/>
      <c r="AD321" s="19"/>
    </row>
    <row r="322" ht="15.75" customHeight="1">
      <c r="A322" s="27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14"/>
      <c r="AA322" s="28"/>
      <c r="AB322" s="30"/>
      <c r="AC322" s="28"/>
      <c r="AD322" s="19"/>
    </row>
    <row r="323" ht="15.75" customHeight="1">
      <c r="A323" s="27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14"/>
      <c r="AA323" s="28"/>
      <c r="AB323" s="30"/>
      <c r="AC323" s="28"/>
      <c r="AD323" s="19"/>
    </row>
    <row r="324" ht="15.75" customHeight="1">
      <c r="A324" s="27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14"/>
      <c r="AA324" s="28"/>
      <c r="AB324" s="30"/>
      <c r="AC324" s="28"/>
      <c r="AD324" s="19"/>
    </row>
    <row r="325" ht="15.75" customHeight="1">
      <c r="A325" s="27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14"/>
      <c r="AA325" s="28"/>
      <c r="AB325" s="30"/>
      <c r="AC325" s="28"/>
      <c r="AD325" s="19"/>
    </row>
    <row r="326" ht="15.75" customHeight="1">
      <c r="A326" s="27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14"/>
      <c r="AA326" s="28"/>
      <c r="AB326" s="30"/>
      <c r="AC326" s="28"/>
      <c r="AD326" s="19"/>
    </row>
    <row r="327" ht="15.75" customHeight="1">
      <c r="A327" s="27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14"/>
      <c r="AA327" s="28"/>
      <c r="AB327" s="30"/>
      <c r="AC327" s="28"/>
      <c r="AD327" s="19"/>
    </row>
    <row r="328" ht="15.75" customHeight="1">
      <c r="A328" s="27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14"/>
      <c r="AA328" s="28"/>
      <c r="AB328" s="30"/>
      <c r="AC328" s="28"/>
      <c r="AD328" s="19"/>
    </row>
    <row r="329" ht="15.75" customHeight="1">
      <c r="A329" s="27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14"/>
      <c r="AA329" s="28"/>
      <c r="AB329" s="30"/>
      <c r="AC329" s="28"/>
      <c r="AD329" s="19"/>
    </row>
    <row r="330" ht="15.75" customHeight="1">
      <c r="A330" s="27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14"/>
      <c r="AA330" s="28"/>
      <c r="AB330" s="30"/>
      <c r="AC330" s="28"/>
      <c r="AD330" s="19"/>
    </row>
    <row r="331" ht="15.75" customHeight="1">
      <c r="A331" s="27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14"/>
      <c r="AA331" s="28"/>
      <c r="AB331" s="30"/>
      <c r="AC331" s="28"/>
      <c r="AD331" s="19"/>
    </row>
    <row r="332" ht="15.75" customHeight="1">
      <c r="A332" s="27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14"/>
      <c r="AA332" s="28"/>
      <c r="AB332" s="30"/>
      <c r="AC332" s="28"/>
      <c r="AD332" s="19"/>
    </row>
    <row r="333" ht="15.75" customHeight="1">
      <c r="A333" s="27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14"/>
      <c r="AA333" s="28"/>
      <c r="AB333" s="30"/>
      <c r="AC333" s="28"/>
      <c r="AD333" s="19"/>
    </row>
    <row r="334" ht="15.75" customHeight="1">
      <c r="A334" s="27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14"/>
      <c r="AA334" s="28"/>
      <c r="AB334" s="30"/>
      <c r="AC334" s="28"/>
      <c r="AD334" s="19"/>
    </row>
    <row r="335" ht="15.75" customHeight="1">
      <c r="A335" s="27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14"/>
      <c r="AA335" s="28"/>
      <c r="AB335" s="30"/>
      <c r="AC335" s="28"/>
      <c r="AD335" s="19"/>
    </row>
    <row r="336" ht="15.75" customHeight="1">
      <c r="A336" s="27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14"/>
      <c r="AA336" s="28"/>
      <c r="AB336" s="30"/>
      <c r="AC336" s="28"/>
      <c r="AD336" s="19"/>
    </row>
    <row r="337" ht="15.75" customHeight="1">
      <c r="A337" s="27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14"/>
      <c r="AA337" s="28"/>
      <c r="AB337" s="30"/>
      <c r="AC337" s="28"/>
      <c r="AD337" s="19"/>
    </row>
    <row r="338" ht="15.75" customHeight="1">
      <c r="A338" s="27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14"/>
      <c r="AA338" s="28"/>
      <c r="AB338" s="30"/>
      <c r="AC338" s="28"/>
      <c r="AD338" s="19"/>
    </row>
    <row r="339" ht="15.75" customHeight="1">
      <c r="A339" s="27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14"/>
      <c r="AA339" s="28"/>
      <c r="AB339" s="30"/>
      <c r="AC339" s="28"/>
      <c r="AD339" s="19"/>
    </row>
    <row r="340" ht="15.75" customHeight="1">
      <c r="A340" s="27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14"/>
      <c r="AA340" s="28"/>
      <c r="AB340" s="30"/>
      <c r="AC340" s="28"/>
      <c r="AD340" s="19"/>
    </row>
    <row r="341" ht="15.75" customHeight="1">
      <c r="A341" s="27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14"/>
      <c r="AA341" s="28"/>
      <c r="AB341" s="30"/>
      <c r="AC341" s="28"/>
      <c r="AD341" s="19"/>
    </row>
    <row r="342" ht="15.75" customHeight="1">
      <c r="A342" s="27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14"/>
      <c r="AA342" s="28"/>
      <c r="AB342" s="30"/>
      <c r="AC342" s="28"/>
      <c r="AD342" s="19"/>
    </row>
    <row r="343" ht="15.75" customHeight="1">
      <c r="A343" s="27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14"/>
      <c r="AA343" s="28"/>
      <c r="AB343" s="30"/>
      <c r="AC343" s="28"/>
      <c r="AD343" s="19"/>
    </row>
    <row r="344" ht="15.75" customHeight="1">
      <c r="A344" s="27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14"/>
      <c r="AA344" s="28"/>
      <c r="AB344" s="30"/>
      <c r="AC344" s="28"/>
      <c r="AD344" s="19"/>
    </row>
    <row r="345" ht="15.75" customHeight="1">
      <c r="A345" s="27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14"/>
      <c r="AA345" s="28"/>
      <c r="AB345" s="30"/>
      <c r="AC345" s="28"/>
      <c r="AD345" s="19"/>
    </row>
    <row r="346" ht="15.75" customHeight="1">
      <c r="A346" s="27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14"/>
      <c r="AA346" s="28"/>
      <c r="AB346" s="30"/>
      <c r="AC346" s="28"/>
      <c r="AD346" s="19"/>
    </row>
    <row r="347" ht="15.75" customHeight="1">
      <c r="A347" s="27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14"/>
      <c r="AA347" s="28"/>
      <c r="AB347" s="30"/>
      <c r="AC347" s="28"/>
      <c r="AD347" s="19"/>
    </row>
    <row r="348" ht="15.75" customHeight="1">
      <c r="A348" s="27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14"/>
      <c r="AA348" s="28"/>
      <c r="AB348" s="30"/>
      <c r="AC348" s="28"/>
      <c r="AD348" s="19"/>
    </row>
    <row r="349" ht="15.75" customHeight="1">
      <c r="A349" s="27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14"/>
      <c r="AA349" s="28"/>
      <c r="AB349" s="30"/>
      <c r="AC349" s="28"/>
      <c r="AD349" s="19"/>
    </row>
    <row r="350" ht="15.75" customHeight="1">
      <c r="A350" s="27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14"/>
      <c r="AA350" s="28"/>
      <c r="AB350" s="30"/>
      <c r="AC350" s="28"/>
      <c r="AD350" s="19"/>
    </row>
    <row r="351" ht="15.75" customHeight="1">
      <c r="A351" s="27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14"/>
      <c r="AA351" s="28"/>
      <c r="AB351" s="30"/>
      <c r="AC351" s="28"/>
      <c r="AD351" s="19"/>
    </row>
    <row r="352" ht="15.75" customHeight="1">
      <c r="A352" s="27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14"/>
      <c r="AA352" s="28"/>
      <c r="AB352" s="30"/>
      <c r="AC352" s="28"/>
      <c r="AD352" s="19"/>
    </row>
    <row r="353" ht="15.75" customHeight="1">
      <c r="A353" s="27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14"/>
      <c r="AA353" s="28"/>
      <c r="AB353" s="30"/>
      <c r="AC353" s="28"/>
      <c r="AD353" s="19"/>
    </row>
    <row r="354" ht="15.75" customHeight="1">
      <c r="A354" s="27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14"/>
      <c r="AA354" s="28"/>
      <c r="AB354" s="30"/>
      <c r="AC354" s="28"/>
      <c r="AD354" s="19"/>
    </row>
    <row r="355" ht="15.75" customHeight="1">
      <c r="A355" s="27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14"/>
      <c r="AA355" s="28"/>
      <c r="AB355" s="30"/>
      <c r="AC355" s="28"/>
      <c r="AD355" s="19"/>
    </row>
    <row r="356" ht="15.75" customHeight="1">
      <c r="A356" s="27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14"/>
      <c r="AA356" s="28"/>
      <c r="AB356" s="30"/>
      <c r="AC356" s="28"/>
      <c r="AD356" s="19"/>
    </row>
    <row r="357" ht="15.75" customHeight="1">
      <c r="A357" s="27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14"/>
      <c r="AA357" s="28"/>
      <c r="AB357" s="30"/>
      <c r="AC357" s="28"/>
      <c r="AD357" s="19"/>
    </row>
    <row r="358" ht="15.75" customHeight="1">
      <c r="A358" s="27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14"/>
      <c r="AA358" s="28"/>
      <c r="AB358" s="30"/>
      <c r="AC358" s="28"/>
      <c r="AD358" s="19"/>
    </row>
    <row r="359" ht="15.75" customHeight="1">
      <c r="A359" s="27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14"/>
      <c r="AA359" s="28"/>
      <c r="AB359" s="30"/>
      <c r="AC359" s="28"/>
      <c r="AD359" s="19"/>
    </row>
    <row r="360" ht="15.75" customHeight="1">
      <c r="A360" s="27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14"/>
      <c r="AA360" s="28"/>
      <c r="AB360" s="30"/>
      <c r="AC360" s="28"/>
      <c r="AD360" s="19"/>
    </row>
    <row r="361" ht="15.75" customHeight="1">
      <c r="A361" s="27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14"/>
      <c r="AA361" s="28"/>
      <c r="AB361" s="30"/>
      <c r="AC361" s="28"/>
      <c r="AD361" s="19"/>
    </row>
    <row r="362" ht="15.75" customHeight="1">
      <c r="A362" s="27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14"/>
      <c r="AA362" s="28"/>
      <c r="AB362" s="30"/>
      <c r="AC362" s="28"/>
      <c r="AD362" s="19"/>
    </row>
    <row r="363" ht="15.75" customHeight="1">
      <c r="A363" s="27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14"/>
      <c r="AA363" s="28"/>
      <c r="AB363" s="30"/>
      <c r="AC363" s="28"/>
      <c r="AD363" s="19"/>
    </row>
    <row r="364" ht="15.75" customHeight="1">
      <c r="A364" s="27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14"/>
      <c r="AA364" s="28"/>
      <c r="AB364" s="30"/>
      <c r="AC364" s="28"/>
      <c r="AD364" s="19"/>
    </row>
    <row r="365" ht="15.75" customHeight="1">
      <c r="A365" s="27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14"/>
      <c r="AA365" s="28"/>
      <c r="AB365" s="30"/>
      <c r="AC365" s="28"/>
      <c r="AD365" s="19"/>
    </row>
    <row r="366" ht="15.75" customHeight="1">
      <c r="A366" s="27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14"/>
      <c r="AA366" s="28"/>
      <c r="AB366" s="30"/>
      <c r="AC366" s="28"/>
      <c r="AD366" s="19"/>
    </row>
    <row r="367" ht="15.75" customHeight="1">
      <c r="A367" s="27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14"/>
      <c r="AA367" s="28"/>
      <c r="AB367" s="30"/>
      <c r="AC367" s="28"/>
      <c r="AD367" s="19"/>
    </row>
    <row r="368" ht="15.75" customHeight="1">
      <c r="A368" s="27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14"/>
      <c r="AA368" s="28"/>
      <c r="AB368" s="30"/>
      <c r="AC368" s="28"/>
      <c r="AD368" s="19"/>
    </row>
    <row r="369" ht="15.75" customHeight="1">
      <c r="A369" s="27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14"/>
      <c r="AA369" s="28"/>
      <c r="AB369" s="30"/>
      <c r="AC369" s="28"/>
      <c r="AD369" s="19"/>
    </row>
    <row r="370" ht="15.75" customHeight="1">
      <c r="A370" s="27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14"/>
      <c r="AA370" s="28"/>
      <c r="AB370" s="30"/>
      <c r="AC370" s="28"/>
      <c r="AD370" s="19"/>
    </row>
    <row r="371" ht="15.75" customHeight="1">
      <c r="A371" s="27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14"/>
      <c r="AA371" s="28"/>
      <c r="AB371" s="30"/>
      <c r="AC371" s="28"/>
      <c r="AD371" s="19"/>
    </row>
    <row r="372" ht="15.75" customHeight="1">
      <c r="A372" s="27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14"/>
      <c r="AA372" s="28"/>
      <c r="AB372" s="30"/>
      <c r="AC372" s="28"/>
      <c r="AD372" s="19"/>
    </row>
    <row r="373" ht="15.75" customHeight="1">
      <c r="A373" s="27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14"/>
      <c r="AA373" s="28"/>
      <c r="AB373" s="30"/>
      <c r="AC373" s="28"/>
      <c r="AD373" s="19"/>
    </row>
    <row r="374" ht="15.75" customHeight="1">
      <c r="A374" s="27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14"/>
      <c r="AA374" s="28"/>
      <c r="AB374" s="30"/>
      <c r="AC374" s="28"/>
      <c r="AD374" s="19"/>
    </row>
    <row r="375" ht="15.75" customHeight="1">
      <c r="A375" s="27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14"/>
      <c r="AA375" s="28"/>
      <c r="AB375" s="30"/>
      <c r="AC375" s="28"/>
      <c r="AD375" s="19"/>
    </row>
    <row r="376" ht="15.75" customHeight="1">
      <c r="A376" s="27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14"/>
      <c r="AA376" s="28"/>
      <c r="AB376" s="30"/>
      <c r="AC376" s="28"/>
      <c r="AD376" s="19"/>
    </row>
    <row r="377" ht="15.75" customHeight="1">
      <c r="A377" s="27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14"/>
      <c r="AA377" s="28"/>
      <c r="AB377" s="30"/>
      <c r="AC377" s="28"/>
      <c r="AD377" s="19"/>
    </row>
    <row r="378" ht="15.75" customHeight="1">
      <c r="A378" s="27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14"/>
      <c r="AA378" s="28"/>
      <c r="AB378" s="30"/>
      <c r="AC378" s="28"/>
      <c r="AD378" s="19"/>
    </row>
    <row r="379" ht="15.75" customHeight="1">
      <c r="A379" s="27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14"/>
      <c r="AA379" s="28"/>
      <c r="AB379" s="30"/>
      <c r="AC379" s="28"/>
      <c r="AD379" s="19"/>
    </row>
    <row r="380" ht="15.75" customHeight="1">
      <c r="A380" s="27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14"/>
      <c r="AA380" s="28"/>
      <c r="AB380" s="30"/>
      <c r="AC380" s="28"/>
      <c r="AD380" s="19"/>
    </row>
    <row r="381" ht="15.75" customHeight="1">
      <c r="A381" s="27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14"/>
      <c r="AA381" s="28"/>
      <c r="AB381" s="30"/>
      <c r="AC381" s="28"/>
      <c r="AD381" s="19"/>
    </row>
    <row r="382" ht="15.75" customHeight="1">
      <c r="A382" s="27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14"/>
      <c r="AA382" s="28"/>
      <c r="AB382" s="30"/>
      <c r="AC382" s="28"/>
      <c r="AD382" s="19"/>
    </row>
    <row r="383" ht="15.75" customHeight="1">
      <c r="A383" s="27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14"/>
      <c r="AA383" s="28"/>
      <c r="AB383" s="30"/>
      <c r="AC383" s="28"/>
      <c r="AD383" s="19"/>
    </row>
    <row r="384" ht="15.75" customHeight="1">
      <c r="A384" s="27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14"/>
      <c r="AA384" s="28"/>
      <c r="AB384" s="30"/>
      <c r="AC384" s="28"/>
      <c r="AD384" s="19"/>
    </row>
    <row r="385" ht="15.75" customHeight="1">
      <c r="A385" s="27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14"/>
      <c r="AA385" s="28"/>
      <c r="AB385" s="30"/>
      <c r="AC385" s="28"/>
      <c r="AD385" s="19"/>
    </row>
    <row r="386" ht="15.75" customHeight="1">
      <c r="A386" s="27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14"/>
      <c r="AA386" s="28"/>
      <c r="AB386" s="30"/>
      <c r="AC386" s="28"/>
      <c r="AD386" s="19"/>
    </row>
    <row r="387" ht="15.75" customHeight="1">
      <c r="A387" s="27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14"/>
      <c r="AA387" s="28"/>
      <c r="AB387" s="30"/>
      <c r="AC387" s="28"/>
      <c r="AD387" s="19"/>
    </row>
    <row r="388" ht="15.75" customHeight="1">
      <c r="A388" s="27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14"/>
      <c r="AA388" s="28"/>
      <c r="AB388" s="30"/>
      <c r="AC388" s="28"/>
      <c r="AD388" s="19"/>
    </row>
    <row r="389" ht="15.75" customHeight="1">
      <c r="A389" s="27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14"/>
      <c r="AA389" s="28"/>
      <c r="AB389" s="30"/>
      <c r="AC389" s="28"/>
      <c r="AD389" s="19"/>
    </row>
    <row r="390" ht="15.75" customHeight="1">
      <c r="A390" s="27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14"/>
      <c r="AA390" s="28"/>
      <c r="AB390" s="30"/>
      <c r="AC390" s="28"/>
      <c r="AD390" s="19"/>
    </row>
    <row r="391" ht="15.75" customHeight="1">
      <c r="A391" s="27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14"/>
      <c r="AA391" s="28"/>
      <c r="AB391" s="30"/>
      <c r="AC391" s="28"/>
      <c r="AD391" s="19"/>
    </row>
    <row r="392" ht="15.75" customHeight="1">
      <c r="A392" s="27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14"/>
      <c r="AA392" s="28"/>
      <c r="AB392" s="30"/>
      <c r="AC392" s="28"/>
      <c r="AD392" s="19"/>
    </row>
    <row r="393" ht="15.75" customHeight="1">
      <c r="A393" s="27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14"/>
      <c r="AA393" s="28"/>
      <c r="AB393" s="30"/>
      <c r="AC393" s="28"/>
      <c r="AD393" s="19"/>
    </row>
    <row r="394" ht="15.75" customHeight="1">
      <c r="A394" s="27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14"/>
      <c r="AA394" s="28"/>
      <c r="AB394" s="30"/>
      <c r="AC394" s="28"/>
      <c r="AD394" s="19"/>
    </row>
    <row r="395" ht="15.75" customHeight="1">
      <c r="A395" s="27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14"/>
      <c r="AA395" s="28"/>
      <c r="AB395" s="30"/>
      <c r="AC395" s="28"/>
      <c r="AD395" s="19"/>
    </row>
    <row r="396" ht="15.75" customHeight="1">
      <c r="A396" s="27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14"/>
      <c r="AA396" s="28"/>
      <c r="AB396" s="30"/>
      <c r="AC396" s="28"/>
      <c r="AD396" s="19"/>
    </row>
    <row r="397" ht="15.75" customHeight="1">
      <c r="A397" s="27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14"/>
      <c r="AA397" s="28"/>
      <c r="AB397" s="30"/>
      <c r="AC397" s="28"/>
      <c r="AD397" s="19"/>
    </row>
    <row r="398" ht="15.75" customHeight="1">
      <c r="A398" s="27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14"/>
      <c r="AA398" s="28"/>
      <c r="AB398" s="30"/>
      <c r="AC398" s="28"/>
      <c r="AD398" s="19"/>
    </row>
    <row r="399" ht="15.75" customHeight="1">
      <c r="A399" s="27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14"/>
      <c r="AA399" s="28"/>
      <c r="AB399" s="30"/>
      <c r="AC399" s="28"/>
      <c r="AD399" s="19"/>
    </row>
    <row r="400" ht="15.75" customHeight="1">
      <c r="A400" s="27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14"/>
      <c r="AA400" s="28"/>
      <c r="AB400" s="30"/>
      <c r="AC400" s="28"/>
      <c r="AD400" s="19"/>
    </row>
    <row r="401" ht="15.75" customHeight="1">
      <c r="A401" s="27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14"/>
      <c r="AA401" s="28"/>
      <c r="AB401" s="30"/>
      <c r="AC401" s="28"/>
      <c r="AD401" s="19"/>
    </row>
    <row r="402" ht="15.75" customHeight="1">
      <c r="A402" s="27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14"/>
      <c r="AA402" s="28"/>
      <c r="AB402" s="30"/>
      <c r="AC402" s="28"/>
      <c r="AD402" s="19"/>
    </row>
    <row r="403" ht="15.75" customHeight="1">
      <c r="A403" s="27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14"/>
      <c r="AA403" s="28"/>
      <c r="AB403" s="30"/>
      <c r="AC403" s="28"/>
      <c r="AD403" s="19"/>
    </row>
    <row r="404" ht="15.75" customHeight="1">
      <c r="A404" s="27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14"/>
      <c r="AA404" s="28"/>
      <c r="AB404" s="30"/>
      <c r="AC404" s="28"/>
      <c r="AD404" s="19"/>
    </row>
    <row r="405" ht="15.75" customHeight="1">
      <c r="A405" s="27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14"/>
      <c r="AA405" s="28"/>
      <c r="AB405" s="30"/>
      <c r="AC405" s="28"/>
      <c r="AD405" s="19"/>
    </row>
    <row r="406" ht="15.75" customHeight="1">
      <c r="A406" s="27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14"/>
      <c r="AA406" s="28"/>
      <c r="AB406" s="30"/>
      <c r="AC406" s="28"/>
      <c r="AD406" s="19"/>
    </row>
    <row r="407" ht="15.75" customHeight="1">
      <c r="A407" s="27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14"/>
      <c r="AA407" s="28"/>
      <c r="AB407" s="30"/>
      <c r="AC407" s="28"/>
      <c r="AD407" s="19"/>
    </row>
    <row r="408" ht="15.75" customHeight="1">
      <c r="A408" s="27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14"/>
      <c r="AA408" s="28"/>
      <c r="AB408" s="30"/>
      <c r="AC408" s="28"/>
      <c r="AD408" s="19"/>
    </row>
    <row r="409" ht="15.75" customHeight="1">
      <c r="A409" s="27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14"/>
      <c r="AA409" s="28"/>
      <c r="AB409" s="30"/>
      <c r="AC409" s="28"/>
      <c r="AD409" s="19"/>
    </row>
    <row r="410" ht="15.75" customHeight="1">
      <c r="A410" s="27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14"/>
      <c r="AA410" s="28"/>
      <c r="AB410" s="30"/>
      <c r="AC410" s="28"/>
      <c r="AD410" s="19"/>
    </row>
    <row r="411" ht="15.75" customHeight="1">
      <c r="A411" s="27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14"/>
      <c r="AA411" s="28"/>
      <c r="AB411" s="30"/>
      <c r="AC411" s="28"/>
      <c r="AD411" s="19"/>
    </row>
    <row r="412" ht="15.75" customHeight="1">
      <c r="A412" s="27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14"/>
      <c r="AA412" s="28"/>
      <c r="AB412" s="30"/>
      <c r="AC412" s="28"/>
      <c r="AD412" s="19"/>
    </row>
    <row r="413" ht="15.75" customHeight="1">
      <c r="A413" s="27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14"/>
      <c r="AA413" s="28"/>
      <c r="AB413" s="30"/>
      <c r="AC413" s="28"/>
      <c r="AD413" s="19"/>
    </row>
    <row r="414" ht="15.75" customHeight="1">
      <c r="A414" s="27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14"/>
      <c r="AA414" s="28"/>
      <c r="AB414" s="30"/>
      <c r="AC414" s="28"/>
      <c r="AD414" s="19"/>
    </row>
    <row r="415" ht="15.75" customHeight="1">
      <c r="A415" s="27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14"/>
      <c r="AA415" s="28"/>
      <c r="AB415" s="30"/>
      <c r="AC415" s="28"/>
      <c r="AD415" s="19"/>
    </row>
    <row r="416" ht="15.75" customHeight="1">
      <c r="A416" s="27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14"/>
      <c r="AA416" s="28"/>
      <c r="AB416" s="30"/>
      <c r="AC416" s="28"/>
      <c r="AD416" s="19"/>
    </row>
    <row r="417" ht="15.75" customHeight="1">
      <c r="A417" s="27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14"/>
      <c r="AA417" s="28"/>
      <c r="AB417" s="30"/>
      <c r="AC417" s="28"/>
      <c r="AD417" s="19"/>
    </row>
    <row r="418" ht="15.75" customHeight="1">
      <c r="A418" s="27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14"/>
      <c r="AA418" s="28"/>
      <c r="AB418" s="30"/>
      <c r="AC418" s="28"/>
      <c r="AD418" s="19"/>
    </row>
    <row r="419" ht="15.75" customHeight="1">
      <c r="A419" s="27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14"/>
      <c r="AA419" s="28"/>
      <c r="AB419" s="30"/>
      <c r="AC419" s="28"/>
      <c r="AD419" s="19"/>
    </row>
    <row r="420" ht="15.75" customHeight="1">
      <c r="A420" s="27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14"/>
      <c r="AA420" s="28"/>
      <c r="AB420" s="30"/>
      <c r="AC420" s="28"/>
      <c r="AD420" s="19"/>
    </row>
    <row r="421" ht="15.75" customHeight="1">
      <c r="A421" s="27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14"/>
      <c r="AA421" s="28"/>
      <c r="AB421" s="30"/>
      <c r="AC421" s="28"/>
      <c r="AD421" s="19"/>
    </row>
    <row r="422" ht="15.75" customHeight="1">
      <c r="A422" s="27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14"/>
      <c r="AA422" s="28"/>
      <c r="AB422" s="30"/>
      <c r="AC422" s="28"/>
      <c r="AD422" s="19"/>
    </row>
    <row r="423" ht="15.75" customHeight="1">
      <c r="A423" s="27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14"/>
      <c r="AA423" s="28"/>
      <c r="AB423" s="30"/>
      <c r="AC423" s="28"/>
      <c r="AD423" s="19"/>
    </row>
    <row r="424" ht="15.75" customHeight="1">
      <c r="A424" s="27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14"/>
      <c r="AA424" s="28"/>
      <c r="AB424" s="30"/>
      <c r="AC424" s="28"/>
      <c r="AD424" s="19"/>
    </row>
    <row r="425" ht="15.75" customHeight="1">
      <c r="A425" s="27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14"/>
      <c r="AA425" s="28"/>
      <c r="AB425" s="30"/>
      <c r="AC425" s="28"/>
      <c r="AD425" s="19"/>
    </row>
    <row r="426" ht="15.75" customHeight="1">
      <c r="A426" s="27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14"/>
      <c r="AA426" s="28"/>
      <c r="AB426" s="30"/>
      <c r="AC426" s="28"/>
      <c r="AD426" s="19"/>
    </row>
    <row r="427" ht="15.75" customHeight="1">
      <c r="A427" s="27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14"/>
      <c r="AA427" s="28"/>
      <c r="AB427" s="30"/>
      <c r="AC427" s="28"/>
      <c r="AD427" s="19"/>
    </row>
    <row r="428" ht="15.75" customHeight="1">
      <c r="A428" s="27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14"/>
      <c r="AA428" s="28"/>
      <c r="AB428" s="30"/>
      <c r="AC428" s="28"/>
      <c r="AD428" s="19"/>
    </row>
    <row r="429" ht="15.75" customHeight="1">
      <c r="A429" s="27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14"/>
      <c r="AA429" s="28"/>
      <c r="AB429" s="30"/>
      <c r="AC429" s="28"/>
      <c r="AD429" s="19"/>
    </row>
    <row r="430" ht="15.75" customHeight="1">
      <c r="A430" s="27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14"/>
      <c r="AA430" s="28"/>
      <c r="AB430" s="30"/>
      <c r="AC430" s="28"/>
      <c r="AD430" s="19"/>
    </row>
    <row r="431" ht="15.75" customHeight="1">
      <c r="A431" s="27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14"/>
      <c r="AA431" s="28"/>
      <c r="AB431" s="30"/>
      <c r="AC431" s="28"/>
      <c r="AD431" s="19"/>
    </row>
    <row r="432" ht="15.75" customHeight="1">
      <c r="A432" s="27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14"/>
      <c r="AA432" s="28"/>
      <c r="AB432" s="30"/>
      <c r="AC432" s="28"/>
      <c r="AD432" s="19"/>
    </row>
    <row r="433" ht="15.75" customHeight="1">
      <c r="A433" s="27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14"/>
      <c r="AA433" s="28"/>
      <c r="AB433" s="30"/>
      <c r="AC433" s="28"/>
      <c r="AD433" s="19"/>
    </row>
    <row r="434" ht="15.75" customHeight="1">
      <c r="A434" s="27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14"/>
      <c r="AA434" s="28"/>
      <c r="AB434" s="30"/>
      <c r="AC434" s="28"/>
      <c r="AD434" s="19"/>
    </row>
    <row r="435" ht="15.75" customHeight="1">
      <c r="A435" s="27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14"/>
      <c r="AA435" s="28"/>
      <c r="AB435" s="30"/>
      <c r="AC435" s="28"/>
      <c r="AD435" s="19"/>
    </row>
    <row r="436" ht="15.75" customHeight="1">
      <c r="A436" s="27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14"/>
      <c r="AA436" s="28"/>
      <c r="AB436" s="30"/>
      <c r="AC436" s="28"/>
      <c r="AD436" s="19"/>
    </row>
    <row r="437" ht="15.75" customHeight="1">
      <c r="A437" s="27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14"/>
      <c r="AA437" s="28"/>
      <c r="AB437" s="30"/>
      <c r="AC437" s="28"/>
      <c r="AD437" s="19"/>
    </row>
    <row r="438" ht="15.75" customHeight="1">
      <c r="A438" s="27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14"/>
      <c r="AA438" s="28"/>
      <c r="AB438" s="30"/>
      <c r="AC438" s="28"/>
      <c r="AD438" s="19"/>
    </row>
    <row r="439" ht="15.75" customHeight="1">
      <c r="A439" s="27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14"/>
      <c r="AA439" s="28"/>
      <c r="AB439" s="30"/>
      <c r="AC439" s="28"/>
      <c r="AD439" s="19"/>
    </row>
    <row r="440" ht="15.75" customHeight="1">
      <c r="A440" s="27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14"/>
      <c r="AA440" s="28"/>
      <c r="AB440" s="30"/>
      <c r="AC440" s="28"/>
      <c r="AD440" s="19"/>
    </row>
    <row r="441" ht="15.75" customHeight="1">
      <c r="A441" s="27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14"/>
      <c r="AA441" s="28"/>
      <c r="AB441" s="30"/>
      <c r="AC441" s="28"/>
      <c r="AD441" s="19"/>
    </row>
    <row r="442" ht="15.75" customHeight="1">
      <c r="A442" s="27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14"/>
      <c r="AA442" s="28"/>
      <c r="AB442" s="30"/>
      <c r="AC442" s="28"/>
      <c r="AD442" s="19"/>
    </row>
    <row r="443" ht="15.75" customHeight="1">
      <c r="A443" s="27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14"/>
      <c r="AA443" s="28"/>
      <c r="AB443" s="30"/>
      <c r="AC443" s="28"/>
      <c r="AD443" s="19"/>
    </row>
    <row r="444" ht="15.75" customHeight="1">
      <c r="A444" s="27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14"/>
      <c r="AA444" s="28"/>
      <c r="AB444" s="30"/>
      <c r="AC444" s="28"/>
      <c r="AD444" s="19"/>
    </row>
    <row r="445" ht="15.75" customHeight="1">
      <c r="A445" s="27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14"/>
      <c r="AA445" s="28"/>
      <c r="AB445" s="30"/>
      <c r="AC445" s="28"/>
      <c r="AD445" s="19"/>
    </row>
    <row r="446" ht="15.75" customHeight="1">
      <c r="A446" s="27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14"/>
      <c r="AA446" s="28"/>
      <c r="AB446" s="30"/>
      <c r="AC446" s="28"/>
      <c r="AD446" s="19"/>
    </row>
    <row r="447" ht="15.75" customHeight="1">
      <c r="A447" s="27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14"/>
      <c r="AA447" s="28"/>
      <c r="AB447" s="30"/>
      <c r="AC447" s="28"/>
      <c r="AD447" s="19"/>
    </row>
    <row r="448" ht="15.75" customHeight="1">
      <c r="A448" s="27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14"/>
      <c r="AA448" s="28"/>
      <c r="AB448" s="30"/>
      <c r="AC448" s="28"/>
      <c r="AD448" s="19"/>
    </row>
    <row r="449" ht="15.75" customHeight="1">
      <c r="A449" s="27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14"/>
      <c r="AA449" s="28"/>
      <c r="AB449" s="30"/>
      <c r="AC449" s="28"/>
      <c r="AD449" s="19"/>
    </row>
    <row r="450" ht="15.75" customHeight="1">
      <c r="A450" s="27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14"/>
      <c r="AA450" s="28"/>
      <c r="AB450" s="30"/>
      <c r="AC450" s="28"/>
      <c r="AD450" s="19"/>
    </row>
    <row r="451" ht="15.75" customHeight="1">
      <c r="A451" s="27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14"/>
      <c r="AA451" s="28"/>
      <c r="AB451" s="30"/>
      <c r="AC451" s="28"/>
      <c r="AD451" s="19"/>
    </row>
    <row r="452" ht="15.75" customHeight="1">
      <c r="A452" s="27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14"/>
      <c r="AA452" s="28"/>
      <c r="AB452" s="30"/>
      <c r="AC452" s="28"/>
      <c r="AD452" s="19"/>
    </row>
    <row r="453" ht="15.75" customHeight="1">
      <c r="A453" s="27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14"/>
      <c r="AA453" s="28"/>
      <c r="AB453" s="30"/>
      <c r="AC453" s="28"/>
      <c r="AD453" s="19"/>
    </row>
    <row r="454" ht="15.75" customHeight="1">
      <c r="A454" s="27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14"/>
      <c r="AA454" s="28"/>
      <c r="AB454" s="30"/>
      <c r="AC454" s="28"/>
      <c r="AD454" s="19"/>
    </row>
    <row r="455" ht="15.75" customHeight="1">
      <c r="A455" s="27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14"/>
      <c r="AA455" s="28"/>
      <c r="AB455" s="30"/>
      <c r="AC455" s="28"/>
      <c r="AD455" s="19"/>
    </row>
    <row r="456" ht="15.75" customHeight="1">
      <c r="A456" s="27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14"/>
      <c r="AA456" s="28"/>
      <c r="AB456" s="30"/>
      <c r="AC456" s="28"/>
      <c r="AD456" s="19"/>
    </row>
    <row r="457" ht="15.75" customHeight="1">
      <c r="A457" s="27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14"/>
      <c r="AA457" s="28"/>
      <c r="AB457" s="30"/>
      <c r="AC457" s="28"/>
      <c r="AD457" s="19"/>
    </row>
    <row r="458" ht="15.75" customHeight="1">
      <c r="A458" s="27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14"/>
      <c r="AA458" s="28"/>
      <c r="AB458" s="30"/>
      <c r="AC458" s="28"/>
      <c r="AD458" s="19"/>
    </row>
    <row r="459" ht="15.75" customHeight="1">
      <c r="A459" s="27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14"/>
      <c r="AA459" s="28"/>
      <c r="AB459" s="30"/>
      <c r="AC459" s="28"/>
      <c r="AD459" s="19"/>
    </row>
    <row r="460" ht="15.75" customHeight="1">
      <c r="A460" s="27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14"/>
      <c r="AA460" s="28"/>
      <c r="AB460" s="30"/>
      <c r="AC460" s="28"/>
      <c r="AD460" s="19"/>
    </row>
    <row r="461" ht="15.75" customHeight="1">
      <c r="A461" s="27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14"/>
      <c r="AA461" s="28"/>
      <c r="AB461" s="30"/>
      <c r="AC461" s="28"/>
      <c r="AD461" s="19"/>
    </row>
    <row r="462" ht="15.75" customHeight="1">
      <c r="A462" s="27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14"/>
      <c r="AA462" s="28"/>
      <c r="AB462" s="30"/>
      <c r="AC462" s="28"/>
      <c r="AD462" s="19"/>
    </row>
    <row r="463" ht="15.75" customHeight="1">
      <c r="A463" s="27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14"/>
      <c r="AA463" s="28"/>
      <c r="AB463" s="30"/>
      <c r="AC463" s="28"/>
      <c r="AD463" s="19"/>
    </row>
    <row r="464" ht="15.75" customHeight="1">
      <c r="A464" s="27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14"/>
      <c r="AA464" s="28"/>
      <c r="AB464" s="30"/>
      <c r="AC464" s="28"/>
      <c r="AD464" s="19"/>
    </row>
    <row r="465" ht="15.75" customHeight="1">
      <c r="A465" s="27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14"/>
      <c r="AA465" s="28"/>
      <c r="AB465" s="30"/>
      <c r="AC465" s="28"/>
      <c r="AD465" s="19"/>
    </row>
    <row r="466" ht="15.75" customHeight="1">
      <c r="A466" s="27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14"/>
      <c r="AA466" s="28"/>
      <c r="AB466" s="30"/>
      <c r="AC466" s="28"/>
      <c r="AD466" s="19"/>
    </row>
    <row r="467" ht="15.75" customHeight="1">
      <c r="A467" s="27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14"/>
      <c r="AA467" s="28"/>
      <c r="AB467" s="30"/>
      <c r="AC467" s="28"/>
      <c r="AD467" s="19"/>
    </row>
    <row r="468" ht="15.75" customHeight="1">
      <c r="A468" s="27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14"/>
      <c r="AA468" s="28"/>
      <c r="AB468" s="30"/>
      <c r="AC468" s="28"/>
      <c r="AD468" s="19"/>
    </row>
    <row r="469" ht="15.75" customHeight="1">
      <c r="A469" s="27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14"/>
      <c r="AA469" s="28"/>
      <c r="AB469" s="30"/>
      <c r="AC469" s="28"/>
      <c r="AD469" s="19"/>
    </row>
    <row r="470" ht="15.75" customHeight="1">
      <c r="A470" s="27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14"/>
      <c r="AA470" s="28"/>
      <c r="AB470" s="30"/>
      <c r="AC470" s="28"/>
      <c r="AD470" s="19"/>
    </row>
    <row r="471" ht="15.75" customHeight="1">
      <c r="A471" s="27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14"/>
      <c r="AA471" s="28"/>
      <c r="AB471" s="30"/>
      <c r="AC471" s="28"/>
      <c r="AD471" s="19"/>
    </row>
    <row r="472" ht="15.75" customHeight="1">
      <c r="A472" s="27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14"/>
      <c r="AA472" s="28"/>
      <c r="AB472" s="30"/>
      <c r="AC472" s="28"/>
      <c r="AD472" s="19"/>
    </row>
    <row r="473" ht="15.75" customHeight="1">
      <c r="A473" s="27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14"/>
      <c r="AA473" s="28"/>
      <c r="AB473" s="30"/>
      <c r="AC473" s="28"/>
      <c r="AD473" s="19"/>
    </row>
    <row r="474" ht="15.75" customHeight="1">
      <c r="A474" s="27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14"/>
      <c r="AA474" s="28"/>
      <c r="AB474" s="30"/>
      <c r="AC474" s="28"/>
      <c r="AD474" s="19"/>
    </row>
    <row r="475" ht="15.75" customHeight="1">
      <c r="A475" s="27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14"/>
      <c r="AA475" s="28"/>
      <c r="AB475" s="30"/>
      <c r="AC475" s="28"/>
      <c r="AD475" s="19"/>
    </row>
    <row r="476" ht="15.75" customHeight="1">
      <c r="A476" s="27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14"/>
      <c r="AA476" s="28"/>
      <c r="AB476" s="30"/>
      <c r="AC476" s="28"/>
      <c r="AD476" s="19"/>
    </row>
    <row r="477" ht="15.75" customHeight="1">
      <c r="A477" s="27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14"/>
      <c r="AA477" s="28"/>
      <c r="AB477" s="30"/>
      <c r="AC477" s="28"/>
      <c r="AD477" s="19"/>
    </row>
    <row r="478" ht="15.75" customHeight="1">
      <c r="A478" s="27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14"/>
      <c r="AA478" s="28"/>
      <c r="AB478" s="30"/>
      <c r="AC478" s="28"/>
      <c r="AD478" s="19"/>
    </row>
    <row r="479" ht="15.75" customHeight="1">
      <c r="A479" s="27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14"/>
      <c r="AA479" s="28"/>
      <c r="AB479" s="30"/>
      <c r="AC479" s="28"/>
      <c r="AD479" s="19"/>
    </row>
    <row r="480" ht="15.75" customHeight="1">
      <c r="A480" s="27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14"/>
      <c r="AA480" s="28"/>
      <c r="AB480" s="30"/>
      <c r="AC480" s="28"/>
      <c r="AD480" s="19"/>
    </row>
    <row r="481" ht="15.75" customHeight="1">
      <c r="A481" s="27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14"/>
      <c r="AA481" s="28"/>
      <c r="AB481" s="30"/>
      <c r="AC481" s="28"/>
      <c r="AD481" s="19"/>
    </row>
    <row r="482" ht="15.75" customHeight="1">
      <c r="A482" s="27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14"/>
      <c r="AA482" s="28"/>
      <c r="AB482" s="30"/>
      <c r="AC482" s="28"/>
      <c r="AD482" s="19"/>
    </row>
    <row r="483" ht="15.75" customHeight="1">
      <c r="A483" s="27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14"/>
      <c r="AA483" s="28"/>
      <c r="AB483" s="30"/>
      <c r="AC483" s="28"/>
      <c r="AD483" s="19"/>
    </row>
    <row r="484" ht="15.75" customHeight="1">
      <c r="A484" s="27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14"/>
      <c r="AA484" s="28"/>
      <c r="AB484" s="30"/>
      <c r="AC484" s="28"/>
      <c r="AD484" s="19"/>
    </row>
    <row r="485" ht="15.75" customHeight="1">
      <c r="A485" s="27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14"/>
      <c r="AA485" s="28"/>
      <c r="AB485" s="30"/>
      <c r="AC485" s="28"/>
      <c r="AD485" s="19"/>
    </row>
    <row r="486" ht="15.75" customHeight="1">
      <c r="A486" s="27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14"/>
      <c r="AA486" s="28"/>
      <c r="AB486" s="30"/>
      <c r="AC486" s="28"/>
      <c r="AD486" s="19"/>
    </row>
    <row r="487" ht="15.75" customHeight="1">
      <c r="A487" s="27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14"/>
      <c r="AA487" s="28"/>
      <c r="AB487" s="30"/>
      <c r="AC487" s="28"/>
      <c r="AD487" s="19"/>
    </row>
    <row r="488" ht="15.75" customHeight="1">
      <c r="A488" s="27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14"/>
      <c r="AA488" s="28"/>
      <c r="AB488" s="30"/>
      <c r="AC488" s="28"/>
      <c r="AD488" s="19"/>
    </row>
    <row r="489" ht="15.75" customHeight="1">
      <c r="A489" s="27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14"/>
      <c r="AA489" s="28"/>
      <c r="AB489" s="30"/>
      <c r="AC489" s="28"/>
      <c r="AD489" s="19"/>
    </row>
    <row r="490" ht="15.75" customHeight="1">
      <c r="A490" s="27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14"/>
      <c r="AA490" s="28"/>
      <c r="AB490" s="30"/>
      <c r="AC490" s="28"/>
      <c r="AD490" s="19"/>
    </row>
    <row r="491" ht="15.75" customHeight="1">
      <c r="A491" s="27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14"/>
      <c r="AA491" s="28"/>
      <c r="AB491" s="30"/>
      <c r="AC491" s="28"/>
      <c r="AD491" s="19"/>
    </row>
    <row r="492" ht="15.75" customHeight="1">
      <c r="A492" s="27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14"/>
      <c r="AA492" s="28"/>
      <c r="AB492" s="30"/>
      <c r="AC492" s="28"/>
      <c r="AD492" s="19"/>
    </row>
    <row r="493" ht="15.75" customHeight="1">
      <c r="A493" s="27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14"/>
      <c r="AA493" s="28"/>
      <c r="AB493" s="30"/>
      <c r="AC493" s="28"/>
      <c r="AD493" s="19"/>
    </row>
    <row r="494" ht="15.75" customHeight="1">
      <c r="A494" s="27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14"/>
      <c r="AA494" s="28"/>
      <c r="AB494" s="30"/>
      <c r="AC494" s="28"/>
      <c r="AD494" s="19"/>
    </row>
    <row r="495" ht="15.75" customHeight="1">
      <c r="A495" s="27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14"/>
      <c r="AA495" s="28"/>
      <c r="AB495" s="30"/>
      <c r="AC495" s="28"/>
      <c r="AD495" s="19"/>
    </row>
    <row r="496" ht="15.75" customHeight="1">
      <c r="A496" s="27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14"/>
      <c r="AA496" s="28"/>
      <c r="AB496" s="30"/>
      <c r="AC496" s="28"/>
      <c r="AD496" s="19"/>
    </row>
    <row r="497" ht="15.75" customHeight="1">
      <c r="A497" s="27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14"/>
      <c r="AA497" s="28"/>
      <c r="AB497" s="30"/>
      <c r="AC497" s="28"/>
      <c r="AD497" s="19"/>
    </row>
    <row r="498" ht="15.75" customHeight="1">
      <c r="A498" s="27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14"/>
      <c r="AA498" s="28"/>
      <c r="AB498" s="30"/>
      <c r="AC498" s="28"/>
      <c r="AD498" s="19"/>
    </row>
    <row r="499" ht="15.75" customHeight="1">
      <c r="A499" s="27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14"/>
      <c r="AA499" s="28"/>
      <c r="AB499" s="30"/>
      <c r="AC499" s="28"/>
      <c r="AD499" s="19"/>
    </row>
    <row r="500" ht="15.75" customHeight="1">
      <c r="A500" s="27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14"/>
      <c r="AA500" s="28"/>
      <c r="AB500" s="30"/>
      <c r="AC500" s="28"/>
      <c r="AD500" s="19"/>
    </row>
    <row r="501" ht="15.75" customHeight="1">
      <c r="A501" s="27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14"/>
      <c r="AA501" s="28"/>
      <c r="AB501" s="30"/>
      <c r="AC501" s="28"/>
      <c r="AD501" s="19"/>
    </row>
    <row r="502" ht="15.75" customHeight="1">
      <c r="A502" s="27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14"/>
      <c r="AA502" s="28"/>
      <c r="AB502" s="30"/>
      <c r="AC502" s="28"/>
      <c r="AD502" s="19"/>
    </row>
    <row r="503" ht="15.75" customHeight="1">
      <c r="A503" s="27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14"/>
      <c r="AA503" s="28"/>
      <c r="AB503" s="30"/>
      <c r="AC503" s="28"/>
      <c r="AD503" s="19"/>
    </row>
    <row r="504" ht="15.75" customHeight="1">
      <c r="A504" s="27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14"/>
      <c r="AA504" s="28"/>
      <c r="AB504" s="30"/>
      <c r="AC504" s="28"/>
      <c r="AD504" s="19"/>
    </row>
    <row r="505" ht="15.75" customHeight="1">
      <c r="A505" s="27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14"/>
      <c r="AA505" s="28"/>
      <c r="AB505" s="30"/>
      <c r="AC505" s="28"/>
      <c r="AD505" s="19"/>
    </row>
    <row r="506" ht="15.75" customHeight="1">
      <c r="A506" s="27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14"/>
      <c r="AA506" s="28"/>
      <c r="AB506" s="30"/>
      <c r="AC506" s="28"/>
      <c r="AD506" s="19"/>
    </row>
    <row r="507" ht="15.75" customHeight="1">
      <c r="A507" s="27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14"/>
      <c r="AA507" s="28"/>
      <c r="AB507" s="30"/>
      <c r="AC507" s="28"/>
      <c r="AD507" s="19"/>
    </row>
    <row r="508" ht="15.75" customHeight="1">
      <c r="A508" s="27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14"/>
      <c r="AA508" s="28"/>
      <c r="AB508" s="30"/>
      <c r="AC508" s="28"/>
      <c r="AD508" s="19"/>
    </row>
    <row r="509" ht="15.75" customHeight="1">
      <c r="A509" s="27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14"/>
      <c r="AA509" s="28"/>
      <c r="AB509" s="30"/>
      <c r="AC509" s="28"/>
      <c r="AD509" s="19"/>
    </row>
    <row r="510" ht="15.75" customHeight="1">
      <c r="A510" s="27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14"/>
      <c r="AA510" s="28"/>
      <c r="AB510" s="30"/>
      <c r="AC510" s="28"/>
      <c r="AD510" s="19"/>
    </row>
    <row r="511" ht="15.75" customHeight="1">
      <c r="A511" s="27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14"/>
      <c r="AA511" s="28"/>
      <c r="AB511" s="30"/>
      <c r="AC511" s="28"/>
      <c r="AD511" s="19"/>
    </row>
    <row r="512" ht="15.75" customHeight="1">
      <c r="A512" s="27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14"/>
      <c r="AA512" s="28"/>
      <c r="AB512" s="30"/>
      <c r="AC512" s="28"/>
      <c r="AD512" s="19"/>
    </row>
    <row r="513" ht="15.75" customHeight="1">
      <c r="A513" s="27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14"/>
      <c r="AA513" s="28"/>
      <c r="AB513" s="30"/>
      <c r="AC513" s="28"/>
      <c r="AD513" s="19"/>
    </row>
    <row r="514" ht="15.75" customHeight="1">
      <c r="A514" s="27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14"/>
      <c r="AA514" s="28"/>
      <c r="AB514" s="30"/>
      <c r="AC514" s="28"/>
      <c r="AD514" s="19"/>
    </row>
    <row r="515" ht="15.75" customHeight="1">
      <c r="A515" s="27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14"/>
      <c r="AA515" s="28"/>
      <c r="AB515" s="30"/>
      <c r="AC515" s="28"/>
      <c r="AD515" s="19"/>
    </row>
    <row r="516" ht="15.75" customHeight="1">
      <c r="A516" s="27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14"/>
      <c r="AA516" s="28"/>
      <c r="AB516" s="30"/>
      <c r="AC516" s="28"/>
      <c r="AD516" s="19"/>
    </row>
    <row r="517" ht="15.75" customHeight="1">
      <c r="A517" s="27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14"/>
      <c r="AA517" s="28"/>
      <c r="AB517" s="30"/>
      <c r="AC517" s="28"/>
      <c r="AD517" s="19"/>
    </row>
    <row r="518" ht="15.75" customHeight="1">
      <c r="A518" s="27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14"/>
      <c r="AA518" s="28"/>
      <c r="AB518" s="30"/>
      <c r="AC518" s="28"/>
      <c r="AD518" s="19"/>
    </row>
    <row r="519" ht="15.75" customHeight="1">
      <c r="A519" s="27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14"/>
      <c r="AA519" s="28"/>
      <c r="AB519" s="30"/>
      <c r="AC519" s="28"/>
      <c r="AD519" s="19"/>
    </row>
    <row r="520" ht="15.75" customHeight="1">
      <c r="A520" s="27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14"/>
      <c r="AA520" s="28"/>
      <c r="AB520" s="30"/>
      <c r="AC520" s="28"/>
      <c r="AD520" s="19"/>
    </row>
    <row r="521" ht="15.75" customHeight="1">
      <c r="A521" s="27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14"/>
      <c r="AA521" s="28"/>
      <c r="AB521" s="30"/>
      <c r="AC521" s="28"/>
      <c r="AD521" s="19"/>
    </row>
    <row r="522" ht="15.75" customHeight="1">
      <c r="A522" s="27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14"/>
      <c r="AA522" s="28"/>
      <c r="AB522" s="30"/>
      <c r="AC522" s="28"/>
      <c r="AD522" s="19"/>
    </row>
    <row r="523" ht="15.75" customHeight="1">
      <c r="A523" s="27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14"/>
      <c r="AA523" s="28"/>
      <c r="AB523" s="30"/>
      <c r="AC523" s="28"/>
      <c r="AD523" s="19"/>
    </row>
    <row r="524" ht="15.75" customHeight="1">
      <c r="A524" s="27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14"/>
      <c r="AA524" s="28"/>
      <c r="AB524" s="30"/>
      <c r="AC524" s="28"/>
      <c r="AD524" s="19"/>
    </row>
    <row r="525" ht="15.75" customHeight="1">
      <c r="A525" s="27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14"/>
      <c r="AA525" s="28"/>
      <c r="AB525" s="30"/>
      <c r="AC525" s="28"/>
      <c r="AD525" s="19"/>
    </row>
    <row r="526" ht="15.75" customHeight="1">
      <c r="A526" s="27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14"/>
      <c r="AA526" s="28"/>
      <c r="AB526" s="30"/>
      <c r="AC526" s="28"/>
      <c r="AD526" s="19"/>
    </row>
    <row r="527" ht="15.75" customHeight="1">
      <c r="A527" s="27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14"/>
      <c r="AA527" s="28"/>
      <c r="AB527" s="30"/>
      <c r="AC527" s="28"/>
      <c r="AD527" s="19"/>
    </row>
    <row r="528" ht="15.75" customHeight="1">
      <c r="A528" s="27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14"/>
      <c r="AA528" s="28"/>
      <c r="AB528" s="30"/>
      <c r="AC528" s="28"/>
      <c r="AD528" s="19"/>
    </row>
    <row r="529" ht="15.75" customHeight="1">
      <c r="A529" s="27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14"/>
      <c r="AA529" s="28"/>
      <c r="AB529" s="30"/>
      <c r="AC529" s="28"/>
      <c r="AD529" s="19"/>
    </row>
    <row r="530" ht="15.75" customHeight="1">
      <c r="A530" s="27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14"/>
      <c r="AA530" s="28"/>
      <c r="AB530" s="30"/>
      <c r="AC530" s="28"/>
      <c r="AD530" s="19"/>
    </row>
    <row r="531" ht="15.75" customHeight="1">
      <c r="A531" s="27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14"/>
      <c r="AA531" s="28"/>
      <c r="AB531" s="30"/>
      <c r="AC531" s="28"/>
      <c r="AD531" s="19"/>
    </row>
    <row r="532" ht="15.75" customHeight="1">
      <c r="A532" s="27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14"/>
      <c r="AA532" s="28"/>
      <c r="AB532" s="30"/>
      <c r="AC532" s="28"/>
      <c r="AD532" s="19"/>
    </row>
    <row r="533" ht="15.75" customHeight="1">
      <c r="A533" s="27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14"/>
      <c r="AA533" s="28"/>
      <c r="AB533" s="30"/>
      <c r="AC533" s="28"/>
      <c r="AD533" s="19"/>
    </row>
    <row r="534" ht="15.75" customHeight="1">
      <c r="A534" s="27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14"/>
      <c r="AA534" s="28"/>
      <c r="AB534" s="30"/>
      <c r="AC534" s="28"/>
      <c r="AD534" s="19"/>
    </row>
    <row r="535" ht="15.75" customHeight="1">
      <c r="A535" s="27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14"/>
      <c r="AA535" s="28"/>
      <c r="AB535" s="30"/>
      <c r="AC535" s="28"/>
      <c r="AD535" s="19"/>
    </row>
    <row r="536" ht="15.75" customHeight="1">
      <c r="A536" s="27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14"/>
      <c r="AA536" s="28"/>
      <c r="AB536" s="30"/>
      <c r="AC536" s="28"/>
      <c r="AD536" s="19"/>
    </row>
    <row r="537" ht="15.75" customHeight="1">
      <c r="A537" s="27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14"/>
      <c r="AA537" s="28"/>
      <c r="AB537" s="30"/>
      <c r="AC537" s="28"/>
      <c r="AD537" s="19"/>
    </row>
    <row r="538" ht="15.75" customHeight="1">
      <c r="A538" s="27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14"/>
      <c r="AA538" s="28"/>
      <c r="AB538" s="30"/>
      <c r="AC538" s="28"/>
      <c r="AD538" s="19"/>
    </row>
    <row r="539" ht="15.75" customHeight="1">
      <c r="A539" s="27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14"/>
      <c r="AA539" s="28"/>
      <c r="AB539" s="30"/>
      <c r="AC539" s="28"/>
      <c r="AD539" s="19"/>
    </row>
    <row r="540" ht="15.75" customHeight="1">
      <c r="A540" s="27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14"/>
      <c r="AA540" s="28"/>
      <c r="AB540" s="30"/>
      <c r="AC540" s="28"/>
      <c r="AD540" s="19"/>
    </row>
    <row r="541" ht="15.75" customHeight="1">
      <c r="A541" s="27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14"/>
      <c r="AA541" s="28"/>
      <c r="AB541" s="30"/>
      <c r="AC541" s="28"/>
      <c r="AD541" s="19"/>
    </row>
    <row r="542" ht="15.75" customHeight="1">
      <c r="A542" s="27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14"/>
      <c r="AA542" s="28"/>
      <c r="AB542" s="30"/>
      <c r="AC542" s="28"/>
      <c r="AD542" s="19"/>
    </row>
    <row r="543" ht="15.75" customHeight="1">
      <c r="A543" s="27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14"/>
      <c r="AA543" s="28"/>
      <c r="AB543" s="30"/>
      <c r="AC543" s="28"/>
      <c r="AD543" s="19"/>
    </row>
    <row r="544" ht="15.75" customHeight="1">
      <c r="A544" s="27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14"/>
      <c r="AA544" s="28"/>
      <c r="AB544" s="30"/>
      <c r="AC544" s="28"/>
      <c r="AD544" s="19"/>
    </row>
    <row r="545" ht="15.75" customHeight="1">
      <c r="A545" s="27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14"/>
      <c r="AA545" s="28"/>
      <c r="AB545" s="30"/>
      <c r="AC545" s="28"/>
      <c r="AD545" s="19"/>
    </row>
    <row r="546" ht="15.75" customHeight="1">
      <c r="A546" s="27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14"/>
      <c r="AA546" s="28"/>
      <c r="AB546" s="30"/>
      <c r="AC546" s="28"/>
      <c r="AD546" s="19"/>
    </row>
    <row r="547" ht="15.75" customHeight="1">
      <c r="A547" s="27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14"/>
      <c r="AA547" s="28"/>
      <c r="AB547" s="30"/>
      <c r="AC547" s="28"/>
      <c r="AD547" s="19"/>
    </row>
    <row r="548" ht="15.75" customHeight="1">
      <c r="A548" s="27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14"/>
      <c r="AA548" s="28"/>
      <c r="AB548" s="30"/>
      <c r="AC548" s="28"/>
      <c r="AD548" s="19"/>
    </row>
    <row r="549" ht="15.75" customHeight="1">
      <c r="A549" s="27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14"/>
      <c r="AA549" s="28"/>
      <c r="AB549" s="30"/>
      <c r="AC549" s="28"/>
      <c r="AD549" s="19"/>
    </row>
    <row r="550" ht="15.75" customHeight="1">
      <c r="A550" s="27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14"/>
      <c r="AA550" s="28"/>
      <c r="AB550" s="30"/>
      <c r="AC550" s="28"/>
      <c r="AD550" s="19"/>
    </row>
    <row r="551" ht="15.75" customHeight="1">
      <c r="A551" s="27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14"/>
      <c r="AA551" s="28"/>
      <c r="AB551" s="30"/>
      <c r="AC551" s="28"/>
      <c r="AD551" s="19"/>
    </row>
    <row r="552" ht="15.75" customHeight="1">
      <c r="A552" s="27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14"/>
      <c r="AA552" s="28"/>
      <c r="AB552" s="30"/>
      <c r="AC552" s="28"/>
      <c r="AD552" s="19"/>
    </row>
    <row r="553" ht="15.75" customHeight="1">
      <c r="A553" s="27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14"/>
      <c r="AA553" s="28"/>
      <c r="AB553" s="30"/>
      <c r="AC553" s="28"/>
      <c r="AD553" s="19"/>
    </row>
    <row r="554" ht="15.75" customHeight="1">
      <c r="A554" s="27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14"/>
      <c r="AA554" s="28"/>
      <c r="AB554" s="30"/>
      <c r="AC554" s="28"/>
      <c r="AD554" s="19"/>
    </row>
    <row r="555" ht="15.75" customHeight="1">
      <c r="A555" s="27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14"/>
      <c r="AA555" s="28"/>
      <c r="AB555" s="30"/>
      <c r="AC555" s="28"/>
      <c r="AD555" s="19"/>
    </row>
    <row r="556" ht="15.75" customHeight="1">
      <c r="A556" s="27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14"/>
      <c r="AA556" s="28"/>
      <c r="AB556" s="30"/>
      <c r="AC556" s="28"/>
      <c r="AD556" s="19"/>
    </row>
    <row r="557" ht="15.75" customHeight="1">
      <c r="A557" s="27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14"/>
      <c r="AA557" s="28"/>
      <c r="AB557" s="30"/>
      <c r="AC557" s="28"/>
      <c r="AD557" s="19"/>
    </row>
    <row r="558" ht="15.75" customHeight="1">
      <c r="A558" s="27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14"/>
      <c r="AA558" s="28"/>
      <c r="AB558" s="30"/>
      <c r="AC558" s="28"/>
      <c r="AD558" s="19"/>
    </row>
    <row r="559" ht="15.75" customHeight="1">
      <c r="A559" s="27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14"/>
      <c r="AA559" s="28"/>
      <c r="AB559" s="30"/>
      <c r="AC559" s="28"/>
      <c r="AD559" s="19"/>
    </row>
    <row r="560" ht="15.75" customHeight="1">
      <c r="A560" s="27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14"/>
      <c r="AA560" s="28"/>
      <c r="AB560" s="30"/>
      <c r="AC560" s="28"/>
      <c r="AD560" s="19"/>
    </row>
    <row r="561" ht="15.75" customHeight="1">
      <c r="A561" s="27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14"/>
      <c r="AA561" s="28"/>
      <c r="AB561" s="30"/>
      <c r="AC561" s="28"/>
      <c r="AD561" s="19"/>
    </row>
    <row r="562" ht="15.75" customHeight="1">
      <c r="A562" s="27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14"/>
      <c r="AA562" s="28"/>
      <c r="AB562" s="30"/>
      <c r="AC562" s="28"/>
      <c r="AD562" s="19"/>
    </row>
    <row r="563" ht="15.75" customHeight="1">
      <c r="A563" s="27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14"/>
      <c r="AA563" s="28"/>
      <c r="AB563" s="30"/>
      <c r="AC563" s="28"/>
      <c r="AD563" s="19"/>
    </row>
    <row r="564" ht="15.75" customHeight="1">
      <c r="A564" s="27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14"/>
      <c r="AA564" s="28"/>
      <c r="AB564" s="30"/>
      <c r="AC564" s="28"/>
      <c r="AD564" s="19"/>
    </row>
    <row r="565" ht="15.75" customHeight="1">
      <c r="A565" s="27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14"/>
      <c r="AA565" s="28"/>
      <c r="AB565" s="30"/>
      <c r="AC565" s="28"/>
      <c r="AD565" s="19"/>
    </row>
    <row r="566" ht="15.75" customHeight="1">
      <c r="A566" s="27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14"/>
      <c r="AA566" s="28"/>
      <c r="AB566" s="30"/>
      <c r="AC566" s="28"/>
      <c r="AD566" s="19"/>
    </row>
    <row r="567" ht="15.75" customHeight="1">
      <c r="A567" s="27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14"/>
      <c r="AA567" s="28"/>
      <c r="AB567" s="30"/>
      <c r="AC567" s="28"/>
      <c r="AD567" s="19"/>
    </row>
    <row r="568" ht="15.75" customHeight="1">
      <c r="A568" s="27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14"/>
      <c r="AA568" s="28"/>
      <c r="AB568" s="30"/>
      <c r="AC568" s="28"/>
      <c r="AD568" s="19"/>
    </row>
    <row r="569" ht="15.75" customHeight="1">
      <c r="A569" s="27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14"/>
      <c r="AA569" s="28"/>
      <c r="AB569" s="30"/>
      <c r="AC569" s="28"/>
      <c r="AD569" s="19"/>
    </row>
    <row r="570" ht="15.75" customHeight="1">
      <c r="A570" s="27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14"/>
      <c r="AA570" s="28"/>
      <c r="AB570" s="30"/>
      <c r="AC570" s="28"/>
      <c r="AD570" s="19"/>
    </row>
    <row r="571" ht="15.75" customHeight="1">
      <c r="A571" s="27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14"/>
      <c r="AA571" s="28"/>
      <c r="AB571" s="30"/>
      <c r="AC571" s="28"/>
      <c r="AD571" s="19"/>
    </row>
    <row r="572" ht="15.75" customHeight="1">
      <c r="A572" s="27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14"/>
      <c r="AA572" s="28"/>
      <c r="AB572" s="30"/>
      <c r="AC572" s="28"/>
      <c r="AD572" s="19"/>
    </row>
    <row r="573" ht="15.75" customHeight="1">
      <c r="A573" s="27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14"/>
      <c r="AA573" s="28"/>
      <c r="AB573" s="30"/>
      <c r="AC573" s="28"/>
      <c r="AD573" s="19"/>
    </row>
    <row r="574" ht="15.75" customHeight="1">
      <c r="A574" s="27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14"/>
      <c r="AA574" s="28"/>
      <c r="AB574" s="30"/>
      <c r="AC574" s="28"/>
      <c r="AD574" s="19"/>
    </row>
    <row r="575" ht="15.75" customHeight="1">
      <c r="A575" s="27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14"/>
      <c r="AA575" s="28"/>
      <c r="AB575" s="30"/>
      <c r="AC575" s="28"/>
      <c r="AD575" s="19"/>
    </row>
    <row r="576" ht="15.75" customHeight="1">
      <c r="A576" s="27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14"/>
      <c r="AA576" s="28"/>
      <c r="AB576" s="30"/>
      <c r="AC576" s="28"/>
      <c r="AD576" s="19"/>
    </row>
    <row r="577" ht="15.75" customHeight="1">
      <c r="A577" s="27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14"/>
      <c r="AA577" s="28"/>
      <c r="AB577" s="30"/>
      <c r="AC577" s="28"/>
      <c r="AD577" s="19"/>
    </row>
    <row r="578" ht="15.75" customHeight="1">
      <c r="A578" s="27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14"/>
      <c r="AA578" s="28"/>
      <c r="AB578" s="30"/>
      <c r="AC578" s="28"/>
      <c r="AD578" s="19"/>
    </row>
    <row r="579" ht="15.75" customHeight="1">
      <c r="A579" s="27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14"/>
      <c r="AA579" s="28"/>
      <c r="AB579" s="30"/>
      <c r="AC579" s="28"/>
      <c r="AD579" s="19"/>
    </row>
    <row r="580" ht="15.75" customHeight="1">
      <c r="A580" s="27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14"/>
      <c r="AA580" s="28"/>
      <c r="AB580" s="30"/>
      <c r="AC580" s="28"/>
      <c r="AD580" s="19"/>
    </row>
    <row r="581" ht="15.75" customHeight="1">
      <c r="A581" s="27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14"/>
      <c r="AA581" s="28"/>
      <c r="AB581" s="30"/>
      <c r="AC581" s="28"/>
      <c r="AD581" s="19"/>
    </row>
    <row r="582" ht="15.75" customHeight="1">
      <c r="A582" s="27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14"/>
      <c r="AA582" s="28"/>
      <c r="AB582" s="30"/>
      <c r="AC582" s="28"/>
      <c r="AD582" s="19"/>
    </row>
    <row r="583" ht="15.75" customHeight="1">
      <c r="A583" s="27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14"/>
      <c r="AA583" s="28"/>
      <c r="AB583" s="30"/>
      <c r="AC583" s="28"/>
      <c r="AD583" s="19"/>
    </row>
    <row r="584" ht="15.75" customHeight="1">
      <c r="A584" s="27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14"/>
      <c r="AA584" s="28"/>
      <c r="AB584" s="30"/>
      <c r="AC584" s="28"/>
      <c r="AD584" s="19"/>
    </row>
    <row r="585" ht="15.75" customHeight="1">
      <c r="A585" s="27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14"/>
      <c r="AA585" s="28"/>
      <c r="AB585" s="30"/>
      <c r="AC585" s="28"/>
      <c r="AD585" s="19"/>
    </row>
    <row r="586" ht="15.75" customHeight="1">
      <c r="A586" s="27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14"/>
      <c r="AA586" s="28"/>
      <c r="AB586" s="30"/>
      <c r="AC586" s="28"/>
      <c r="AD586" s="19"/>
    </row>
    <row r="587" ht="15.75" customHeight="1">
      <c r="A587" s="27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14"/>
      <c r="AA587" s="28"/>
      <c r="AB587" s="30"/>
      <c r="AC587" s="28"/>
      <c r="AD587" s="19"/>
    </row>
    <row r="588" ht="15.75" customHeight="1">
      <c r="A588" s="27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14"/>
      <c r="AA588" s="28"/>
      <c r="AB588" s="30"/>
      <c r="AC588" s="28"/>
      <c r="AD588" s="19"/>
    </row>
    <row r="589" ht="15.75" customHeight="1">
      <c r="A589" s="27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14"/>
      <c r="AA589" s="28"/>
      <c r="AB589" s="30"/>
      <c r="AC589" s="28"/>
      <c r="AD589" s="19"/>
    </row>
    <row r="590" ht="15.75" customHeight="1">
      <c r="A590" s="27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14"/>
      <c r="AA590" s="28"/>
      <c r="AB590" s="30"/>
      <c r="AC590" s="28"/>
      <c r="AD590" s="19"/>
    </row>
    <row r="591" ht="15.75" customHeight="1">
      <c r="A591" s="27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14"/>
      <c r="AA591" s="28"/>
      <c r="AB591" s="30"/>
      <c r="AC591" s="28"/>
      <c r="AD591" s="19"/>
    </row>
    <row r="592" ht="15.75" customHeight="1">
      <c r="A592" s="27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14"/>
      <c r="AA592" s="28"/>
      <c r="AB592" s="30"/>
      <c r="AC592" s="28"/>
      <c r="AD592" s="19"/>
    </row>
    <row r="593" ht="15.75" customHeight="1">
      <c r="A593" s="27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14"/>
      <c r="AA593" s="28"/>
      <c r="AB593" s="30"/>
      <c r="AC593" s="28"/>
      <c r="AD593" s="19"/>
    </row>
    <row r="594" ht="15.75" customHeight="1">
      <c r="A594" s="27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14"/>
      <c r="AA594" s="28"/>
      <c r="AB594" s="30"/>
      <c r="AC594" s="28"/>
      <c r="AD594" s="19"/>
    </row>
    <row r="595" ht="15.75" customHeight="1">
      <c r="A595" s="27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14"/>
      <c r="AA595" s="28"/>
      <c r="AB595" s="30"/>
      <c r="AC595" s="28"/>
      <c r="AD595" s="19"/>
    </row>
    <row r="596" ht="15.75" customHeight="1">
      <c r="A596" s="27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14"/>
      <c r="AA596" s="28"/>
      <c r="AB596" s="30"/>
      <c r="AC596" s="28"/>
      <c r="AD596" s="19"/>
    </row>
    <row r="597" ht="15.75" customHeight="1">
      <c r="A597" s="27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14"/>
      <c r="AA597" s="28"/>
      <c r="AB597" s="30"/>
      <c r="AC597" s="28"/>
      <c r="AD597" s="19"/>
    </row>
    <row r="598" ht="15.75" customHeight="1">
      <c r="A598" s="27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14"/>
      <c r="AA598" s="28"/>
      <c r="AB598" s="30"/>
      <c r="AC598" s="28"/>
      <c r="AD598" s="19"/>
    </row>
    <row r="599" ht="15.75" customHeight="1">
      <c r="A599" s="27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14"/>
      <c r="AA599" s="28"/>
      <c r="AB599" s="30"/>
      <c r="AC599" s="28"/>
      <c r="AD599" s="19"/>
    </row>
    <row r="600" ht="15.75" customHeight="1">
      <c r="A600" s="27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14"/>
      <c r="AA600" s="28"/>
      <c r="AB600" s="30"/>
      <c r="AC600" s="28"/>
      <c r="AD600" s="19"/>
    </row>
    <row r="601" ht="15.75" customHeight="1">
      <c r="A601" s="27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14"/>
      <c r="AA601" s="28"/>
      <c r="AB601" s="30"/>
      <c r="AC601" s="28"/>
      <c r="AD601" s="19"/>
    </row>
    <row r="602" ht="15.75" customHeight="1">
      <c r="A602" s="27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14"/>
      <c r="AA602" s="28"/>
      <c r="AB602" s="30"/>
      <c r="AC602" s="28"/>
      <c r="AD602" s="19"/>
    </row>
    <row r="603" ht="15.75" customHeight="1">
      <c r="A603" s="27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14"/>
      <c r="AA603" s="28"/>
      <c r="AB603" s="30"/>
      <c r="AC603" s="28"/>
      <c r="AD603" s="19"/>
    </row>
    <row r="604" ht="15.75" customHeight="1">
      <c r="A604" s="27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14"/>
      <c r="AA604" s="28"/>
      <c r="AB604" s="30"/>
      <c r="AC604" s="28"/>
      <c r="AD604" s="19"/>
    </row>
    <row r="605" ht="15.75" customHeight="1">
      <c r="A605" s="27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14"/>
      <c r="AA605" s="28"/>
      <c r="AB605" s="30"/>
      <c r="AC605" s="28"/>
      <c r="AD605" s="19"/>
    </row>
    <row r="606" ht="15.75" customHeight="1">
      <c r="A606" s="27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14"/>
      <c r="AA606" s="28"/>
      <c r="AB606" s="30"/>
      <c r="AC606" s="28"/>
      <c r="AD606" s="19"/>
    </row>
    <row r="607" ht="15.75" customHeight="1">
      <c r="A607" s="27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14"/>
      <c r="AA607" s="28"/>
      <c r="AB607" s="30"/>
      <c r="AC607" s="28"/>
      <c r="AD607" s="19"/>
    </row>
    <row r="608" ht="15.75" customHeight="1">
      <c r="A608" s="27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14"/>
      <c r="AA608" s="28"/>
      <c r="AB608" s="30"/>
      <c r="AC608" s="28"/>
      <c r="AD608" s="19"/>
    </row>
    <row r="609" ht="15.75" customHeight="1">
      <c r="A609" s="27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14"/>
      <c r="AA609" s="28"/>
      <c r="AB609" s="30"/>
      <c r="AC609" s="28"/>
      <c r="AD609" s="19"/>
    </row>
    <row r="610" ht="15.75" customHeight="1">
      <c r="A610" s="27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14"/>
      <c r="AA610" s="28"/>
      <c r="AB610" s="30"/>
      <c r="AC610" s="28"/>
      <c r="AD610" s="19"/>
    </row>
    <row r="611" ht="15.75" customHeight="1">
      <c r="A611" s="27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14"/>
      <c r="AA611" s="28"/>
      <c r="AB611" s="30"/>
      <c r="AC611" s="28"/>
      <c r="AD611" s="19"/>
    </row>
    <row r="612" ht="15.75" customHeight="1">
      <c r="A612" s="27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14"/>
      <c r="AA612" s="28"/>
      <c r="AB612" s="30"/>
      <c r="AC612" s="28"/>
      <c r="AD612" s="19"/>
    </row>
    <row r="613" ht="15.75" customHeight="1">
      <c r="A613" s="27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14"/>
      <c r="AA613" s="28"/>
      <c r="AB613" s="30"/>
      <c r="AC613" s="28"/>
      <c r="AD613" s="19"/>
    </row>
    <row r="614" ht="15.75" customHeight="1">
      <c r="A614" s="27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14"/>
      <c r="AA614" s="28"/>
      <c r="AB614" s="30"/>
      <c r="AC614" s="28"/>
      <c r="AD614" s="19"/>
    </row>
    <row r="615" ht="15.75" customHeight="1">
      <c r="A615" s="27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14"/>
      <c r="AA615" s="28"/>
      <c r="AB615" s="30"/>
      <c r="AC615" s="28"/>
      <c r="AD615" s="19"/>
    </row>
    <row r="616" ht="15.75" customHeight="1">
      <c r="A616" s="27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14"/>
      <c r="AA616" s="28"/>
      <c r="AB616" s="30"/>
      <c r="AC616" s="28"/>
      <c r="AD616" s="19"/>
    </row>
    <row r="617" ht="15.75" customHeight="1">
      <c r="A617" s="27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14"/>
      <c r="AA617" s="28"/>
      <c r="AB617" s="30"/>
      <c r="AC617" s="28"/>
      <c r="AD617" s="19"/>
    </row>
    <row r="618" ht="15.75" customHeight="1">
      <c r="A618" s="27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14"/>
      <c r="AA618" s="28"/>
      <c r="AB618" s="30"/>
      <c r="AC618" s="28"/>
      <c r="AD618" s="19"/>
    </row>
    <row r="619" ht="15.75" customHeight="1">
      <c r="A619" s="27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14"/>
      <c r="AA619" s="28"/>
      <c r="AB619" s="30"/>
      <c r="AC619" s="28"/>
      <c r="AD619" s="19"/>
    </row>
    <row r="620" ht="15.75" customHeight="1">
      <c r="A620" s="27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14"/>
      <c r="AA620" s="28"/>
      <c r="AB620" s="30"/>
      <c r="AC620" s="28"/>
      <c r="AD620" s="19"/>
    </row>
    <row r="621" ht="15.75" customHeight="1">
      <c r="A621" s="27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14"/>
      <c r="AA621" s="28"/>
      <c r="AB621" s="30"/>
      <c r="AC621" s="28"/>
      <c r="AD621" s="19"/>
    </row>
    <row r="622" ht="15.75" customHeight="1">
      <c r="A622" s="27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14"/>
      <c r="AA622" s="28"/>
      <c r="AB622" s="30"/>
      <c r="AC622" s="28"/>
      <c r="AD622" s="19"/>
    </row>
    <row r="623" ht="15.75" customHeight="1">
      <c r="A623" s="27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14"/>
      <c r="AA623" s="28"/>
      <c r="AB623" s="30"/>
      <c r="AC623" s="28"/>
      <c r="AD623" s="19"/>
    </row>
    <row r="624" ht="15.75" customHeight="1">
      <c r="A624" s="27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14"/>
      <c r="AA624" s="28"/>
      <c r="AB624" s="30"/>
      <c r="AC624" s="28"/>
      <c r="AD624" s="19"/>
    </row>
    <row r="625" ht="15.75" customHeight="1">
      <c r="A625" s="27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14"/>
      <c r="AA625" s="28"/>
      <c r="AB625" s="30"/>
      <c r="AC625" s="28"/>
      <c r="AD625" s="19"/>
    </row>
    <row r="626" ht="15.75" customHeight="1">
      <c r="A626" s="27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14"/>
      <c r="AA626" s="28"/>
      <c r="AB626" s="30"/>
      <c r="AC626" s="28"/>
      <c r="AD626" s="19"/>
    </row>
    <row r="627" ht="15.75" customHeight="1">
      <c r="A627" s="27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14"/>
      <c r="AA627" s="28"/>
      <c r="AB627" s="30"/>
      <c r="AC627" s="28"/>
      <c r="AD627" s="19"/>
    </row>
    <row r="628" ht="15.75" customHeight="1">
      <c r="A628" s="27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14"/>
      <c r="AA628" s="28"/>
      <c r="AB628" s="30"/>
      <c r="AC628" s="28"/>
      <c r="AD628" s="19"/>
    </row>
    <row r="629" ht="15.75" customHeight="1">
      <c r="A629" s="27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14"/>
      <c r="AA629" s="28"/>
      <c r="AB629" s="30"/>
      <c r="AC629" s="28"/>
      <c r="AD629" s="19"/>
    </row>
    <row r="630" ht="15.75" customHeight="1">
      <c r="A630" s="27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14"/>
      <c r="AA630" s="28"/>
      <c r="AB630" s="30"/>
      <c r="AC630" s="28"/>
      <c r="AD630" s="19"/>
    </row>
    <row r="631" ht="15.75" customHeight="1">
      <c r="A631" s="27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14"/>
      <c r="AA631" s="28"/>
      <c r="AB631" s="30"/>
      <c r="AC631" s="28"/>
      <c r="AD631" s="19"/>
    </row>
    <row r="632" ht="15.75" customHeight="1">
      <c r="A632" s="27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14"/>
      <c r="AA632" s="28"/>
      <c r="AB632" s="30"/>
      <c r="AC632" s="28"/>
      <c r="AD632" s="19"/>
    </row>
    <row r="633" ht="15.75" customHeight="1">
      <c r="A633" s="27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14"/>
      <c r="AA633" s="28"/>
      <c r="AB633" s="30"/>
      <c r="AC633" s="28"/>
      <c r="AD633" s="19"/>
    </row>
    <row r="634" ht="15.75" customHeight="1">
      <c r="A634" s="27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14"/>
      <c r="AA634" s="28"/>
      <c r="AB634" s="30"/>
      <c r="AC634" s="28"/>
      <c r="AD634" s="19"/>
    </row>
    <row r="635" ht="15.75" customHeight="1">
      <c r="A635" s="27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14"/>
      <c r="AA635" s="28"/>
      <c r="AB635" s="30"/>
      <c r="AC635" s="28"/>
      <c r="AD635" s="19"/>
    </row>
    <row r="636" ht="15.75" customHeight="1">
      <c r="A636" s="27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14"/>
      <c r="AA636" s="28"/>
      <c r="AB636" s="30"/>
      <c r="AC636" s="28"/>
      <c r="AD636" s="19"/>
    </row>
    <row r="637" ht="15.75" customHeight="1">
      <c r="A637" s="27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14"/>
      <c r="AA637" s="28"/>
      <c r="AB637" s="30"/>
      <c r="AC637" s="28"/>
      <c r="AD637" s="19"/>
    </row>
    <row r="638" ht="15.75" customHeight="1">
      <c r="A638" s="27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14"/>
      <c r="AA638" s="28"/>
      <c r="AB638" s="30"/>
      <c r="AC638" s="28"/>
      <c r="AD638" s="19"/>
    </row>
    <row r="639" ht="15.75" customHeight="1">
      <c r="A639" s="27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14"/>
      <c r="AA639" s="28"/>
      <c r="AB639" s="30"/>
      <c r="AC639" s="28"/>
      <c r="AD639" s="19"/>
    </row>
    <row r="640" ht="15.75" customHeight="1">
      <c r="A640" s="27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14"/>
      <c r="AA640" s="28"/>
      <c r="AB640" s="30"/>
      <c r="AC640" s="28"/>
      <c r="AD640" s="19"/>
    </row>
    <row r="641" ht="15.75" customHeight="1">
      <c r="A641" s="27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14"/>
      <c r="AA641" s="28"/>
      <c r="AB641" s="30"/>
      <c r="AC641" s="28"/>
      <c r="AD641" s="19"/>
    </row>
    <row r="642" ht="15.75" customHeight="1">
      <c r="A642" s="27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14"/>
      <c r="AA642" s="28"/>
      <c r="AB642" s="30"/>
      <c r="AC642" s="28"/>
      <c r="AD642" s="19"/>
    </row>
    <row r="643" ht="15.75" customHeight="1">
      <c r="A643" s="27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14"/>
      <c r="AA643" s="28"/>
      <c r="AB643" s="30"/>
      <c r="AC643" s="28"/>
      <c r="AD643" s="19"/>
    </row>
    <row r="644" ht="15.75" customHeight="1">
      <c r="A644" s="27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14"/>
      <c r="AA644" s="28"/>
      <c r="AB644" s="30"/>
      <c r="AC644" s="28"/>
      <c r="AD644" s="19"/>
    </row>
    <row r="645" ht="15.75" customHeight="1">
      <c r="A645" s="27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14"/>
      <c r="AA645" s="28"/>
      <c r="AB645" s="30"/>
      <c r="AC645" s="28"/>
      <c r="AD645" s="19"/>
    </row>
    <row r="646" ht="15.75" customHeight="1">
      <c r="A646" s="27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14"/>
      <c r="AA646" s="28"/>
      <c r="AB646" s="30"/>
      <c r="AC646" s="28"/>
      <c r="AD646" s="19"/>
    </row>
    <row r="647" ht="15.75" customHeight="1">
      <c r="A647" s="27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14"/>
      <c r="AA647" s="28"/>
      <c r="AB647" s="30"/>
      <c r="AC647" s="28"/>
      <c r="AD647" s="19"/>
    </row>
    <row r="648" ht="15.75" customHeight="1">
      <c r="A648" s="27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14"/>
      <c r="AA648" s="28"/>
      <c r="AB648" s="30"/>
      <c r="AC648" s="28"/>
      <c r="AD648" s="19"/>
    </row>
    <row r="649" ht="15.75" customHeight="1">
      <c r="A649" s="27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14"/>
      <c r="AA649" s="28"/>
      <c r="AB649" s="30"/>
      <c r="AC649" s="28"/>
      <c r="AD649" s="19"/>
    </row>
    <row r="650" ht="15.75" customHeight="1">
      <c r="A650" s="27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14"/>
      <c r="AA650" s="28"/>
      <c r="AB650" s="30"/>
      <c r="AC650" s="28"/>
      <c r="AD650" s="19"/>
    </row>
    <row r="651" ht="15.75" customHeight="1">
      <c r="A651" s="27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14"/>
      <c r="AA651" s="28"/>
      <c r="AB651" s="30"/>
      <c r="AC651" s="28"/>
      <c r="AD651" s="19"/>
    </row>
    <row r="652" ht="15.75" customHeight="1">
      <c r="A652" s="27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14"/>
      <c r="AA652" s="28"/>
      <c r="AB652" s="30"/>
      <c r="AC652" s="28"/>
      <c r="AD652" s="19"/>
    </row>
    <row r="653" ht="15.75" customHeight="1">
      <c r="A653" s="27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14"/>
      <c r="AA653" s="28"/>
      <c r="AB653" s="30"/>
      <c r="AC653" s="28"/>
      <c r="AD653" s="19"/>
    </row>
    <row r="654" ht="15.75" customHeight="1">
      <c r="A654" s="27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14"/>
      <c r="AA654" s="28"/>
      <c r="AB654" s="30"/>
      <c r="AC654" s="28"/>
      <c r="AD654" s="19"/>
    </row>
    <row r="655" ht="15.75" customHeight="1">
      <c r="A655" s="27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14"/>
      <c r="AA655" s="28"/>
      <c r="AB655" s="30"/>
      <c r="AC655" s="28"/>
      <c r="AD655" s="19"/>
    </row>
    <row r="656" ht="15.75" customHeight="1">
      <c r="A656" s="27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14"/>
      <c r="AA656" s="28"/>
      <c r="AB656" s="30"/>
      <c r="AC656" s="28"/>
      <c r="AD656" s="19"/>
    </row>
    <row r="657" ht="15.75" customHeight="1">
      <c r="A657" s="27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14"/>
      <c r="AA657" s="28"/>
      <c r="AB657" s="30"/>
      <c r="AC657" s="28"/>
      <c r="AD657" s="19"/>
    </row>
    <row r="658" ht="15.75" customHeight="1">
      <c r="A658" s="27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14"/>
      <c r="AA658" s="28"/>
      <c r="AB658" s="30"/>
      <c r="AC658" s="28"/>
      <c r="AD658" s="19"/>
    </row>
    <row r="659" ht="15.75" customHeight="1">
      <c r="A659" s="27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14"/>
      <c r="AA659" s="28"/>
      <c r="AB659" s="30"/>
      <c r="AC659" s="28"/>
      <c r="AD659" s="19"/>
    </row>
    <row r="660" ht="15.75" customHeight="1">
      <c r="A660" s="27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14"/>
      <c r="AA660" s="28"/>
      <c r="AB660" s="30"/>
      <c r="AC660" s="28"/>
      <c r="AD660" s="19"/>
    </row>
    <row r="661" ht="15.75" customHeight="1">
      <c r="A661" s="27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14"/>
      <c r="AA661" s="28"/>
      <c r="AB661" s="30"/>
      <c r="AC661" s="28"/>
      <c r="AD661" s="19"/>
    </row>
    <row r="662" ht="15.75" customHeight="1">
      <c r="A662" s="27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14"/>
      <c r="AA662" s="28"/>
      <c r="AB662" s="30"/>
      <c r="AC662" s="28"/>
      <c r="AD662" s="19"/>
    </row>
    <row r="663" ht="15.75" customHeight="1">
      <c r="A663" s="27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14"/>
      <c r="AA663" s="28"/>
      <c r="AB663" s="30"/>
      <c r="AC663" s="28"/>
      <c r="AD663" s="19"/>
    </row>
    <row r="664" ht="15.75" customHeight="1">
      <c r="A664" s="27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14"/>
      <c r="AA664" s="28"/>
      <c r="AB664" s="30"/>
      <c r="AC664" s="28"/>
      <c r="AD664" s="19"/>
    </row>
    <row r="665" ht="15.75" customHeight="1">
      <c r="A665" s="27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14"/>
      <c r="AA665" s="28"/>
      <c r="AB665" s="30"/>
      <c r="AC665" s="28"/>
      <c r="AD665" s="19"/>
    </row>
    <row r="666" ht="15.75" customHeight="1">
      <c r="A666" s="27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14"/>
      <c r="AA666" s="28"/>
      <c r="AB666" s="30"/>
      <c r="AC666" s="28"/>
      <c r="AD666" s="19"/>
    </row>
    <row r="667" ht="15.75" customHeight="1">
      <c r="A667" s="27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14"/>
      <c r="AA667" s="28"/>
      <c r="AB667" s="30"/>
      <c r="AC667" s="28"/>
      <c r="AD667" s="19"/>
    </row>
    <row r="668" ht="15.75" customHeight="1">
      <c r="A668" s="27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14"/>
      <c r="AA668" s="28"/>
      <c r="AB668" s="30"/>
      <c r="AC668" s="28"/>
      <c r="AD668" s="19"/>
    </row>
    <row r="669" ht="15.75" customHeight="1">
      <c r="A669" s="27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14"/>
      <c r="AA669" s="28"/>
      <c r="AB669" s="30"/>
      <c r="AC669" s="28"/>
      <c r="AD669" s="19"/>
    </row>
    <row r="670" ht="15.75" customHeight="1">
      <c r="A670" s="27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14"/>
      <c r="AA670" s="28"/>
      <c r="AB670" s="30"/>
      <c r="AC670" s="28"/>
      <c r="AD670" s="19"/>
    </row>
    <row r="671" ht="15.75" customHeight="1">
      <c r="A671" s="27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14"/>
      <c r="AA671" s="28"/>
      <c r="AB671" s="30"/>
      <c r="AC671" s="28"/>
      <c r="AD671" s="19"/>
    </row>
    <row r="672" ht="15.75" customHeight="1">
      <c r="A672" s="27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14"/>
      <c r="AA672" s="28"/>
      <c r="AB672" s="30"/>
      <c r="AC672" s="28"/>
      <c r="AD672" s="19"/>
    </row>
    <row r="673" ht="15.75" customHeight="1">
      <c r="A673" s="27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14"/>
      <c r="AA673" s="28"/>
      <c r="AB673" s="30"/>
      <c r="AC673" s="28"/>
      <c r="AD673" s="19"/>
    </row>
    <row r="674" ht="15.75" customHeight="1">
      <c r="A674" s="27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14"/>
      <c r="AA674" s="28"/>
      <c r="AB674" s="30"/>
      <c r="AC674" s="28"/>
      <c r="AD674" s="19"/>
    </row>
    <row r="675" ht="15.75" customHeight="1">
      <c r="A675" s="27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14"/>
      <c r="AA675" s="28"/>
      <c r="AB675" s="30"/>
      <c r="AC675" s="28"/>
      <c r="AD675" s="19"/>
    </row>
    <row r="676" ht="15.75" customHeight="1">
      <c r="A676" s="27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14"/>
      <c r="AA676" s="28"/>
      <c r="AB676" s="30"/>
      <c r="AC676" s="28"/>
      <c r="AD676" s="19"/>
    </row>
    <row r="677" ht="15.75" customHeight="1">
      <c r="A677" s="27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14"/>
      <c r="AA677" s="28"/>
      <c r="AB677" s="30"/>
      <c r="AC677" s="28"/>
      <c r="AD677" s="19"/>
    </row>
    <row r="678" ht="15.75" customHeight="1">
      <c r="A678" s="27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14"/>
      <c r="AA678" s="28"/>
      <c r="AB678" s="30"/>
      <c r="AC678" s="28"/>
      <c r="AD678" s="19"/>
    </row>
    <row r="679" ht="15.75" customHeight="1">
      <c r="A679" s="27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14"/>
      <c r="AA679" s="28"/>
      <c r="AB679" s="30"/>
      <c r="AC679" s="28"/>
      <c r="AD679" s="19"/>
    </row>
    <row r="680" ht="15.75" customHeight="1">
      <c r="A680" s="27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14"/>
      <c r="AA680" s="28"/>
      <c r="AB680" s="30"/>
      <c r="AC680" s="28"/>
      <c r="AD680" s="19"/>
    </row>
    <row r="681" ht="15.75" customHeight="1">
      <c r="A681" s="27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14"/>
      <c r="AA681" s="28"/>
      <c r="AB681" s="30"/>
      <c r="AC681" s="28"/>
      <c r="AD681" s="19"/>
    </row>
    <row r="682" ht="15.75" customHeight="1">
      <c r="A682" s="27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14"/>
      <c r="AA682" s="28"/>
      <c r="AB682" s="30"/>
      <c r="AC682" s="28"/>
      <c r="AD682" s="19"/>
    </row>
    <row r="683" ht="15.75" customHeight="1">
      <c r="A683" s="27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14"/>
      <c r="AA683" s="28"/>
      <c r="AB683" s="30"/>
      <c r="AC683" s="28"/>
      <c r="AD683" s="19"/>
    </row>
    <row r="684" ht="15.75" customHeight="1">
      <c r="A684" s="27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14"/>
      <c r="AA684" s="28"/>
      <c r="AB684" s="30"/>
      <c r="AC684" s="28"/>
      <c r="AD684" s="19"/>
    </row>
    <row r="685" ht="15.75" customHeight="1">
      <c r="A685" s="27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14"/>
      <c r="AA685" s="28"/>
      <c r="AB685" s="30"/>
      <c r="AC685" s="28"/>
      <c r="AD685" s="19"/>
    </row>
    <row r="686" ht="15.75" customHeight="1">
      <c r="A686" s="27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14"/>
      <c r="AA686" s="28"/>
      <c r="AB686" s="30"/>
      <c r="AC686" s="28"/>
      <c r="AD686" s="19"/>
    </row>
    <row r="687" ht="15.75" customHeight="1">
      <c r="A687" s="27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14"/>
      <c r="AA687" s="28"/>
      <c r="AB687" s="30"/>
      <c r="AC687" s="28"/>
      <c r="AD687" s="19"/>
    </row>
    <row r="688" ht="15.75" customHeight="1">
      <c r="A688" s="27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14"/>
      <c r="AA688" s="28"/>
      <c r="AB688" s="30"/>
      <c r="AC688" s="28"/>
      <c r="AD688" s="19"/>
    </row>
    <row r="689" ht="15.75" customHeight="1">
      <c r="A689" s="27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14"/>
      <c r="AA689" s="28"/>
      <c r="AB689" s="30"/>
      <c r="AC689" s="28"/>
      <c r="AD689" s="19"/>
    </row>
    <row r="690" ht="15.75" customHeight="1">
      <c r="A690" s="27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14"/>
      <c r="AA690" s="28"/>
      <c r="AB690" s="30"/>
      <c r="AC690" s="28"/>
      <c r="AD690" s="19"/>
    </row>
    <row r="691" ht="15.75" customHeight="1">
      <c r="A691" s="27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14"/>
      <c r="AA691" s="28"/>
      <c r="AB691" s="30"/>
      <c r="AC691" s="28"/>
      <c r="AD691" s="19"/>
    </row>
    <row r="692" ht="15.75" customHeight="1">
      <c r="A692" s="27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14"/>
      <c r="AA692" s="28"/>
      <c r="AB692" s="30"/>
      <c r="AC692" s="28"/>
      <c r="AD692" s="19"/>
    </row>
    <row r="693" ht="15.75" customHeight="1">
      <c r="A693" s="27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14"/>
      <c r="AA693" s="28"/>
      <c r="AB693" s="30"/>
      <c r="AC693" s="28"/>
      <c r="AD693" s="19"/>
    </row>
    <row r="694" ht="15.75" customHeight="1">
      <c r="A694" s="27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14"/>
      <c r="AA694" s="28"/>
      <c r="AB694" s="30"/>
      <c r="AC694" s="28"/>
      <c r="AD694" s="19"/>
    </row>
    <row r="695" ht="15.75" customHeight="1">
      <c r="A695" s="27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14"/>
      <c r="AA695" s="28"/>
      <c r="AB695" s="30"/>
      <c r="AC695" s="28"/>
      <c r="AD695" s="19"/>
    </row>
    <row r="696" ht="15.75" customHeight="1">
      <c r="A696" s="27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14"/>
      <c r="AA696" s="28"/>
      <c r="AB696" s="30"/>
      <c r="AC696" s="28"/>
      <c r="AD696" s="19"/>
    </row>
    <row r="697" ht="15.75" customHeight="1">
      <c r="A697" s="27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14"/>
      <c r="AA697" s="28"/>
      <c r="AB697" s="30"/>
      <c r="AC697" s="28"/>
      <c r="AD697" s="19"/>
    </row>
    <row r="698" ht="15.75" customHeight="1">
      <c r="A698" s="27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14"/>
      <c r="AA698" s="28"/>
      <c r="AB698" s="30"/>
      <c r="AC698" s="28"/>
      <c r="AD698" s="19"/>
    </row>
    <row r="699" ht="15.75" customHeight="1">
      <c r="A699" s="27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14"/>
      <c r="AA699" s="28"/>
      <c r="AB699" s="30"/>
      <c r="AC699" s="28"/>
      <c r="AD699" s="19"/>
    </row>
    <row r="700" ht="15.75" customHeight="1">
      <c r="A700" s="27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14"/>
      <c r="AA700" s="28"/>
      <c r="AB700" s="30"/>
      <c r="AC700" s="28"/>
      <c r="AD700" s="19"/>
    </row>
    <row r="701" ht="15.75" customHeight="1">
      <c r="A701" s="27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14"/>
      <c r="AA701" s="28"/>
      <c r="AB701" s="30"/>
      <c r="AC701" s="28"/>
      <c r="AD701" s="19"/>
    </row>
    <row r="702" ht="15.75" customHeight="1">
      <c r="A702" s="27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14"/>
      <c r="AA702" s="28"/>
      <c r="AB702" s="30"/>
      <c r="AC702" s="28"/>
      <c r="AD702" s="19"/>
    </row>
    <row r="703" ht="15.75" customHeight="1">
      <c r="A703" s="27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14"/>
      <c r="AA703" s="28"/>
      <c r="AB703" s="30"/>
      <c r="AC703" s="28"/>
      <c r="AD703" s="19"/>
    </row>
    <row r="704" ht="15.75" customHeight="1">
      <c r="A704" s="27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14"/>
      <c r="AA704" s="28"/>
      <c r="AB704" s="30"/>
      <c r="AC704" s="28"/>
      <c r="AD704" s="19"/>
    </row>
    <row r="705" ht="15.75" customHeight="1">
      <c r="A705" s="27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14"/>
      <c r="AA705" s="28"/>
      <c r="AB705" s="30"/>
      <c r="AC705" s="28"/>
      <c r="AD705" s="19"/>
    </row>
    <row r="706" ht="15.75" customHeight="1">
      <c r="A706" s="27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14"/>
      <c r="AA706" s="28"/>
      <c r="AB706" s="30"/>
      <c r="AC706" s="28"/>
      <c r="AD706" s="19"/>
    </row>
    <row r="707" ht="15.75" customHeight="1">
      <c r="A707" s="27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14"/>
      <c r="AA707" s="28"/>
      <c r="AB707" s="30"/>
      <c r="AC707" s="28"/>
      <c r="AD707" s="19"/>
    </row>
    <row r="708" ht="15.75" customHeight="1">
      <c r="A708" s="27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14"/>
      <c r="AA708" s="28"/>
      <c r="AB708" s="30"/>
      <c r="AC708" s="28"/>
      <c r="AD708" s="19"/>
    </row>
    <row r="709" ht="15.75" customHeight="1">
      <c r="A709" s="27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14"/>
      <c r="AA709" s="28"/>
      <c r="AB709" s="30"/>
      <c r="AC709" s="28"/>
      <c r="AD709" s="19"/>
    </row>
    <row r="710" ht="15.75" customHeight="1">
      <c r="A710" s="27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14"/>
      <c r="AA710" s="28"/>
      <c r="AB710" s="30"/>
      <c r="AC710" s="28"/>
      <c r="AD710" s="19"/>
    </row>
    <row r="711" ht="15.75" customHeight="1">
      <c r="A711" s="27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14"/>
      <c r="AA711" s="28"/>
      <c r="AB711" s="30"/>
      <c r="AC711" s="28"/>
      <c r="AD711" s="19"/>
    </row>
    <row r="712" ht="15.75" customHeight="1">
      <c r="A712" s="27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14"/>
      <c r="AA712" s="28"/>
      <c r="AB712" s="30"/>
      <c r="AC712" s="28"/>
      <c r="AD712" s="19"/>
    </row>
    <row r="713" ht="15.75" customHeight="1">
      <c r="A713" s="27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14"/>
      <c r="AA713" s="28"/>
      <c r="AB713" s="30"/>
      <c r="AC713" s="28"/>
      <c r="AD713" s="19"/>
    </row>
    <row r="714" ht="15.75" customHeight="1">
      <c r="A714" s="27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14"/>
      <c r="AA714" s="28"/>
      <c r="AB714" s="30"/>
      <c r="AC714" s="28"/>
      <c r="AD714" s="19"/>
    </row>
    <row r="715" ht="15.75" customHeight="1">
      <c r="A715" s="27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14"/>
      <c r="AA715" s="28"/>
      <c r="AB715" s="30"/>
      <c r="AC715" s="28"/>
      <c r="AD715" s="19"/>
    </row>
    <row r="716" ht="15.75" customHeight="1">
      <c r="A716" s="27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14"/>
      <c r="AA716" s="28"/>
      <c r="AB716" s="30"/>
      <c r="AC716" s="28"/>
      <c r="AD716" s="19"/>
    </row>
    <row r="717" ht="15.75" customHeight="1">
      <c r="A717" s="27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14"/>
      <c r="AA717" s="28"/>
      <c r="AB717" s="30"/>
      <c r="AC717" s="28"/>
      <c r="AD717" s="19"/>
    </row>
    <row r="718" ht="15.75" customHeight="1">
      <c r="A718" s="27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14"/>
      <c r="AA718" s="28"/>
      <c r="AB718" s="30"/>
      <c r="AC718" s="28"/>
      <c r="AD718" s="19"/>
    </row>
    <row r="719" ht="15.75" customHeight="1">
      <c r="A719" s="27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14"/>
      <c r="AA719" s="28"/>
      <c r="AB719" s="30"/>
      <c r="AC719" s="28"/>
      <c r="AD719" s="19"/>
    </row>
    <row r="720" ht="15.75" customHeight="1">
      <c r="A720" s="27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14"/>
      <c r="AA720" s="28"/>
      <c r="AB720" s="30"/>
      <c r="AC720" s="28"/>
      <c r="AD720" s="19"/>
    </row>
    <row r="721" ht="15.75" customHeight="1">
      <c r="A721" s="27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14"/>
      <c r="AA721" s="28"/>
      <c r="AB721" s="30"/>
      <c r="AC721" s="28"/>
      <c r="AD721" s="19"/>
    </row>
    <row r="722" ht="15.75" customHeight="1">
      <c r="A722" s="27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14"/>
      <c r="AA722" s="28"/>
      <c r="AB722" s="30"/>
      <c r="AC722" s="28"/>
      <c r="AD722" s="19"/>
    </row>
    <row r="723" ht="15.75" customHeight="1">
      <c r="A723" s="27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14"/>
      <c r="AA723" s="28"/>
      <c r="AB723" s="30"/>
      <c r="AC723" s="28"/>
      <c r="AD723" s="19"/>
    </row>
    <row r="724" ht="15.75" customHeight="1">
      <c r="A724" s="27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14"/>
      <c r="AA724" s="28"/>
      <c r="AB724" s="30"/>
      <c r="AC724" s="28"/>
      <c r="AD724" s="19"/>
    </row>
    <row r="725" ht="15.75" customHeight="1">
      <c r="A725" s="27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14"/>
      <c r="AA725" s="28"/>
      <c r="AB725" s="30"/>
      <c r="AC725" s="28"/>
      <c r="AD725" s="19"/>
    </row>
    <row r="726" ht="15.75" customHeight="1">
      <c r="A726" s="27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14"/>
      <c r="AA726" s="28"/>
      <c r="AB726" s="30"/>
      <c r="AC726" s="28"/>
      <c r="AD726" s="19"/>
    </row>
    <row r="727" ht="15.75" customHeight="1">
      <c r="A727" s="27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14"/>
      <c r="AA727" s="28"/>
      <c r="AB727" s="30"/>
      <c r="AC727" s="28"/>
      <c r="AD727" s="19"/>
    </row>
    <row r="728" ht="15.75" customHeight="1">
      <c r="A728" s="27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14"/>
      <c r="AA728" s="28"/>
      <c r="AB728" s="30"/>
      <c r="AC728" s="28"/>
      <c r="AD728" s="19"/>
    </row>
    <row r="729" ht="15.75" customHeight="1">
      <c r="A729" s="27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14"/>
      <c r="AA729" s="28"/>
      <c r="AB729" s="30"/>
      <c r="AC729" s="28"/>
      <c r="AD729" s="19"/>
    </row>
    <row r="730" ht="15.75" customHeight="1">
      <c r="A730" s="27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14"/>
      <c r="AA730" s="28"/>
      <c r="AB730" s="30"/>
      <c r="AC730" s="28"/>
      <c r="AD730" s="19"/>
    </row>
    <row r="731" ht="15.75" customHeight="1">
      <c r="A731" s="27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14"/>
      <c r="AA731" s="28"/>
      <c r="AB731" s="30"/>
      <c r="AC731" s="28"/>
      <c r="AD731" s="19"/>
    </row>
    <row r="732" ht="15.75" customHeight="1">
      <c r="A732" s="27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14"/>
      <c r="AA732" s="28"/>
      <c r="AB732" s="30"/>
      <c r="AC732" s="28"/>
      <c r="AD732" s="19"/>
    </row>
    <row r="733" ht="15.75" customHeight="1">
      <c r="A733" s="27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14"/>
      <c r="AA733" s="28"/>
      <c r="AB733" s="30"/>
      <c r="AC733" s="28"/>
      <c r="AD733" s="19"/>
    </row>
    <row r="734" ht="15.75" customHeight="1">
      <c r="A734" s="27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14"/>
      <c r="AA734" s="28"/>
      <c r="AB734" s="30"/>
      <c r="AC734" s="28"/>
      <c r="AD734" s="19"/>
    </row>
    <row r="735" ht="15.75" customHeight="1">
      <c r="A735" s="27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14"/>
      <c r="AA735" s="28"/>
      <c r="AB735" s="30"/>
      <c r="AC735" s="28"/>
      <c r="AD735" s="19"/>
    </row>
    <row r="736" ht="15.75" customHeight="1">
      <c r="A736" s="27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14"/>
      <c r="AA736" s="28"/>
      <c r="AB736" s="30"/>
      <c r="AC736" s="28"/>
      <c r="AD736" s="19"/>
    </row>
    <row r="737" ht="15.75" customHeight="1">
      <c r="A737" s="27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14"/>
      <c r="AA737" s="28"/>
      <c r="AB737" s="30"/>
      <c r="AC737" s="28"/>
      <c r="AD737" s="19"/>
    </row>
    <row r="738" ht="15.75" customHeight="1">
      <c r="A738" s="27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14"/>
      <c r="AA738" s="28"/>
      <c r="AB738" s="30"/>
      <c r="AC738" s="28"/>
      <c r="AD738" s="19"/>
    </row>
    <row r="739" ht="15.75" customHeight="1">
      <c r="A739" s="27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14"/>
      <c r="AA739" s="28"/>
      <c r="AB739" s="30"/>
      <c r="AC739" s="28"/>
      <c r="AD739" s="19"/>
    </row>
    <row r="740" ht="15.75" customHeight="1">
      <c r="A740" s="27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14"/>
      <c r="AA740" s="28"/>
      <c r="AB740" s="30"/>
      <c r="AC740" s="28"/>
      <c r="AD740" s="19"/>
    </row>
    <row r="741" ht="15.75" customHeight="1">
      <c r="A741" s="27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14"/>
      <c r="AA741" s="28"/>
      <c r="AB741" s="30"/>
      <c r="AC741" s="28"/>
      <c r="AD741" s="19"/>
    </row>
    <row r="742" ht="15.75" customHeight="1">
      <c r="A742" s="27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14"/>
      <c r="AA742" s="28"/>
      <c r="AB742" s="30"/>
      <c r="AC742" s="28"/>
      <c r="AD742" s="19"/>
    </row>
    <row r="743" ht="15.75" customHeight="1">
      <c r="A743" s="27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14"/>
      <c r="AA743" s="28"/>
      <c r="AB743" s="30"/>
      <c r="AC743" s="28"/>
      <c r="AD743" s="19"/>
    </row>
    <row r="744" ht="15.75" customHeight="1">
      <c r="A744" s="27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14"/>
      <c r="AA744" s="28"/>
      <c r="AB744" s="30"/>
      <c r="AC744" s="28"/>
      <c r="AD744" s="19"/>
    </row>
    <row r="745" ht="15.75" customHeight="1">
      <c r="A745" s="27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14"/>
      <c r="AA745" s="28"/>
      <c r="AB745" s="30"/>
      <c r="AC745" s="28"/>
      <c r="AD745" s="19"/>
    </row>
    <row r="746" ht="15.75" customHeight="1">
      <c r="A746" s="27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14"/>
      <c r="AA746" s="28"/>
      <c r="AB746" s="30"/>
      <c r="AC746" s="28"/>
      <c r="AD746" s="19"/>
    </row>
    <row r="747" ht="15.75" customHeight="1">
      <c r="A747" s="27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14"/>
      <c r="AA747" s="28"/>
      <c r="AB747" s="30"/>
      <c r="AC747" s="28"/>
      <c r="AD747" s="19"/>
    </row>
    <row r="748" ht="15.75" customHeight="1">
      <c r="A748" s="27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14"/>
      <c r="AA748" s="28"/>
      <c r="AB748" s="30"/>
      <c r="AC748" s="28"/>
      <c r="AD748" s="19"/>
    </row>
    <row r="749" ht="15.75" customHeight="1">
      <c r="A749" s="27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14"/>
      <c r="AA749" s="28"/>
      <c r="AB749" s="30"/>
      <c r="AC749" s="28"/>
      <c r="AD749" s="19"/>
    </row>
    <row r="750" ht="15.75" customHeight="1">
      <c r="A750" s="27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14"/>
      <c r="AA750" s="28"/>
      <c r="AB750" s="30"/>
      <c r="AC750" s="28"/>
      <c r="AD750" s="19"/>
    </row>
    <row r="751" ht="15.75" customHeight="1">
      <c r="A751" s="27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14"/>
      <c r="AA751" s="28"/>
      <c r="AB751" s="30"/>
      <c r="AC751" s="28"/>
      <c r="AD751" s="19"/>
    </row>
    <row r="752" ht="15.75" customHeight="1">
      <c r="A752" s="27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14"/>
      <c r="AA752" s="28"/>
      <c r="AB752" s="30"/>
      <c r="AC752" s="28"/>
      <c r="AD752" s="19"/>
    </row>
    <row r="753" ht="15.75" customHeight="1">
      <c r="A753" s="27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14"/>
      <c r="AA753" s="28"/>
      <c r="AB753" s="30"/>
      <c r="AC753" s="28"/>
      <c r="AD753" s="19"/>
    </row>
    <row r="754" ht="15.75" customHeight="1">
      <c r="A754" s="27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14"/>
      <c r="AA754" s="28"/>
      <c r="AB754" s="30"/>
      <c r="AC754" s="28"/>
      <c r="AD754" s="19"/>
    </row>
    <row r="755" ht="15.75" customHeight="1">
      <c r="A755" s="27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14"/>
      <c r="AA755" s="28"/>
      <c r="AB755" s="30"/>
      <c r="AC755" s="28"/>
      <c r="AD755" s="19"/>
    </row>
    <row r="756" ht="15.75" customHeight="1">
      <c r="A756" s="27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14"/>
      <c r="AA756" s="28"/>
      <c r="AB756" s="30"/>
      <c r="AC756" s="28"/>
      <c r="AD756" s="19"/>
    </row>
    <row r="757" ht="15.75" customHeight="1">
      <c r="A757" s="27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14"/>
      <c r="AA757" s="28"/>
      <c r="AB757" s="30"/>
      <c r="AC757" s="28"/>
      <c r="AD757" s="19"/>
    </row>
    <row r="758" ht="15.75" customHeight="1">
      <c r="A758" s="27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14"/>
      <c r="AA758" s="28"/>
      <c r="AB758" s="30"/>
      <c r="AC758" s="28"/>
      <c r="AD758" s="19"/>
    </row>
    <row r="759" ht="15.75" customHeight="1">
      <c r="A759" s="27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14"/>
      <c r="AA759" s="28"/>
      <c r="AB759" s="30"/>
      <c r="AC759" s="28"/>
      <c r="AD759" s="19"/>
    </row>
    <row r="760" ht="15.75" customHeight="1">
      <c r="A760" s="27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14"/>
      <c r="AA760" s="28"/>
      <c r="AB760" s="30"/>
      <c r="AC760" s="28"/>
      <c r="AD760" s="19"/>
    </row>
    <row r="761" ht="15.75" customHeight="1">
      <c r="A761" s="27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14"/>
      <c r="AA761" s="28"/>
      <c r="AB761" s="30"/>
      <c r="AC761" s="28"/>
      <c r="AD761" s="19"/>
    </row>
    <row r="762" ht="15.75" customHeight="1">
      <c r="A762" s="27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14"/>
      <c r="AA762" s="28"/>
      <c r="AB762" s="30"/>
      <c r="AC762" s="28"/>
      <c r="AD762" s="19"/>
    </row>
    <row r="763" ht="15.75" customHeight="1">
      <c r="A763" s="27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14"/>
      <c r="AA763" s="28"/>
      <c r="AB763" s="30"/>
      <c r="AC763" s="28"/>
      <c r="AD763" s="19"/>
    </row>
    <row r="764" ht="15.75" customHeight="1">
      <c r="A764" s="27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14"/>
      <c r="AA764" s="28"/>
      <c r="AB764" s="30"/>
      <c r="AC764" s="28"/>
      <c r="AD764" s="19"/>
    </row>
    <row r="765" ht="15.75" customHeight="1">
      <c r="A765" s="27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14"/>
      <c r="AA765" s="28"/>
      <c r="AB765" s="30"/>
      <c r="AC765" s="28"/>
      <c r="AD765" s="19"/>
    </row>
    <row r="766" ht="15.75" customHeight="1">
      <c r="A766" s="27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14"/>
      <c r="AA766" s="28"/>
      <c r="AB766" s="30"/>
      <c r="AC766" s="28"/>
      <c r="AD766" s="19"/>
    </row>
    <row r="767" ht="15.75" customHeight="1">
      <c r="A767" s="27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14"/>
      <c r="AA767" s="28"/>
      <c r="AB767" s="30"/>
      <c r="AC767" s="28"/>
      <c r="AD767" s="19"/>
    </row>
    <row r="768" ht="15.75" customHeight="1">
      <c r="A768" s="27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14"/>
      <c r="AA768" s="28"/>
      <c r="AB768" s="30"/>
      <c r="AC768" s="28"/>
      <c r="AD768" s="19"/>
    </row>
    <row r="769" ht="15.75" customHeight="1">
      <c r="A769" s="27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14"/>
      <c r="AA769" s="28"/>
      <c r="AB769" s="30"/>
      <c r="AC769" s="28"/>
      <c r="AD769" s="19"/>
    </row>
    <row r="770" ht="15.75" customHeight="1">
      <c r="A770" s="27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14"/>
      <c r="AA770" s="28"/>
      <c r="AB770" s="30"/>
      <c r="AC770" s="28"/>
      <c r="AD770" s="19"/>
    </row>
    <row r="771" ht="15.75" customHeight="1">
      <c r="A771" s="27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14"/>
      <c r="AA771" s="28"/>
      <c r="AB771" s="30"/>
      <c r="AC771" s="28"/>
      <c r="AD771" s="19"/>
    </row>
    <row r="772" ht="15.75" customHeight="1">
      <c r="A772" s="27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14"/>
      <c r="AA772" s="28"/>
      <c r="AB772" s="30"/>
      <c r="AC772" s="28"/>
      <c r="AD772" s="19"/>
    </row>
    <row r="773" ht="15.75" customHeight="1">
      <c r="A773" s="27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14"/>
      <c r="AA773" s="28"/>
      <c r="AB773" s="30"/>
      <c r="AC773" s="28"/>
      <c r="AD773" s="19"/>
    </row>
    <row r="774" ht="15.75" customHeight="1">
      <c r="A774" s="27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14"/>
      <c r="AA774" s="28"/>
      <c r="AB774" s="30"/>
      <c r="AC774" s="28"/>
      <c r="AD774" s="19"/>
    </row>
    <row r="775" ht="15.75" customHeight="1">
      <c r="A775" s="27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14"/>
      <c r="AA775" s="28"/>
      <c r="AB775" s="30"/>
      <c r="AC775" s="28"/>
      <c r="AD775" s="19"/>
    </row>
    <row r="776" ht="15.75" customHeight="1">
      <c r="A776" s="27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14"/>
      <c r="AA776" s="28"/>
      <c r="AB776" s="30"/>
      <c r="AC776" s="28"/>
      <c r="AD776" s="19"/>
    </row>
    <row r="777" ht="15.75" customHeight="1">
      <c r="A777" s="27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14"/>
      <c r="AA777" s="28"/>
      <c r="AB777" s="30"/>
      <c r="AC777" s="28"/>
      <c r="AD777" s="19"/>
    </row>
    <row r="778" ht="15.75" customHeight="1">
      <c r="A778" s="27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14"/>
      <c r="AA778" s="28"/>
      <c r="AB778" s="30"/>
      <c r="AC778" s="28"/>
      <c r="AD778" s="19"/>
    </row>
    <row r="779" ht="15.75" customHeight="1">
      <c r="A779" s="27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14"/>
      <c r="AA779" s="28"/>
      <c r="AB779" s="30"/>
      <c r="AC779" s="28"/>
      <c r="AD779" s="19"/>
    </row>
    <row r="780" ht="15.75" customHeight="1">
      <c r="A780" s="27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14"/>
      <c r="AA780" s="28"/>
      <c r="AB780" s="30"/>
      <c r="AC780" s="28"/>
      <c r="AD780" s="19"/>
    </row>
    <row r="781" ht="15.75" customHeight="1">
      <c r="A781" s="27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14"/>
      <c r="AA781" s="28"/>
      <c r="AB781" s="30"/>
      <c r="AC781" s="28"/>
      <c r="AD781" s="19"/>
    </row>
    <row r="782" ht="15.75" customHeight="1">
      <c r="A782" s="27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14"/>
      <c r="AA782" s="28"/>
      <c r="AB782" s="30"/>
      <c r="AC782" s="28"/>
      <c r="AD782" s="19"/>
    </row>
    <row r="783" ht="15.75" customHeight="1">
      <c r="A783" s="27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14"/>
      <c r="AA783" s="28"/>
      <c r="AB783" s="30"/>
      <c r="AC783" s="28"/>
      <c r="AD783" s="19"/>
    </row>
    <row r="784" ht="15.75" customHeight="1">
      <c r="A784" s="27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14"/>
      <c r="AA784" s="28"/>
      <c r="AB784" s="30"/>
      <c r="AC784" s="28"/>
      <c r="AD784" s="19"/>
    </row>
    <row r="785" ht="15.75" customHeight="1">
      <c r="A785" s="27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14"/>
      <c r="AA785" s="28"/>
      <c r="AB785" s="30"/>
      <c r="AC785" s="28"/>
      <c r="AD785" s="19"/>
    </row>
    <row r="786" ht="15.75" customHeight="1">
      <c r="A786" s="27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14"/>
      <c r="AA786" s="28"/>
      <c r="AB786" s="30"/>
      <c r="AC786" s="28"/>
      <c r="AD786" s="19"/>
    </row>
    <row r="787" ht="15.75" customHeight="1">
      <c r="A787" s="27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14"/>
      <c r="AA787" s="28"/>
      <c r="AB787" s="30"/>
      <c r="AC787" s="28"/>
      <c r="AD787" s="19"/>
    </row>
    <row r="788" ht="15.75" customHeight="1">
      <c r="A788" s="27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14"/>
      <c r="AA788" s="28"/>
      <c r="AB788" s="30"/>
      <c r="AC788" s="28"/>
      <c r="AD788" s="19"/>
    </row>
    <row r="789" ht="15.75" customHeight="1">
      <c r="A789" s="27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14"/>
      <c r="AA789" s="28"/>
      <c r="AB789" s="30"/>
      <c r="AC789" s="28"/>
      <c r="AD789" s="19"/>
    </row>
    <row r="790" ht="15.75" customHeight="1">
      <c r="A790" s="27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14"/>
      <c r="AA790" s="28"/>
      <c r="AB790" s="30"/>
      <c r="AC790" s="28"/>
      <c r="AD790" s="19"/>
    </row>
    <row r="791" ht="15.75" customHeight="1">
      <c r="A791" s="27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14"/>
      <c r="AA791" s="28"/>
      <c r="AB791" s="30"/>
      <c r="AC791" s="28"/>
      <c r="AD791" s="19"/>
    </row>
    <row r="792" ht="15.75" customHeight="1">
      <c r="A792" s="27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14"/>
      <c r="AA792" s="28"/>
      <c r="AB792" s="30"/>
      <c r="AC792" s="28"/>
      <c r="AD792" s="19"/>
    </row>
    <row r="793" ht="15.75" customHeight="1">
      <c r="A793" s="27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14"/>
      <c r="AA793" s="28"/>
      <c r="AB793" s="30"/>
      <c r="AC793" s="28"/>
      <c r="AD793" s="19"/>
    </row>
    <row r="794" ht="15.75" customHeight="1">
      <c r="A794" s="27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14"/>
      <c r="AA794" s="28"/>
      <c r="AB794" s="30"/>
      <c r="AC794" s="28"/>
      <c r="AD794" s="19"/>
    </row>
    <row r="795" ht="15.75" customHeight="1">
      <c r="A795" s="27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14"/>
      <c r="AA795" s="28"/>
      <c r="AB795" s="30"/>
      <c r="AC795" s="28"/>
      <c r="AD795" s="19"/>
    </row>
    <row r="796" ht="15.75" customHeight="1">
      <c r="A796" s="27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14"/>
      <c r="AA796" s="28"/>
      <c r="AB796" s="30"/>
      <c r="AC796" s="28"/>
      <c r="AD796" s="19"/>
    </row>
    <row r="797" ht="15.75" customHeight="1">
      <c r="A797" s="27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14"/>
      <c r="AA797" s="28"/>
      <c r="AB797" s="30"/>
      <c r="AC797" s="28"/>
      <c r="AD797" s="19"/>
    </row>
    <row r="798" ht="15.75" customHeight="1">
      <c r="A798" s="27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14"/>
      <c r="AA798" s="28"/>
      <c r="AB798" s="30"/>
      <c r="AC798" s="28"/>
      <c r="AD798" s="19"/>
    </row>
    <row r="799" ht="15.75" customHeight="1">
      <c r="A799" s="27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14"/>
      <c r="AA799" s="28"/>
      <c r="AB799" s="30"/>
      <c r="AC799" s="28"/>
      <c r="AD799" s="19"/>
    </row>
    <row r="800" ht="15.75" customHeight="1">
      <c r="A800" s="27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14"/>
      <c r="AA800" s="28"/>
      <c r="AB800" s="30"/>
      <c r="AC800" s="28"/>
      <c r="AD800" s="19"/>
    </row>
    <row r="801" ht="15.75" customHeight="1">
      <c r="A801" s="27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14"/>
      <c r="AA801" s="28"/>
      <c r="AB801" s="30"/>
      <c r="AC801" s="28"/>
      <c r="AD801" s="19"/>
    </row>
    <row r="802" ht="15.75" customHeight="1">
      <c r="A802" s="27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14"/>
      <c r="AA802" s="28"/>
      <c r="AB802" s="30"/>
      <c r="AC802" s="28"/>
      <c r="AD802" s="19"/>
    </row>
    <row r="803" ht="15.75" customHeight="1">
      <c r="A803" s="27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14"/>
      <c r="AA803" s="28"/>
      <c r="AB803" s="30"/>
      <c r="AC803" s="28"/>
      <c r="AD803" s="19"/>
    </row>
    <row r="804" ht="15.75" customHeight="1">
      <c r="A804" s="27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14"/>
      <c r="AA804" s="28"/>
      <c r="AB804" s="30"/>
      <c r="AC804" s="28"/>
      <c r="AD804" s="19"/>
    </row>
    <row r="805" ht="15.75" customHeight="1">
      <c r="A805" s="27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14"/>
      <c r="AA805" s="28"/>
      <c r="AB805" s="30"/>
      <c r="AC805" s="28"/>
      <c r="AD805" s="19"/>
    </row>
    <row r="806" ht="15.75" customHeight="1">
      <c r="A806" s="27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14"/>
      <c r="AA806" s="28"/>
      <c r="AB806" s="30"/>
      <c r="AC806" s="28"/>
      <c r="AD806" s="19"/>
    </row>
    <row r="807" ht="15.75" customHeight="1">
      <c r="A807" s="27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14"/>
      <c r="AA807" s="28"/>
      <c r="AB807" s="30"/>
      <c r="AC807" s="28"/>
      <c r="AD807" s="19"/>
    </row>
    <row r="808" ht="15.75" customHeight="1">
      <c r="A808" s="27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14"/>
      <c r="AA808" s="28"/>
      <c r="AB808" s="30"/>
      <c r="AC808" s="28"/>
      <c r="AD808" s="19"/>
    </row>
    <row r="809" ht="15.75" customHeight="1">
      <c r="A809" s="27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14"/>
      <c r="AA809" s="28"/>
      <c r="AB809" s="30"/>
      <c r="AC809" s="28"/>
      <c r="AD809" s="19"/>
    </row>
    <row r="810" ht="15.75" customHeight="1">
      <c r="A810" s="27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14"/>
      <c r="AA810" s="28"/>
      <c r="AB810" s="30"/>
      <c r="AC810" s="28"/>
      <c r="AD810" s="19"/>
    </row>
    <row r="811" ht="15.75" customHeight="1">
      <c r="A811" s="27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14"/>
      <c r="AA811" s="28"/>
      <c r="AB811" s="30"/>
      <c r="AC811" s="28"/>
      <c r="AD811" s="19"/>
    </row>
    <row r="812" ht="15.75" customHeight="1">
      <c r="A812" s="27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14"/>
      <c r="AA812" s="28"/>
      <c r="AB812" s="30"/>
      <c r="AC812" s="28"/>
      <c r="AD812" s="19"/>
    </row>
    <row r="813" ht="15.75" customHeight="1">
      <c r="A813" s="27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14"/>
      <c r="AA813" s="28"/>
      <c r="AB813" s="30"/>
      <c r="AC813" s="28"/>
      <c r="AD813" s="19"/>
    </row>
    <row r="814" ht="15.75" customHeight="1">
      <c r="A814" s="27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14"/>
      <c r="AA814" s="28"/>
      <c r="AB814" s="30"/>
      <c r="AC814" s="28"/>
      <c r="AD814" s="19"/>
    </row>
    <row r="815" ht="15.75" customHeight="1">
      <c r="A815" s="27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14"/>
      <c r="AA815" s="28"/>
      <c r="AB815" s="30"/>
      <c r="AC815" s="28"/>
      <c r="AD815" s="19"/>
    </row>
    <row r="816" ht="15.75" customHeight="1">
      <c r="A816" s="27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14"/>
      <c r="AA816" s="28"/>
      <c r="AB816" s="30"/>
      <c r="AC816" s="28"/>
      <c r="AD816" s="19"/>
    </row>
    <row r="817" ht="15.75" customHeight="1">
      <c r="A817" s="27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14"/>
      <c r="AA817" s="28"/>
      <c r="AB817" s="30"/>
      <c r="AC817" s="28"/>
      <c r="AD817" s="19"/>
    </row>
    <row r="818" ht="15.75" customHeight="1">
      <c r="A818" s="27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14"/>
      <c r="AA818" s="28"/>
      <c r="AB818" s="30"/>
      <c r="AC818" s="28"/>
      <c r="AD818" s="19"/>
    </row>
    <row r="819" ht="15.75" customHeight="1">
      <c r="A819" s="27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14"/>
      <c r="AA819" s="28"/>
      <c r="AB819" s="30"/>
      <c r="AC819" s="28"/>
      <c r="AD819" s="19"/>
    </row>
    <row r="820" ht="15.75" customHeight="1">
      <c r="A820" s="27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14"/>
      <c r="AA820" s="28"/>
      <c r="AB820" s="30"/>
      <c r="AC820" s="28"/>
      <c r="AD820" s="19"/>
    </row>
    <row r="821" ht="15.75" customHeight="1">
      <c r="A821" s="27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14"/>
      <c r="AA821" s="28"/>
      <c r="AB821" s="30"/>
      <c r="AC821" s="28"/>
      <c r="AD821" s="19"/>
    </row>
    <row r="822" ht="15.75" customHeight="1">
      <c r="A822" s="27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14"/>
      <c r="AA822" s="28"/>
      <c r="AB822" s="30"/>
      <c r="AC822" s="28"/>
      <c r="AD822" s="19"/>
    </row>
    <row r="823" ht="15.75" customHeight="1">
      <c r="A823" s="27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14"/>
      <c r="AA823" s="28"/>
      <c r="AB823" s="30"/>
      <c r="AC823" s="28"/>
      <c r="AD823" s="19"/>
    </row>
    <row r="824" ht="15.75" customHeight="1">
      <c r="A824" s="27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14"/>
      <c r="AA824" s="28"/>
      <c r="AB824" s="30"/>
      <c r="AC824" s="28"/>
      <c r="AD824" s="19"/>
    </row>
    <row r="825" ht="15.75" customHeight="1">
      <c r="A825" s="27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14"/>
      <c r="AA825" s="28"/>
      <c r="AB825" s="30"/>
      <c r="AC825" s="28"/>
      <c r="AD825" s="19"/>
    </row>
    <row r="826" ht="15.75" customHeight="1">
      <c r="A826" s="27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14"/>
      <c r="AA826" s="28"/>
      <c r="AB826" s="30"/>
      <c r="AC826" s="28"/>
      <c r="AD826" s="19"/>
    </row>
    <row r="827" ht="15.75" customHeight="1">
      <c r="A827" s="27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14"/>
      <c r="AA827" s="28"/>
      <c r="AB827" s="30"/>
      <c r="AC827" s="28"/>
      <c r="AD827" s="19"/>
    </row>
    <row r="828" ht="15.75" customHeight="1">
      <c r="A828" s="27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14"/>
      <c r="AA828" s="28"/>
      <c r="AB828" s="30"/>
      <c r="AC828" s="28"/>
      <c r="AD828" s="19"/>
    </row>
    <row r="829" ht="15.75" customHeight="1">
      <c r="A829" s="27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14"/>
      <c r="AA829" s="28"/>
      <c r="AB829" s="30"/>
      <c r="AC829" s="28"/>
      <c r="AD829" s="19"/>
    </row>
    <row r="830" ht="15.75" customHeight="1">
      <c r="A830" s="27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14"/>
      <c r="AA830" s="28"/>
      <c r="AB830" s="30"/>
      <c r="AC830" s="28"/>
      <c r="AD830" s="19"/>
    </row>
    <row r="831" ht="15.75" customHeight="1">
      <c r="A831" s="27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14"/>
      <c r="AA831" s="28"/>
      <c r="AB831" s="30"/>
      <c r="AC831" s="28"/>
      <c r="AD831" s="19"/>
    </row>
    <row r="832" ht="15.75" customHeight="1">
      <c r="A832" s="27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14"/>
      <c r="AA832" s="28"/>
      <c r="AB832" s="30"/>
      <c r="AC832" s="28"/>
      <c r="AD832" s="19"/>
    </row>
    <row r="833" ht="15.75" customHeight="1">
      <c r="A833" s="27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14"/>
      <c r="AA833" s="28"/>
      <c r="AB833" s="30"/>
      <c r="AC833" s="28"/>
      <c r="AD833" s="19"/>
    </row>
    <row r="834" ht="15.75" customHeight="1">
      <c r="A834" s="27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14"/>
      <c r="AA834" s="28"/>
      <c r="AB834" s="30"/>
      <c r="AC834" s="28"/>
      <c r="AD834" s="19"/>
    </row>
    <row r="835" ht="15.75" customHeight="1">
      <c r="A835" s="27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14"/>
      <c r="AA835" s="28"/>
      <c r="AB835" s="30"/>
      <c r="AC835" s="28"/>
      <c r="AD835" s="19"/>
    </row>
    <row r="836" ht="15.75" customHeight="1">
      <c r="A836" s="27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14"/>
      <c r="AA836" s="28"/>
      <c r="AB836" s="30"/>
      <c r="AC836" s="28"/>
      <c r="AD836" s="19"/>
    </row>
    <row r="837" ht="15.75" customHeight="1">
      <c r="A837" s="27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14"/>
      <c r="AA837" s="28"/>
      <c r="AB837" s="30"/>
      <c r="AC837" s="28"/>
      <c r="AD837" s="19"/>
    </row>
    <row r="838" ht="15.75" customHeight="1">
      <c r="A838" s="27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14"/>
      <c r="AA838" s="28"/>
      <c r="AB838" s="30"/>
      <c r="AC838" s="28"/>
      <c r="AD838" s="19"/>
    </row>
    <row r="839" ht="15.75" customHeight="1">
      <c r="A839" s="27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14"/>
      <c r="AA839" s="28"/>
      <c r="AB839" s="30"/>
      <c r="AC839" s="28"/>
      <c r="AD839" s="19"/>
    </row>
    <row r="840" ht="15.75" customHeight="1">
      <c r="A840" s="27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14"/>
      <c r="AA840" s="28"/>
      <c r="AB840" s="30"/>
      <c r="AC840" s="28"/>
      <c r="AD840" s="19"/>
    </row>
    <row r="841" ht="15.75" customHeight="1">
      <c r="A841" s="27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14"/>
      <c r="AA841" s="28"/>
      <c r="AB841" s="30"/>
      <c r="AC841" s="28"/>
      <c r="AD841" s="19"/>
    </row>
    <row r="842" ht="15.75" customHeight="1">
      <c r="A842" s="27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14"/>
      <c r="AA842" s="28"/>
      <c r="AB842" s="30"/>
      <c r="AC842" s="28"/>
      <c r="AD842" s="19"/>
    </row>
    <row r="843" ht="15.75" customHeight="1">
      <c r="A843" s="27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14"/>
      <c r="AA843" s="28"/>
      <c r="AB843" s="30"/>
      <c r="AC843" s="28"/>
      <c r="AD843" s="19"/>
    </row>
    <row r="844" ht="15.75" customHeight="1">
      <c r="A844" s="27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14"/>
      <c r="AA844" s="28"/>
      <c r="AB844" s="30"/>
      <c r="AC844" s="28"/>
      <c r="AD844" s="19"/>
    </row>
    <row r="845" ht="15.75" customHeight="1">
      <c r="A845" s="27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14"/>
      <c r="AA845" s="28"/>
      <c r="AB845" s="30"/>
      <c r="AC845" s="28"/>
      <c r="AD845" s="19"/>
    </row>
    <row r="846" ht="15.75" customHeight="1">
      <c r="A846" s="27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14"/>
      <c r="AA846" s="28"/>
      <c r="AB846" s="30"/>
      <c r="AC846" s="28"/>
      <c r="AD846" s="19"/>
    </row>
    <row r="847" ht="15.75" customHeight="1">
      <c r="A847" s="27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14"/>
      <c r="AA847" s="28"/>
      <c r="AB847" s="30"/>
      <c r="AC847" s="28"/>
      <c r="AD847" s="19"/>
    </row>
    <row r="848" ht="15.75" customHeight="1">
      <c r="A848" s="27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14"/>
      <c r="AA848" s="28"/>
      <c r="AB848" s="30"/>
      <c r="AC848" s="28"/>
      <c r="AD848" s="19"/>
    </row>
    <row r="849" ht="15.75" customHeight="1">
      <c r="A849" s="27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14"/>
      <c r="AA849" s="28"/>
      <c r="AB849" s="30"/>
      <c r="AC849" s="28"/>
      <c r="AD849" s="19"/>
    </row>
    <row r="850" ht="15.75" customHeight="1">
      <c r="A850" s="27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14"/>
      <c r="AA850" s="28"/>
      <c r="AB850" s="30"/>
      <c r="AC850" s="28"/>
      <c r="AD850" s="19"/>
    </row>
    <row r="851" ht="15.75" customHeight="1">
      <c r="A851" s="27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14"/>
      <c r="AA851" s="28"/>
      <c r="AB851" s="30"/>
      <c r="AC851" s="28"/>
      <c r="AD851" s="19"/>
    </row>
    <row r="852" ht="15.75" customHeight="1">
      <c r="A852" s="27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14"/>
      <c r="AA852" s="28"/>
      <c r="AB852" s="30"/>
      <c r="AC852" s="28"/>
      <c r="AD852" s="19"/>
    </row>
    <row r="853" ht="15.75" customHeight="1">
      <c r="A853" s="27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14"/>
      <c r="AA853" s="28"/>
      <c r="AB853" s="30"/>
      <c r="AC853" s="28"/>
      <c r="AD853" s="19"/>
    </row>
    <row r="854" ht="15.75" customHeight="1">
      <c r="A854" s="27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14"/>
      <c r="AA854" s="28"/>
      <c r="AB854" s="30"/>
      <c r="AC854" s="28"/>
      <c r="AD854" s="19"/>
    </row>
    <row r="855" ht="15.75" customHeight="1">
      <c r="A855" s="27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14"/>
      <c r="AA855" s="28"/>
      <c r="AB855" s="30"/>
      <c r="AC855" s="28"/>
      <c r="AD855" s="19"/>
    </row>
    <row r="856" ht="15.75" customHeight="1">
      <c r="A856" s="27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14"/>
      <c r="AA856" s="28"/>
      <c r="AB856" s="30"/>
      <c r="AC856" s="28"/>
      <c r="AD856" s="19"/>
    </row>
    <row r="857" ht="15.75" customHeight="1">
      <c r="A857" s="27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14"/>
      <c r="AA857" s="28"/>
      <c r="AB857" s="30"/>
      <c r="AC857" s="28"/>
      <c r="AD857" s="19"/>
    </row>
    <row r="858" ht="15.75" customHeight="1">
      <c r="A858" s="27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14"/>
      <c r="AA858" s="28"/>
      <c r="AB858" s="30"/>
      <c r="AC858" s="28"/>
      <c r="AD858" s="19"/>
    </row>
    <row r="859" ht="15.75" customHeight="1">
      <c r="A859" s="27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14"/>
      <c r="AA859" s="28"/>
      <c r="AB859" s="30"/>
      <c r="AC859" s="28"/>
      <c r="AD859" s="19"/>
    </row>
    <row r="860" ht="15.75" customHeight="1">
      <c r="A860" s="27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14"/>
      <c r="AA860" s="28"/>
      <c r="AB860" s="30"/>
      <c r="AC860" s="28"/>
      <c r="AD860" s="19"/>
    </row>
    <row r="861" ht="15.75" customHeight="1">
      <c r="A861" s="27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14"/>
      <c r="AA861" s="28"/>
      <c r="AB861" s="30"/>
      <c r="AC861" s="28"/>
      <c r="AD861" s="19"/>
    </row>
    <row r="862" ht="15.75" customHeight="1">
      <c r="A862" s="27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14"/>
      <c r="AA862" s="28"/>
      <c r="AB862" s="30"/>
      <c r="AC862" s="28"/>
      <c r="AD862" s="19"/>
    </row>
    <row r="863" ht="15.75" customHeight="1">
      <c r="A863" s="27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14"/>
      <c r="AA863" s="28"/>
      <c r="AB863" s="30"/>
      <c r="AC863" s="28"/>
      <c r="AD863" s="19"/>
    </row>
    <row r="864" ht="15.75" customHeight="1">
      <c r="A864" s="27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14"/>
      <c r="AA864" s="28"/>
      <c r="AB864" s="30"/>
      <c r="AC864" s="28"/>
      <c r="AD864" s="19"/>
    </row>
    <row r="865" ht="15.75" customHeight="1">
      <c r="A865" s="27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14"/>
      <c r="AA865" s="28"/>
      <c r="AB865" s="30"/>
      <c r="AC865" s="28"/>
      <c r="AD865" s="19"/>
    </row>
    <row r="866" ht="15.75" customHeight="1">
      <c r="A866" s="27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14"/>
      <c r="AA866" s="28"/>
      <c r="AB866" s="30"/>
      <c r="AC866" s="28"/>
      <c r="AD866" s="19"/>
    </row>
    <row r="867" ht="15.75" customHeight="1">
      <c r="A867" s="27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14"/>
      <c r="AA867" s="28"/>
      <c r="AB867" s="30"/>
      <c r="AC867" s="28"/>
      <c r="AD867" s="19"/>
    </row>
    <row r="868" ht="15.75" customHeight="1">
      <c r="A868" s="27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14"/>
      <c r="AA868" s="28"/>
      <c r="AB868" s="30"/>
      <c r="AC868" s="28"/>
      <c r="AD868" s="19"/>
    </row>
    <row r="869" ht="15.75" customHeight="1">
      <c r="A869" s="27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14"/>
      <c r="AA869" s="28"/>
      <c r="AB869" s="30"/>
      <c r="AC869" s="28"/>
      <c r="AD869" s="19"/>
    </row>
    <row r="870" ht="15.75" customHeight="1">
      <c r="A870" s="27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14"/>
      <c r="AA870" s="28"/>
      <c r="AB870" s="30"/>
      <c r="AC870" s="28"/>
      <c r="AD870" s="19"/>
    </row>
    <row r="871" ht="15.75" customHeight="1">
      <c r="A871" s="27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14"/>
      <c r="AA871" s="28"/>
      <c r="AB871" s="30"/>
      <c r="AC871" s="28"/>
      <c r="AD871" s="19"/>
    </row>
    <row r="872" ht="15.75" customHeight="1">
      <c r="A872" s="27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14"/>
      <c r="AA872" s="28"/>
      <c r="AB872" s="30"/>
      <c r="AC872" s="28"/>
      <c r="AD872" s="19"/>
    </row>
    <row r="873" ht="15.75" customHeight="1">
      <c r="A873" s="27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14"/>
      <c r="AA873" s="28"/>
      <c r="AB873" s="30"/>
      <c r="AC873" s="28"/>
      <c r="AD873" s="19"/>
    </row>
    <row r="874" ht="15.75" customHeight="1">
      <c r="A874" s="27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14"/>
      <c r="AA874" s="28"/>
      <c r="AB874" s="30"/>
      <c r="AC874" s="28"/>
      <c r="AD874" s="19"/>
    </row>
    <row r="875" ht="15.75" customHeight="1">
      <c r="A875" s="27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14"/>
      <c r="AA875" s="28"/>
      <c r="AB875" s="30"/>
      <c r="AC875" s="28"/>
      <c r="AD875" s="19"/>
    </row>
    <row r="876" ht="15.75" customHeight="1">
      <c r="A876" s="27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14"/>
      <c r="AA876" s="28"/>
      <c r="AB876" s="30"/>
      <c r="AC876" s="28"/>
      <c r="AD876" s="19"/>
    </row>
    <row r="877" ht="15.75" customHeight="1">
      <c r="A877" s="27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14"/>
      <c r="AA877" s="28"/>
      <c r="AB877" s="30"/>
      <c r="AC877" s="28"/>
      <c r="AD877" s="19"/>
    </row>
    <row r="878" ht="15.75" customHeight="1">
      <c r="A878" s="27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14"/>
      <c r="AA878" s="28"/>
      <c r="AB878" s="30"/>
      <c r="AC878" s="28"/>
      <c r="AD878" s="19"/>
    </row>
    <row r="879" ht="15.75" customHeight="1">
      <c r="A879" s="27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14"/>
      <c r="AA879" s="28"/>
      <c r="AB879" s="30"/>
      <c r="AC879" s="28"/>
      <c r="AD879" s="19"/>
    </row>
    <row r="880" ht="15.75" customHeight="1">
      <c r="A880" s="27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14"/>
      <c r="AA880" s="28"/>
      <c r="AB880" s="30"/>
      <c r="AC880" s="28"/>
      <c r="AD880" s="19"/>
    </row>
    <row r="881" ht="15.75" customHeight="1">
      <c r="A881" s="27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14"/>
      <c r="AA881" s="28"/>
      <c r="AB881" s="30"/>
      <c r="AC881" s="28"/>
      <c r="AD881" s="19"/>
    </row>
    <row r="882" ht="15.75" customHeight="1">
      <c r="A882" s="27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14"/>
      <c r="AA882" s="28"/>
      <c r="AB882" s="30"/>
      <c r="AC882" s="28"/>
      <c r="AD882" s="19"/>
    </row>
    <row r="883" ht="15.75" customHeight="1">
      <c r="A883" s="27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14"/>
      <c r="AA883" s="28"/>
      <c r="AB883" s="30"/>
      <c r="AC883" s="28"/>
      <c r="AD883" s="19"/>
    </row>
    <row r="884" ht="15.75" customHeight="1">
      <c r="A884" s="27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14"/>
      <c r="AA884" s="28"/>
      <c r="AB884" s="30"/>
      <c r="AC884" s="28"/>
      <c r="AD884" s="19"/>
    </row>
    <row r="885" ht="15.75" customHeight="1">
      <c r="A885" s="27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14"/>
      <c r="AA885" s="28"/>
      <c r="AB885" s="30"/>
      <c r="AC885" s="28"/>
      <c r="AD885" s="19"/>
    </row>
    <row r="886" ht="15.75" customHeight="1">
      <c r="A886" s="27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14"/>
      <c r="AA886" s="28"/>
      <c r="AB886" s="30"/>
      <c r="AC886" s="28"/>
      <c r="AD886" s="19"/>
    </row>
    <row r="887" ht="15.75" customHeight="1">
      <c r="A887" s="27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14"/>
      <c r="AA887" s="28"/>
      <c r="AB887" s="30"/>
      <c r="AC887" s="28"/>
      <c r="AD887" s="19"/>
    </row>
    <row r="888" ht="15.75" customHeight="1">
      <c r="A888" s="27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14"/>
      <c r="AA888" s="28"/>
      <c r="AB888" s="30"/>
      <c r="AC888" s="28"/>
      <c r="AD888" s="19"/>
    </row>
    <row r="889" ht="15.75" customHeight="1">
      <c r="A889" s="27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14"/>
      <c r="AA889" s="28"/>
      <c r="AB889" s="30"/>
      <c r="AC889" s="28"/>
      <c r="AD889" s="19"/>
    </row>
    <row r="890" ht="15.75" customHeight="1">
      <c r="A890" s="27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14"/>
      <c r="AA890" s="28"/>
      <c r="AB890" s="30"/>
      <c r="AC890" s="28"/>
      <c r="AD890" s="19"/>
    </row>
    <row r="891" ht="15.75" customHeight="1">
      <c r="A891" s="27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14"/>
      <c r="AA891" s="28"/>
      <c r="AB891" s="30"/>
      <c r="AC891" s="28"/>
      <c r="AD891" s="19"/>
    </row>
    <row r="892" ht="15.75" customHeight="1">
      <c r="A892" s="27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14"/>
      <c r="AA892" s="28"/>
      <c r="AB892" s="30"/>
      <c r="AC892" s="28"/>
      <c r="AD892" s="19"/>
    </row>
    <row r="893" ht="15.75" customHeight="1">
      <c r="A893" s="27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14"/>
      <c r="AA893" s="28"/>
      <c r="AB893" s="30"/>
      <c r="AC893" s="28"/>
      <c r="AD893" s="19"/>
    </row>
    <row r="894" ht="15.75" customHeight="1">
      <c r="A894" s="27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14"/>
      <c r="AA894" s="28"/>
      <c r="AB894" s="30"/>
      <c r="AC894" s="28"/>
      <c r="AD894" s="19"/>
    </row>
    <row r="895" ht="15.75" customHeight="1">
      <c r="A895" s="27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14"/>
      <c r="AA895" s="28"/>
      <c r="AB895" s="30"/>
      <c r="AC895" s="28"/>
      <c r="AD895" s="19"/>
    </row>
    <row r="896" ht="15.75" customHeight="1">
      <c r="A896" s="27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14"/>
      <c r="AA896" s="28"/>
      <c r="AB896" s="30"/>
      <c r="AC896" s="28"/>
      <c r="AD896" s="19"/>
    </row>
    <row r="897" ht="15.75" customHeight="1">
      <c r="A897" s="27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14"/>
      <c r="AA897" s="28"/>
      <c r="AB897" s="30"/>
      <c r="AC897" s="28"/>
      <c r="AD897" s="19"/>
    </row>
    <row r="898" ht="15.75" customHeight="1">
      <c r="A898" s="27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14"/>
      <c r="AA898" s="28"/>
      <c r="AB898" s="30"/>
      <c r="AC898" s="28"/>
      <c r="AD898" s="19"/>
    </row>
    <row r="899" ht="15.75" customHeight="1">
      <c r="A899" s="27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14"/>
      <c r="AA899" s="28"/>
      <c r="AB899" s="30"/>
      <c r="AC899" s="28"/>
      <c r="AD899" s="19"/>
    </row>
    <row r="900" ht="15.75" customHeight="1">
      <c r="A900" s="27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14"/>
      <c r="AA900" s="28"/>
      <c r="AB900" s="30"/>
      <c r="AC900" s="28"/>
      <c r="AD900" s="19"/>
    </row>
    <row r="901" ht="15.75" customHeight="1">
      <c r="A901" s="27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14"/>
      <c r="AA901" s="28"/>
      <c r="AB901" s="30"/>
      <c r="AC901" s="28"/>
      <c r="AD901" s="19"/>
    </row>
    <row r="902" ht="15.75" customHeight="1">
      <c r="A902" s="27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14"/>
      <c r="AA902" s="28"/>
      <c r="AB902" s="30"/>
      <c r="AC902" s="28"/>
      <c r="AD902" s="19"/>
    </row>
    <row r="903" ht="15.75" customHeight="1">
      <c r="A903" s="27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14"/>
      <c r="AA903" s="28"/>
      <c r="AB903" s="30"/>
      <c r="AC903" s="28"/>
      <c r="AD903" s="19"/>
    </row>
    <row r="904" ht="15.75" customHeight="1">
      <c r="A904" s="27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14"/>
      <c r="AA904" s="28"/>
      <c r="AB904" s="30"/>
      <c r="AC904" s="28"/>
      <c r="AD904" s="19"/>
    </row>
    <row r="905" ht="15.75" customHeight="1">
      <c r="A905" s="27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14"/>
      <c r="AA905" s="28"/>
      <c r="AB905" s="30"/>
      <c r="AC905" s="28"/>
      <c r="AD905" s="19"/>
    </row>
    <row r="906" ht="15.75" customHeight="1">
      <c r="A906" s="27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14"/>
      <c r="AA906" s="28"/>
      <c r="AB906" s="30"/>
      <c r="AC906" s="28"/>
      <c r="AD906" s="19"/>
    </row>
    <row r="907" ht="15.75" customHeight="1">
      <c r="A907" s="27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14"/>
      <c r="AA907" s="28"/>
      <c r="AB907" s="30"/>
      <c r="AC907" s="28"/>
      <c r="AD907" s="19"/>
    </row>
    <row r="908" ht="15.75" customHeight="1">
      <c r="A908" s="27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14"/>
      <c r="AA908" s="28"/>
      <c r="AB908" s="30"/>
      <c r="AC908" s="28"/>
      <c r="AD908" s="19"/>
    </row>
    <row r="909" ht="15.75" customHeight="1">
      <c r="A909" s="27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14"/>
      <c r="AA909" s="28"/>
      <c r="AB909" s="30"/>
      <c r="AC909" s="28"/>
      <c r="AD909" s="19"/>
    </row>
    <row r="910" ht="15.75" customHeight="1">
      <c r="A910" s="27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14"/>
      <c r="AA910" s="28"/>
      <c r="AB910" s="30"/>
      <c r="AC910" s="28"/>
      <c r="AD910" s="19"/>
    </row>
    <row r="911" ht="15.75" customHeight="1">
      <c r="A911" s="27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14"/>
      <c r="AA911" s="28"/>
      <c r="AB911" s="30"/>
      <c r="AC911" s="28"/>
      <c r="AD911" s="19"/>
    </row>
    <row r="912" ht="15.75" customHeight="1">
      <c r="A912" s="27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14"/>
      <c r="AA912" s="28"/>
      <c r="AB912" s="30"/>
      <c r="AC912" s="28"/>
      <c r="AD912" s="19"/>
    </row>
    <row r="913" ht="15.75" customHeight="1">
      <c r="A913" s="27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14"/>
      <c r="AA913" s="28"/>
      <c r="AB913" s="30"/>
      <c r="AC913" s="28"/>
      <c r="AD913" s="19"/>
    </row>
    <row r="914" ht="15.75" customHeight="1">
      <c r="A914" s="27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14"/>
      <c r="AA914" s="28"/>
      <c r="AB914" s="30"/>
      <c r="AC914" s="28"/>
      <c r="AD914" s="19"/>
    </row>
    <row r="915" ht="15.75" customHeight="1">
      <c r="A915" s="27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14"/>
      <c r="AA915" s="28"/>
      <c r="AB915" s="30"/>
      <c r="AC915" s="28"/>
      <c r="AD915" s="19"/>
    </row>
    <row r="916" ht="15.75" customHeight="1">
      <c r="A916" s="27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14"/>
      <c r="AA916" s="28"/>
      <c r="AB916" s="30"/>
      <c r="AC916" s="28"/>
      <c r="AD916" s="19"/>
    </row>
    <row r="917" ht="15.75" customHeight="1">
      <c r="A917" s="27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14"/>
      <c r="AA917" s="28"/>
      <c r="AB917" s="30"/>
      <c r="AC917" s="28"/>
      <c r="AD917" s="19"/>
    </row>
    <row r="918" ht="15.75" customHeight="1">
      <c r="A918" s="27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14"/>
      <c r="AA918" s="28"/>
      <c r="AB918" s="30"/>
      <c r="AC918" s="28"/>
      <c r="AD918" s="19"/>
    </row>
    <row r="919" ht="15.75" customHeight="1">
      <c r="A919" s="27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14"/>
      <c r="AA919" s="28"/>
      <c r="AB919" s="30"/>
      <c r="AC919" s="28"/>
      <c r="AD919" s="19"/>
    </row>
    <row r="920" ht="15.75" customHeight="1">
      <c r="A920" s="27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14"/>
      <c r="AA920" s="28"/>
      <c r="AB920" s="30"/>
      <c r="AC920" s="28"/>
      <c r="AD920" s="19"/>
    </row>
    <row r="921" ht="15.75" customHeight="1">
      <c r="A921" s="27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14"/>
      <c r="AA921" s="28"/>
      <c r="AB921" s="30"/>
      <c r="AC921" s="28"/>
      <c r="AD921" s="19"/>
    </row>
    <row r="922" ht="15.75" customHeight="1">
      <c r="A922" s="27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14"/>
      <c r="AA922" s="28"/>
      <c r="AB922" s="30"/>
      <c r="AC922" s="28"/>
      <c r="AD922" s="19"/>
    </row>
    <row r="923" ht="15.75" customHeight="1">
      <c r="A923" s="27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14"/>
      <c r="AA923" s="28"/>
      <c r="AB923" s="30"/>
      <c r="AC923" s="28"/>
      <c r="AD923" s="19"/>
    </row>
    <row r="924" ht="15.75" customHeight="1">
      <c r="A924" s="27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14"/>
      <c r="AA924" s="28"/>
      <c r="AB924" s="30"/>
      <c r="AC924" s="28"/>
      <c r="AD924" s="19"/>
    </row>
    <row r="925" ht="15.75" customHeight="1">
      <c r="A925" s="27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14"/>
      <c r="AA925" s="28"/>
      <c r="AB925" s="30"/>
      <c r="AC925" s="28"/>
      <c r="AD925" s="19"/>
    </row>
    <row r="926" ht="15.75" customHeight="1">
      <c r="A926" s="27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14"/>
      <c r="AA926" s="28"/>
      <c r="AB926" s="30"/>
      <c r="AC926" s="28"/>
      <c r="AD926" s="19"/>
    </row>
    <row r="927" ht="15.75" customHeight="1">
      <c r="A927" s="27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14"/>
      <c r="AA927" s="28"/>
      <c r="AB927" s="30"/>
      <c r="AC927" s="28"/>
      <c r="AD927" s="19"/>
    </row>
    <row r="928" ht="15.75" customHeight="1">
      <c r="A928" s="27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14"/>
      <c r="AA928" s="28"/>
      <c r="AB928" s="30"/>
      <c r="AC928" s="28"/>
      <c r="AD928" s="19"/>
    </row>
    <row r="929" ht="15.75" customHeight="1">
      <c r="A929" s="27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14"/>
      <c r="AA929" s="28"/>
      <c r="AB929" s="30"/>
      <c r="AC929" s="28"/>
      <c r="AD929" s="19"/>
    </row>
    <row r="930" ht="15.75" customHeight="1">
      <c r="A930" s="27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14"/>
      <c r="AA930" s="28"/>
      <c r="AB930" s="30"/>
      <c r="AC930" s="28"/>
      <c r="AD930" s="19"/>
    </row>
    <row r="931" ht="15.75" customHeight="1">
      <c r="A931" s="27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14"/>
      <c r="AA931" s="28"/>
      <c r="AB931" s="30"/>
      <c r="AC931" s="28"/>
      <c r="AD931" s="19"/>
    </row>
    <row r="932" ht="15.75" customHeight="1">
      <c r="A932" s="27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14"/>
      <c r="AA932" s="28"/>
      <c r="AB932" s="30"/>
      <c r="AC932" s="28"/>
      <c r="AD932" s="19"/>
    </row>
    <row r="933" ht="15.75" customHeight="1">
      <c r="A933" s="27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14"/>
      <c r="AA933" s="28"/>
      <c r="AB933" s="30"/>
      <c r="AC933" s="28"/>
      <c r="AD933" s="19"/>
    </row>
    <row r="934" ht="15.75" customHeight="1">
      <c r="A934" s="27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14"/>
      <c r="AA934" s="28"/>
      <c r="AB934" s="30"/>
      <c r="AC934" s="28"/>
      <c r="AD934" s="19"/>
    </row>
    <row r="935" ht="15.75" customHeight="1">
      <c r="A935" s="27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14"/>
      <c r="AA935" s="28"/>
      <c r="AB935" s="30"/>
      <c r="AC935" s="28"/>
      <c r="AD935" s="19"/>
    </row>
    <row r="936" ht="15.75" customHeight="1">
      <c r="A936" s="27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14"/>
      <c r="AA936" s="28"/>
      <c r="AB936" s="30"/>
      <c r="AC936" s="28"/>
      <c r="AD936" s="19"/>
    </row>
    <row r="937" ht="15.75" customHeight="1">
      <c r="A937" s="27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14"/>
      <c r="AA937" s="28"/>
      <c r="AB937" s="30"/>
      <c r="AC937" s="28"/>
      <c r="AD937" s="19"/>
    </row>
    <row r="938" ht="15.75" customHeight="1">
      <c r="A938" s="27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14"/>
      <c r="AA938" s="28"/>
      <c r="AB938" s="30"/>
      <c r="AC938" s="28"/>
      <c r="AD938" s="19"/>
    </row>
    <row r="939" ht="15.75" customHeight="1">
      <c r="A939" s="27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14"/>
      <c r="AA939" s="28"/>
      <c r="AB939" s="30"/>
      <c r="AC939" s="28"/>
      <c r="AD939" s="19"/>
    </row>
    <row r="940" ht="15.75" customHeight="1">
      <c r="A940" s="27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14"/>
      <c r="AA940" s="28"/>
      <c r="AB940" s="30"/>
      <c r="AC940" s="28"/>
      <c r="AD940" s="19"/>
    </row>
    <row r="941" ht="15.75" customHeight="1">
      <c r="A941" s="27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14"/>
      <c r="AA941" s="28"/>
      <c r="AB941" s="30"/>
      <c r="AC941" s="28"/>
      <c r="AD941" s="19"/>
    </row>
    <row r="942" ht="15.75" customHeight="1">
      <c r="A942" s="27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14"/>
      <c r="AA942" s="28"/>
      <c r="AB942" s="30"/>
      <c r="AC942" s="28"/>
      <c r="AD942" s="19"/>
    </row>
    <row r="943" ht="15.75" customHeight="1">
      <c r="A943" s="27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14"/>
      <c r="AA943" s="28"/>
      <c r="AB943" s="30"/>
      <c r="AC943" s="28"/>
      <c r="AD943" s="19"/>
    </row>
    <row r="944" ht="15.75" customHeight="1">
      <c r="A944" s="27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14"/>
      <c r="AA944" s="28"/>
      <c r="AB944" s="30"/>
      <c r="AC944" s="28"/>
      <c r="AD944" s="19"/>
    </row>
    <row r="945" ht="15.75" customHeight="1">
      <c r="A945" s="27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14"/>
      <c r="AA945" s="28"/>
      <c r="AB945" s="30"/>
      <c r="AC945" s="28"/>
      <c r="AD945" s="19"/>
    </row>
    <row r="946" ht="15.75" customHeight="1">
      <c r="A946" s="27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14"/>
      <c r="AA946" s="28"/>
      <c r="AB946" s="30"/>
      <c r="AC946" s="28"/>
      <c r="AD946" s="19"/>
    </row>
    <row r="947" ht="15.75" customHeight="1">
      <c r="A947" s="27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14"/>
      <c r="AA947" s="28"/>
      <c r="AB947" s="30"/>
      <c r="AC947" s="28"/>
      <c r="AD947" s="19"/>
    </row>
    <row r="948" ht="15.75" customHeight="1">
      <c r="A948" s="27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14"/>
      <c r="AA948" s="28"/>
      <c r="AB948" s="30"/>
      <c r="AC948" s="28"/>
      <c r="AD948" s="19"/>
    </row>
    <row r="949" ht="15.75" customHeight="1">
      <c r="A949" s="27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14"/>
      <c r="AA949" s="28"/>
      <c r="AB949" s="30"/>
      <c r="AC949" s="28"/>
      <c r="AD949" s="19"/>
    </row>
    <row r="950" ht="15.75" customHeight="1">
      <c r="A950" s="27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14"/>
      <c r="AA950" s="28"/>
      <c r="AB950" s="30"/>
      <c r="AC950" s="28"/>
      <c r="AD950" s="19"/>
    </row>
    <row r="951" ht="15.75" customHeight="1">
      <c r="A951" s="27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14"/>
      <c r="AA951" s="28"/>
      <c r="AB951" s="30"/>
      <c r="AC951" s="28"/>
      <c r="AD951" s="19"/>
    </row>
    <row r="952" ht="15.75" customHeight="1">
      <c r="A952" s="27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14"/>
      <c r="AA952" s="28"/>
      <c r="AB952" s="30"/>
      <c r="AC952" s="28"/>
      <c r="AD952" s="19"/>
    </row>
    <row r="953" ht="15.75" customHeight="1">
      <c r="A953" s="27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14"/>
      <c r="AA953" s="28"/>
      <c r="AB953" s="30"/>
      <c r="AC953" s="28"/>
      <c r="AD953" s="19"/>
    </row>
    <row r="954" ht="15.75" customHeight="1">
      <c r="A954" s="27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14"/>
      <c r="AA954" s="28"/>
      <c r="AB954" s="30"/>
      <c r="AC954" s="28"/>
      <c r="AD954" s="19"/>
    </row>
    <row r="955" ht="15.75" customHeight="1">
      <c r="A955" s="27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14"/>
      <c r="AA955" s="28"/>
      <c r="AB955" s="30"/>
      <c r="AC955" s="28"/>
      <c r="AD955" s="19"/>
    </row>
    <row r="956" ht="15.75" customHeight="1">
      <c r="A956" s="27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14"/>
      <c r="AA956" s="28"/>
      <c r="AB956" s="30"/>
      <c r="AC956" s="28"/>
      <c r="AD956" s="19"/>
    </row>
    <row r="957" ht="15.75" customHeight="1">
      <c r="A957" s="27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14"/>
      <c r="AA957" s="28"/>
      <c r="AB957" s="30"/>
      <c r="AC957" s="28"/>
      <c r="AD957" s="19"/>
    </row>
    <row r="958" ht="15.75" customHeight="1">
      <c r="A958" s="27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14"/>
      <c r="AA958" s="28"/>
      <c r="AB958" s="30"/>
      <c r="AC958" s="28"/>
      <c r="AD958" s="19"/>
    </row>
    <row r="959" ht="15.75" customHeight="1">
      <c r="A959" s="27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14"/>
      <c r="AA959" s="28"/>
      <c r="AB959" s="30"/>
      <c r="AC959" s="28"/>
      <c r="AD959" s="19"/>
    </row>
    <row r="960" ht="15.75" customHeight="1">
      <c r="A960" s="27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14"/>
      <c r="AA960" s="28"/>
      <c r="AB960" s="30"/>
      <c r="AC960" s="28"/>
      <c r="AD960" s="19"/>
    </row>
    <row r="961" ht="15.75" customHeight="1">
      <c r="A961" s="27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14"/>
      <c r="AA961" s="28"/>
      <c r="AB961" s="30"/>
      <c r="AC961" s="28"/>
      <c r="AD961" s="19"/>
    </row>
    <row r="962" ht="15.75" customHeight="1">
      <c r="A962" s="27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14"/>
      <c r="AA962" s="28"/>
      <c r="AB962" s="30"/>
      <c r="AC962" s="28"/>
      <c r="AD962" s="19"/>
    </row>
    <row r="963" ht="15.75" customHeight="1">
      <c r="A963" s="27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14"/>
      <c r="AA963" s="28"/>
      <c r="AB963" s="30"/>
      <c r="AC963" s="28"/>
      <c r="AD963" s="19"/>
    </row>
    <row r="964" ht="15.75" customHeight="1">
      <c r="A964" s="27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14"/>
      <c r="AA964" s="28"/>
      <c r="AB964" s="30"/>
      <c r="AC964" s="28"/>
      <c r="AD964" s="19"/>
    </row>
    <row r="965" ht="15.75" customHeight="1">
      <c r="A965" s="27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14"/>
      <c r="AA965" s="28"/>
      <c r="AB965" s="30"/>
      <c r="AC965" s="28"/>
      <c r="AD965" s="19"/>
    </row>
    <row r="966" ht="15.75" customHeight="1">
      <c r="A966" s="27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14"/>
      <c r="AA966" s="28"/>
      <c r="AB966" s="30"/>
      <c r="AC966" s="28"/>
      <c r="AD966" s="19"/>
    </row>
    <row r="967" ht="15.75" customHeight="1">
      <c r="A967" s="27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14"/>
      <c r="AA967" s="28"/>
      <c r="AB967" s="30"/>
      <c r="AC967" s="28"/>
      <c r="AD967" s="19"/>
    </row>
    <row r="968" ht="15.75" customHeight="1">
      <c r="A968" s="27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14"/>
      <c r="AA968" s="28"/>
      <c r="AB968" s="30"/>
      <c r="AC968" s="28"/>
      <c r="AD968" s="19"/>
    </row>
    <row r="969" ht="15.75" customHeight="1">
      <c r="A969" s="27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14"/>
      <c r="AA969" s="28"/>
      <c r="AB969" s="30"/>
      <c r="AC969" s="28"/>
      <c r="AD969" s="19"/>
    </row>
    <row r="970" ht="15.75" customHeight="1">
      <c r="A970" s="27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14"/>
      <c r="AA970" s="28"/>
      <c r="AB970" s="30"/>
      <c r="AC970" s="28"/>
      <c r="AD970" s="19"/>
    </row>
    <row r="971" ht="15.75" customHeight="1">
      <c r="A971" s="27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14"/>
      <c r="AA971" s="28"/>
      <c r="AB971" s="30"/>
      <c r="AC971" s="28"/>
      <c r="AD971" s="19"/>
    </row>
    <row r="972" ht="15.75" customHeight="1">
      <c r="A972" s="27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14"/>
      <c r="AA972" s="28"/>
      <c r="AB972" s="30"/>
      <c r="AC972" s="28"/>
      <c r="AD972" s="19"/>
    </row>
    <row r="973" ht="15.75" customHeight="1">
      <c r="A973" s="27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14"/>
      <c r="AA973" s="28"/>
      <c r="AB973" s="30"/>
      <c r="AC973" s="28"/>
      <c r="AD973" s="19"/>
    </row>
    <row r="974" ht="15.75" customHeight="1">
      <c r="A974" s="27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14"/>
      <c r="AA974" s="28"/>
      <c r="AB974" s="30"/>
      <c r="AC974" s="28"/>
      <c r="AD974" s="19"/>
    </row>
    <row r="975" ht="15.75" customHeight="1">
      <c r="A975" s="27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14"/>
      <c r="AA975" s="28"/>
      <c r="AB975" s="30"/>
      <c r="AC975" s="28"/>
      <c r="AD975" s="19"/>
    </row>
    <row r="976" ht="15.75" customHeight="1">
      <c r="A976" s="27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14"/>
      <c r="AA976" s="28"/>
      <c r="AB976" s="30"/>
      <c r="AC976" s="28"/>
      <c r="AD976" s="19"/>
    </row>
    <row r="977" ht="15.75" customHeight="1">
      <c r="A977" s="27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14"/>
      <c r="AA977" s="28"/>
      <c r="AB977" s="30"/>
      <c r="AC977" s="28"/>
      <c r="AD977" s="19"/>
    </row>
    <row r="978" ht="15.75" customHeight="1">
      <c r="A978" s="27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14"/>
      <c r="AA978" s="28"/>
      <c r="AB978" s="30"/>
      <c r="AC978" s="28"/>
      <c r="AD978" s="19"/>
    </row>
    <row r="979" ht="15.75" customHeight="1">
      <c r="A979" s="27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14"/>
      <c r="AA979" s="28"/>
      <c r="AB979" s="30"/>
      <c r="AC979" s="28"/>
      <c r="AD979" s="19"/>
    </row>
    <row r="980" ht="15.75" customHeight="1">
      <c r="A980" s="27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14"/>
      <c r="AA980" s="28"/>
      <c r="AB980" s="30"/>
      <c r="AC980" s="28"/>
      <c r="AD980" s="19"/>
    </row>
    <row r="981" ht="15.75" customHeight="1">
      <c r="A981" s="27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14"/>
      <c r="AA981" s="28"/>
      <c r="AB981" s="30"/>
      <c r="AC981" s="28"/>
      <c r="AD981" s="19"/>
    </row>
    <row r="982" ht="15.75" customHeight="1">
      <c r="A982" s="27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14"/>
      <c r="AA982" s="28"/>
      <c r="AB982" s="30"/>
      <c r="AC982" s="28"/>
      <c r="AD982" s="19"/>
    </row>
    <row r="983" ht="15.75" customHeight="1">
      <c r="A983" s="27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14"/>
      <c r="AA983" s="28"/>
      <c r="AB983" s="30"/>
      <c r="AC983" s="28"/>
      <c r="AD983" s="19"/>
    </row>
    <row r="984" ht="15.75" customHeight="1">
      <c r="A984" s="27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14"/>
      <c r="AA984" s="28"/>
      <c r="AB984" s="30"/>
      <c r="AC984" s="28"/>
      <c r="AD984" s="19"/>
    </row>
    <row r="985" ht="15.75" customHeight="1">
      <c r="A985" s="27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14"/>
      <c r="AA985" s="28"/>
      <c r="AB985" s="30"/>
      <c r="AC985" s="28"/>
      <c r="AD985" s="19"/>
    </row>
    <row r="986" ht="15.75" customHeight="1">
      <c r="A986" s="27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14"/>
      <c r="AA986" s="28"/>
      <c r="AB986" s="30"/>
      <c r="AC986" s="28"/>
      <c r="AD986" s="19"/>
    </row>
    <row r="987" ht="15.75" customHeight="1">
      <c r="A987" s="27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14"/>
      <c r="AA987" s="28"/>
      <c r="AB987" s="30"/>
      <c r="AC987" s="28"/>
      <c r="AD987" s="19"/>
    </row>
    <row r="988" ht="15.75" customHeight="1">
      <c r="A988" s="27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14"/>
      <c r="AA988" s="28"/>
      <c r="AB988" s="30"/>
      <c r="AC988" s="28"/>
      <c r="AD988" s="19"/>
    </row>
    <row r="989" ht="15.75" customHeight="1">
      <c r="A989" s="27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14"/>
      <c r="AA989" s="28"/>
      <c r="AB989" s="30"/>
      <c r="AC989" s="28"/>
      <c r="AD989" s="19"/>
    </row>
    <row r="990" ht="15.75" customHeight="1">
      <c r="A990" s="27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14"/>
      <c r="AA990" s="28"/>
      <c r="AB990" s="30"/>
      <c r="AC990" s="28"/>
      <c r="AD990" s="19"/>
    </row>
    <row r="991" ht="15.75" customHeight="1">
      <c r="A991" s="27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14"/>
      <c r="AA991" s="28"/>
      <c r="AB991" s="30"/>
      <c r="AC991" s="28"/>
      <c r="AD991" s="19"/>
    </row>
    <row r="992" ht="15.75" customHeight="1">
      <c r="A992" s="27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14"/>
      <c r="AA992" s="28"/>
      <c r="AB992" s="30"/>
      <c r="AC992" s="28"/>
      <c r="AD992" s="19"/>
    </row>
    <row r="993" ht="15.75" customHeight="1">
      <c r="A993" s="27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14"/>
      <c r="AA993" s="28"/>
      <c r="AB993" s="30"/>
      <c r="AC993" s="28"/>
      <c r="AD993" s="19"/>
    </row>
    <row r="994" ht="15.75" customHeight="1">
      <c r="A994" s="27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14"/>
      <c r="AA994" s="28"/>
      <c r="AB994" s="30"/>
      <c r="AC994" s="28"/>
      <c r="AD994" s="19"/>
    </row>
    <row r="995" ht="15.75" customHeight="1">
      <c r="A995" s="27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14"/>
      <c r="AA995" s="28"/>
      <c r="AB995" s="30"/>
      <c r="AC995" s="28"/>
      <c r="AD995" s="19"/>
    </row>
    <row r="996" ht="15.75" customHeight="1">
      <c r="A996" s="27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14"/>
      <c r="AA996" s="28"/>
      <c r="AB996" s="30"/>
      <c r="AC996" s="28"/>
      <c r="AD996" s="19"/>
    </row>
    <row r="997" ht="15.75" customHeight="1">
      <c r="A997" s="27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14"/>
      <c r="AA997" s="28"/>
      <c r="AB997" s="30"/>
      <c r="AC997" s="28"/>
      <c r="AD997" s="19"/>
    </row>
    <row r="998" ht="15.75" customHeight="1">
      <c r="A998" s="27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14"/>
      <c r="AA998" s="28"/>
      <c r="AB998" s="30"/>
      <c r="AC998" s="28"/>
      <c r="AD998" s="19"/>
    </row>
    <row r="999" ht="15.75" customHeight="1">
      <c r="A999" s="27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14"/>
      <c r="AA999" s="28"/>
      <c r="AB999" s="30"/>
      <c r="AC999" s="28"/>
      <c r="AD999" s="19"/>
    </row>
    <row r="1000" ht="15.75" customHeight="1">
      <c r="A1000" s="27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14"/>
      <c r="AA1000" s="28"/>
      <c r="AB1000" s="30"/>
      <c r="AC1000" s="28"/>
      <c r="AD1000" s="19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8.88"/>
    <col customWidth="1" min="2" max="4" width="8.0"/>
    <col customWidth="1" min="5" max="5" width="8.88"/>
    <col customWidth="1" min="6" max="6" width="6.63"/>
    <col customWidth="1" min="7" max="7" width="4.88"/>
    <col customWidth="1" min="8" max="8" width="22.38"/>
    <col customWidth="1" min="9" max="9" width="23.25"/>
    <col customWidth="1" min="10" max="10" width="21.63"/>
    <col customWidth="1" min="11" max="11" width="22.5"/>
    <col customWidth="1" min="12" max="12" width="17.38"/>
    <col customWidth="1" min="13" max="13" width="18.13"/>
    <col customWidth="1" min="14" max="14" width="14.38"/>
    <col customWidth="1" min="15" max="17" width="15.25"/>
    <col customWidth="1" min="18" max="18" width="15.5"/>
    <col customWidth="1" min="19" max="19" width="16.38"/>
    <col customWidth="1" min="20" max="20" width="13.25"/>
    <col customWidth="1" min="21" max="23" width="14.0"/>
    <col customWidth="1" min="24" max="24" width="14.75"/>
    <col customWidth="1" min="25" max="25" width="15.63"/>
    <col customWidth="1" min="26" max="26" width="12.5"/>
    <col customWidth="1" min="27" max="27" width="12.25"/>
    <col customWidth="1" min="28" max="28" width="14.75"/>
    <col customWidth="1" min="29" max="30" width="15.63"/>
  </cols>
  <sheetData>
    <row r="1">
      <c r="A1" s="3" t="s">
        <v>24</v>
      </c>
      <c r="B1" s="3" t="s">
        <v>25</v>
      </c>
      <c r="C1" s="22" t="s">
        <v>26</v>
      </c>
      <c r="D1" s="3" t="s">
        <v>27</v>
      </c>
      <c r="E1" s="3" t="s">
        <v>28</v>
      </c>
      <c r="F1" s="3" t="s">
        <v>29</v>
      </c>
      <c r="G1" s="3" t="s">
        <v>30</v>
      </c>
      <c r="H1" s="3" t="s">
        <v>31</v>
      </c>
      <c r="I1" s="3" t="s">
        <v>32</v>
      </c>
      <c r="J1" s="3" t="s">
        <v>33</v>
      </c>
      <c r="K1" s="3" t="s">
        <v>34</v>
      </c>
      <c r="L1" s="3" t="s">
        <v>35</v>
      </c>
      <c r="M1" s="3" t="s">
        <v>36</v>
      </c>
      <c r="N1" s="3" t="s">
        <v>37</v>
      </c>
      <c r="O1" s="3" t="s">
        <v>38</v>
      </c>
      <c r="P1" s="3" t="s">
        <v>39</v>
      </c>
      <c r="Q1" s="3" t="s">
        <v>40</v>
      </c>
      <c r="R1" s="3" t="s">
        <v>41</v>
      </c>
      <c r="S1" s="3" t="s">
        <v>42</v>
      </c>
      <c r="T1" s="3" t="s">
        <v>43</v>
      </c>
      <c r="U1" s="3" t="s">
        <v>44</v>
      </c>
      <c r="V1" s="3" t="s">
        <v>45</v>
      </c>
      <c r="W1" s="3" t="s">
        <v>46</v>
      </c>
      <c r="X1" s="3" t="s">
        <v>47</v>
      </c>
      <c r="Y1" s="3" t="s">
        <v>48</v>
      </c>
      <c r="Z1" s="3" t="s">
        <v>49</v>
      </c>
      <c r="AA1" s="3" t="s">
        <v>50</v>
      </c>
      <c r="AB1" s="12" t="s">
        <v>51</v>
      </c>
      <c r="AC1" s="8" t="s">
        <v>52</v>
      </c>
      <c r="AD1" s="8" t="s">
        <v>53</v>
      </c>
    </row>
    <row r="2">
      <c r="A2" s="13">
        <v>42461.0</v>
      </c>
      <c r="B2" s="28">
        <v>2016.0</v>
      </c>
      <c r="C2" s="28">
        <v>4.0</v>
      </c>
      <c r="D2" s="28">
        <f t="shared" ref="D2:D52" si="1">A3-A2</f>
        <v>30</v>
      </c>
      <c r="E2" s="28"/>
      <c r="F2" s="28"/>
      <c r="G2" s="14">
        <v>0.25</v>
      </c>
      <c r="H2" s="28">
        <v>75.0</v>
      </c>
      <c r="I2" s="28">
        <v>75.0</v>
      </c>
      <c r="J2" s="28">
        <v>2.88</v>
      </c>
      <c r="K2" s="28">
        <v>2.5</v>
      </c>
      <c r="L2" s="28"/>
      <c r="M2" s="28"/>
      <c r="N2" s="17">
        <v>18.16</v>
      </c>
      <c r="O2" s="17">
        <v>18.16</v>
      </c>
      <c r="P2" s="28">
        <v>149.64</v>
      </c>
      <c r="Q2" s="28">
        <v>1259.11</v>
      </c>
      <c r="R2" s="14">
        <v>1.74346</v>
      </c>
      <c r="S2" s="14">
        <v>0.06404</v>
      </c>
      <c r="T2" s="14">
        <v>0.32282</v>
      </c>
      <c r="U2" s="14">
        <v>0.20385</v>
      </c>
      <c r="V2" s="28">
        <v>8.65</v>
      </c>
      <c r="W2" s="28">
        <v>81.01</v>
      </c>
      <c r="X2" s="14">
        <v>0.21376</v>
      </c>
      <c r="Y2" s="14">
        <v>0.21376</v>
      </c>
      <c r="Z2" s="24">
        <f t="shared" ref="Z2:Z52" si="2">(P2*R2)+(Q2*S2)+(P2*T2)+(Q2*U2)+AB2+AC2+AD2+(V2*X2)+(W2+Y2)+(H2*N2)</f>
        <v>2091.573901</v>
      </c>
      <c r="AA2" s="28">
        <f t="shared" ref="AA2:AA52" si="3">P2+Q2</f>
        <v>1408.75</v>
      </c>
      <c r="AB2" s="30"/>
      <c r="AC2" s="28"/>
      <c r="AD2" s="19"/>
    </row>
    <row r="3">
      <c r="A3" s="13">
        <f>A2+30</f>
        <v>42491</v>
      </c>
      <c r="B3" s="28">
        <v>2016.0</v>
      </c>
      <c r="C3" s="28">
        <v>5.0</v>
      </c>
      <c r="D3" s="28">
        <f t="shared" si="1"/>
        <v>31</v>
      </c>
      <c r="E3" s="28"/>
      <c r="F3" s="28"/>
      <c r="G3" s="14">
        <v>0.25</v>
      </c>
      <c r="H3" s="28">
        <v>75.0</v>
      </c>
      <c r="I3" s="28">
        <v>75.0</v>
      </c>
      <c r="J3" s="28">
        <v>10.8</v>
      </c>
      <c r="K3" s="28">
        <v>14.83</v>
      </c>
      <c r="L3" s="28"/>
      <c r="M3" s="28"/>
      <c r="N3" s="17">
        <v>18.16</v>
      </c>
      <c r="O3" s="17">
        <v>18.16</v>
      </c>
      <c r="P3" s="28">
        <v>291.81</v>
      </c>
      <c r="Q3" s="28">
        <v>2108.01</v>
      </c>
      <c r="R3" s="14">
        <v>1.74346</v>
      </c>
      <c r="S3" s="14">
        <v>0.06404</v>
      </c>
      <c r="T3" s="14">
        <v>0.32282</v>
      </c>
      <c r="U3" s="14">
        <v>0.20385</v>
      </c>
      <c r="V3" s="28">
        <v>8.55</v>
      </c>
      <c r="W3" s="28">
        <v>71.34</v>
      </c>
      <c r="X3" s="14">
        <v>0.21376</v>
      </c>
      <c r="Y3" s="14">
        <v>0.21376</v>
      </c>
      <c r="Z3" s="24">
        <f t="shared" si="2"/>
        <v>2603.057374</v>
      </c>
      <c r="AA3" s="28">
        <f t="shared" si="3"/>
        <v>2399.82</v>
      </c>
      <c r="AB3" s="30"/>
      <c r="AC3" s="28"/>
      <c r="AD3" s="19"/>
    </row>
    <row r="4">
      <c r="A4" s="13">
        <f>A3+31</f>
        <v>42522</v>
      </c>
      <c r="B4" s="28">
        <v>2016.0</v>
      </c>
      <c r="C4" s="28">
        <v>6.0</v>
      </c>
      <c r="D4" s="28">
        <f t="shared" si="1"/>
        <v>30</v>
      </c>
      <c r="E4" s="28"/>
      <c r="F4" s="28"/>
      <c r="G4" s="14">
        <v>0.25</v>
      </c>
      <c r="H4" s="28">
        <v>75.0</v>
      </c>
      <c r="I4" s="28">
        <v>75.0</v>
      </c>
      <c r="J4" s="28">
        <v>19.2</v>
      </c>
      <c r="K4" s="28">
        <v>14.98</v>
      </c>
      <c r="L4" s="28"/>
      <c r="M4" s="28"/>
      <c r="N4" s="17">
        <v>18.16</v>
      </c>
      <c r="O4" s="17">
        <v>18.16</v>
      </c>
      <c r="P4" s="28">
        <v>353.66</v>
      </c>
      <c r="Q4" s="28">
        <v>2514.32</v>
      </c>
      <c r="R4" s="14">
        <v>1.74346</v>
      </c>
      <c r="S4" s="14">
        <v>0.06404</v>
      </c>
      <c r="T4" s="14">
        <v>0.32282</v>
      </c>
      <c r="U4" s="14">
        <v>0.20385</v>
      </c>
      <c r="V4" s="28">
        <v>4.54</v>
      </c>
      <c r="W4" s="28">
        <v>80.52</v>
      </c>
      <c r="X4" s="14">
        <v>0.21376</v>
      </c>
      <c r="Y4" s="14">
        <v>0.21376</v>
      </c>
      <c r="Z4" s="24">
        <f t="shared" si="2"/>
        <v>2848.026</v>
      </c>
      <c r="AA4" s="28">
        <f t="shared" si="3"/>
        <v>2867.98</v>
      </c>
      <c r="AB4" s="30"/>
      <c r="AC4" s="28"/>
      <c r="AD4" s="19"/>
    </row>
    <row r="5">
      <c r="A5" s="13">
        <f>A4+30</f>
        <v>42552</v>
      </c>
      <c r="B5" s="28">
        <v>2016.0</v>
      </c>
      <c r="C5" s="28">
        <v>7.0</v>
      </c>
      <c r="D5" s="28">
        <f t="shared" si="1"/>
        <v>31</v>
      </c>
      <c r="E5" s="28"/>
      <c r="F5" s="28"/>
      <c r="G5" s="14">
        <v>0.25</v>
      </c>
      <c r="H5" s="28">
        <v>75.0</v>
      </c>
      <c r="I5" s="28">
        <v>75.0</v>
      </c>
      <c r="J5" s="28">
        <v>5.95</v>
      </c>
      <c r="K5" s="28">
        <v>6.72</v>
      </c>
      <c r="L5" s="28"/>
      <c r="M5" s="28"/>
      <c r="N5" s="17">
        <v>18.16</v>
      </c>
      <c r="O5" s="17">
        <v>18.16</v>
      </c>
      <c r="P5" s="28">
        <v>133.27</v>
      </c>
      <c r="Q5" s="28">
        <v>822.14</v>
      </c>
      <c r="R5" s="14">
        <v>1.74346</v>
      </c>
      <c r="S5" s="14">
        <v>0.06404</v>
      </c>
      <c r="T5" s="14">
        <v>0.32282</v>
      </c>
      <c r="U5" s="14">
        <v>0.20385</v>
      </c>
      <c r="V5" s="28">
        <v>2.09</v>
      </c>
      <c r="W5" s="28">
        <v>6.35</v>
      </c>
      <c r="X5" s="14">
        <v>0.21376</v>
      </c>
      <c r="Y5" s="14">
        <v>0.21376</v>
      </c>
      <c r="Z5" s="24">
        <f t="shared" si="2"/>
        <v>1864.626739</v>
      </c>
      <c r="AA5" s="28">
        <f t="shared" si="3"/>
        <v>955.41</v>
      </c>
      <c r="AB5" s="30"/>
      <c r="AC5" s="28"/>
      <c r="AD5" s="19"/>
    </row>
    <row r="6">
      <c r="A6" s="13">
        <f t="shared" ref="A6:A7" si="4">A5+31</f>
        <v>42583</v>
      </c>
      <c r="B6" s="28">
        <v>2016.0</v>
      </c>
      <c r="C6" s="28">
        <v>8.0</v>
      </c>
      <c r="D6" s="28">
        <f t="shared" si="1"/>
        <v>31</v>
      </c>
      <c r="E6" s="28"/>
      <c r="F6" s="28"/>
      <c r="G6" s="14">
        <v>0.25</v>
      </c>
      <c r="H6" s="28">
        <v>75.0</v>
      </c>
      <c r="I6" s="28">
        <v>75.0</v>
      </c>
      <c r="J6" s="28">
        <v>15.65</v>
      </c>
      <c r="K6" s="28">
        <v>50.69</v>
      </c>
      <c r="L6" s="28"/>
      <c r="M6" s="28"/>
      <c r="N6" s="17">
        <v>19.43</v>
      </c>
      <c r="O6" s="17">
        <v>19.43</v>
      </c>
      <c r="P6" s="28">
        <v>300.34</v>
      </c>
      <c r="Q6" s="28">
        <v>1549.75</v>
      </c>
      <c r="R6" s="14">
        <v>1.90803</v>
      </c>
      <c r="S6" s="14">
        <v>0.06301</v>
      </c>
      <c r="T6" s="14">
        <v>0.34823</v>
      </c>
      <c r="U6" s="14">
        <v>0.22658</v>
      </c>
      <c r="V6" s="28">
        <v>13.62</v>
      </c>
      <c r="W6" s="28">
        <v>76.38</v>
      </c>
      <c r="X6" s="14">
        <v>0.23672</v>
      </c>
      <c r="Y6" s="14">
        <v>0.23672</v>
      </c>
      <c r="Z6" s="24">
        <f t="shared" si="2"/>
        <v>2663.528077</v>
      </c>
      <c r="AA6" s="28">
        <f t="shared" si="3"/>
        <v>1850.09</v>
      </c>
      <c r="AB6" s="30"/>
      <c r="AC6" s="28"/>
      <c r="AD6" s="19"/>
    </row>
    <row r="7">
      <c r="A7" s="13">
        <f t="shared" si="4"/>
        <v>42614</v>
      </c>
      <c r="B7" s="28">
        <v>2016.0</v>
      </c>
      <c r="C7" s="28">
        <v>9.0</v>
      </c>
      <c r="D7" s="28">
        <f t="shared" si="1"/>
        <v>30</v>
      </c>
      <c r="E7" s="28"/>
      <c r="F7" s="28"/>
      <c r="G7" s="14">
        <v>0.25</v>
      </c>
      <c r="H7" s="28">
        <v>75.0</v>
      </c>
      <c r="I7" s="28">
        <v>75.0</v>
      </c>
      <c r="J7" s="28">
        <v>10.22</v>
      </c>
      <c r="K7" s="28">
        <v>11.52</v>
      </c>
      <c r="L7" s="28"/>
      <c r="M7" s="28"/>
      <c r="N7" s="17">
        <v>19.43</v>
      </c>
      <c r="O7" s="17">
        <v>19.43</v>
      </c>
      <c r="P7" s="28">
        <v>339.85</v>
      </c>
      <c r="Q7" s="28">
        <v>2157.53</v>
      </c>
      <c r="R7" s="14">
        <v>1.90803</v>
      </c>
      <c r="S7" s="14">
        <v>0.06301</v>
      </c>
      <c r="T7" s="14">
        <v>0.34823</v>
      </c>
      <c r="U7" s="14">
        <v>0.22658</v>
      </c>
      <c r="V7" s="28">
        <v>0.0</v>
      </c>
      <c r="W7" s="28">
        <v>25.07</v>
      </c>
      <c r="X7" s="14">
        <v>0.23672</v>
      </c>
      <c r="Y7" s="14">
        <v>0.23672</v>
      </c>
      <c r="Z7" s="24">
        <f t="shared" si="2"/>
        <v>2874.145794</v>
      </c>
      <c r="AA7" s="28">
        <f t="shared" si="3"/>
        <v>2497.38</v>
      </c>
      <c r="AB7" s="30"/>
      <c r="AC7" s="28"/>
      <c r="AD7" s="19"/>
    </row>
    <row r="8">
      <c r="A8" s="13">
        <f>A7+30</f>
        <v>42644</v>
      </c>
      <c r="B8" s="28">
        <v>2016.0</v>
      </c>
      <c r="C8" s="28">
        <v>10.0</v>
      </c>
      <c r="D8" s="28">
        <f t="shared" si="1"/>
        <v>31</v>
      </c>
      <c r="E8" s="28"/>
      <c r="F8" s="28"/>
      <c r="G8" s="14">
        <v>0.25</v>
      </c>
      <c r="H8" s="28">
        <v>75.0</v>
      </c>
      <c r="I8" s="28">
        <v>75.0</v>
      </c>
      <c r="J8" s="28">
        <v>19.3</v>
      </c>
      <c r="K8" s="28">
        <v>25.3</v>
      </c>
      <c r="L8" s="28"/>
      <c r="M8" s="28"/>
      <c r="N8" s="17">
        <v>19.43</v>
      </c>
      <c r="O8" s="17">
        <v>19.43</v>
      </c>
      <c r="P8" s="28">
        <v>371.09</v>
      </c>
      <c r="Q8" s="28">
        <v>2744.83</v>
      </c>
      <c r="R8" s="14">
        <v>1.90803</v>
      </c>
      <c r="S8" s="14">
        <v>0.06301</v>
      </c>
      <c r="T8" s="14">
        <v>0.34823</v>
      </c>
      <c r="U8" s="14">
        <v>0.22658</v>
      </c>
      <c r="V8" s="28">
        <v>1.28</v>
      </c>
      <c r="W8" s="28">
        <v>40.59</v>
      </c>
      <c r="X8" s="14">
        <v>0.23672</v>
      </c>
      <c r="Y8" s="14">
        <v>0.23672</v>
      </c>
      <c r="Z8" s="24">
        <f t="shared" si="2"/>
        <v>3130.530565</v>
      </c>
      <c r="AA8" s="28">
        <f t="shared" si="3"/>
        <v>3115.92</v>
      </c>
      <c r="AB8" s="30"/>
      <c r="AC8" s="28"/>
      <c r="AD8" s="19"/>
    </row>
    <row r="9">
      <c r="A9" s="13">
        <f>A8+31</f>
        <v>42675</v>
      </c>
      <c r="B9" s="28">
        <v>2016.0</v>
      </c>
      <c r="C9" s="28">
        <v>11.0</v>
      </c>
      <c r="D9" s="28">
        <f t="shared" si="1"/>
        <v>30</v>
      </c>
      <c r="E9" s="28"/>
      <c r="F9" s="28"/>
      <c r="G9" s="14">
        <v>0.25</v>
      </c>
      <c r="H9" s="28">
        <v>75.0</v>
      </c>
      <c r="I9" s="28">
        <v>75.0</v>
      </c>
      <c r="J9" s="28">
        <v>27.74</v>
      </c>
      <c r="K9" s="28">
        <v>30.43</v>
      </c>
      <c r="L9" s="28"/>
      <c r="M9" s="28"/>
      <c r="N9" s="17">
        <v>19.43</v>
      </c>
      <c r="O9" s="17">
        <v>19.43</v>
      </c>
      <c r="P9" s="28">
        <v>599.4</v>
      </c>
      <c r="Q9" s="28">
        <v>4317.45</v>
      </c>
      <c r="R9" s="14">
        <v>1.90803</v>
      </c>
      <c r="S9" s="14">
        <v>0.06301</v>
      </c>
      <c r="T9" s="14">
        <v>0.34823</v>
      </c>
      <c r="U9" s="14">
        <v>0.22658</v>
      </c>
      <c r="V9" s="28">
        <v>0.32</v>
      </c>
      <c r="W9" s="28">
        <v>129.29</v>
      </c>
      <c r="X9" s="14">
        <v>0.23672</v>
      </c>
      <c r="Y9" s="14">
        <v>0.23672</v>
      </c>
      <c r="Z9" s="24">
        <f t="shared" si="2"/>
        <v>4299.889008</v>
      </c>
      <c r="AA9" s="28">
        <f t="shared" si="3"/>
        <v>4916.85</v>
      </c>
      <c r="AB9" s="30">
        <f>(VLOOKUP(A9,aux!K:L,2,0))*AA9</f>
        <v>110.3439477</v>
      </c>
      <c r="AC9" s="28"/>
      <c r="AD9" s="19"/>
    </row>
    <row r="10">
      <c r="A10" s="13">
        <f>A9+30</f>
        <v>42705</v>
      </c>
      <c r="B10" s="28">
        <v>2016.0</v>
      </c>
      <c r="C10" s="28">
        <v>12.0</v>
      </c>
      <c r="D10" s="28">
        <f t="shared" si="1"/>
        <v>31</v>
      </c>
      <c r="E10" s="28"/>
      <c r="F10" s="28"/>
      <c r="G10" s="14">
        <v>0.25</v>
      </c>
      <c r="H10" s="28">
        <v>75.0</v>
      </c>
      <c r="I10" s="28">
        <v>75.0</v>
      </c>
      <c r="J10" s="28">
        <v>19.01</v>
      </c>
      <c r="K10" s="28">
        <v>39.74</v>
      </c>
      <c r="L10" s="28"/>
      <c r="M10" s="28"/>
      <c r="N10" s="17">
        <v>19.43</v>
      </c>
      <c r="O10" s="17">
        <v>19.43</v>
      </c>
      <c r="P10" s="28">
        <v>575.0</v>
      </c>
      <c r="Q10" s="28">
        <v>4638.05</v>
      </c>
      <c r="R10" s="14">
        <v>1.90803</v>
      </c>
      <c r="S10" s="14">
        <v>0.06301</v>
      </c>
      <c r="T10" s="14">
        <v>0.34823</v>
      </c>
      <c r="U10" s="14">
        <v>0.22658</v>
      </c>
      <c r="V10" s="28">
        <v>1.96</v>
      </c>
      <c r="W10" s="28">
        <v>65.57</v>
      </c>
      <c r="X10" s="14">
        <v>0.23672</v>
      </c>
      <c r="Y10" s="14">
        <v>0.23672</v>
      </c>
      <c r="Z10" s="24">
        <f t="shared" si="2"/>
        <v>4164.003091</v>
      </c>
      <c r="AA10" s="28">
        <f t="shared" si="3"/>
        <v>5213.05</v>
      </c>
      <c r="AB10" s="30"/>
      <c r="AC10" s="28"/>
      <c r="AD10" s="19"/>
    </row>
    <row r="11">
      <c r="A11" s="13">
        <f t="shared" ref="A11:A12" si="5">A10+31</f>
        <v>42736</v>
      </c>
      <c r="B11" s="28">
        <v>2017.0</v>
      </c>
      <c r="C11" s="28">
        <v>1.0</v>
      </c>
      <c r="D11" s="28">
        <f t="shared" si="1"/>
        <v>31</v>
      </c>
      <c r="E11" s="28"/>
      <c r="F11" s="28"/>
      <c r="G11" s="14">
        <v>0.25</v>
      </c>
      <c r="H11" s="28">
        <v>75.0</v>
      </c>
      <c r="I11" s="28">
        <v>75.0</v>
      </c>
      <c r="J11" s="28">
        <v>22.08</v>
      </c>
      <c r="K11" s="28">
        <v>33.02</v>
      </c>
      <c r="L11" s="28"/>
      <c r="M11" s="28"/>
      <c r="N11" s="17">
        <v>19.43</v>
      </c>
      <c r="O11" s="17">
        <v>19.43</v>
      </c>
      <c r="P11" s="28">
        <v>536.67</v>
      </c>
      <c r="Q11" s="28">
        <v>3642.02</v>
      </c>
      <c r="R11" s="14">
        <v>1.90803</v>
      </c>
      <c r="S11" s="14">
        <v>0.06301</v>
      </c>
      <c r="T11" s="14">
        <v>0.34823</v>
      </c>
      <c r="U11" s="14">
        <v>0.22658</v>
      </c>
      <c r="V11" s="28">
        <v>0.05</v>
      </c>
      <c r="W11" s="28">
        <v>39.51</v>
      </c>
      <c r="X11" s="14">
        <v>0.23672</v>
      </c>
      <c r="Y11" s="14">
        <v>0.23672</v>
      </c>
      <c r="Z11" s="24">
        <f t="shared" si="2"/>
        <v>3762.568182</v>
      </c>
      <c r="AA11" s="28">
        <f t="shared" si="3"/>
        <v>4178.69</v>
      </c>
      <c r="AB11" s="30"/>
      <c r="AC11" s="28"/>
      <c r="AD11" s="19"/>
    </row>
    <row r="12">
      <c r="A12" s="13">
        <f t="shared" si="5"/>
        <v>42767</v>
      </c>
      <c r="B12" s="28">
        <v>2017.0</v>
      </c>
      <c r="C12" s="28">
        <v>2.0</v>
      </c>
      <c r="D12" s="28">
        <f t="shared" si="1"/>
        <v>28</v>
      </c>
      <c r="E12" s="28"/>
      <c r="F12" s="28"/>
      <c r="G12" s="14">
        <v>0.25</v>
      </c>
      <c r="H12" s="28">
        <v>75.0</v>
      </c>
      <c r="I12" s="28">
        <v>75.0</v>
      </c>
      <c r="J12" s="28">
        <v>56.64</v>
      </c>
      <c r="K12" s="28">
        <v>50.98</v>
      </c>
      <c r="L12" s="28"/>
      <c r="M12" s="28"/>
      <c r="N12" s="17">
        <v>19.43</v>
      </c>
      <c r="O12" s="17">
        <v>19.43</v>
      </c>
      <c r="P12" s="28">
        <v>2555.46</v>
      </c>
      <c r="Q12" s="28">
        <v>7599.73</v>
      </c>
      <c r="R12" s="14">
        <v>1.90803</v>
      </c>
      <c r="S12" s="14">
        <v>0.06301</v>
      </c>
      <c r="T12" s="14">
        <v>0.34823</v>
      </c>
      <c r="U12" s="14">
        <v>0.22658</v>
      </c>
      <c r="V12" s="28">
        <v>0.0</v>
      </c>
      <c r="W12" s="28">
        <v>47.79</v>
      </c>
      <c r="X12" s="14">
        <v>0.23672</v>
      </c>
      <c r="Y12" s="14">
        <v>0.23672</v>
      </c>
      <c r="Z12" s="24">
        <f t="shared" si="2"/>
        <v>9471.86471</v>
      </c>
      <c r="AA12" s="28">
        <f t="shared" si="3"/>
        <v>10155.19</v>
      </c>
      <c r="AB12" s="30"/>
      <c r="AC12" s="28"/>
      <c r="AD12" s="19"/>
    </row>
    <row r="13">
      <c r="A13" s="13">
        <f>A12+28</f>
        <v>42795</v>
      </c>
      <c r="B13" s="28">
        <v>2017.0</v>
      </c>
      <c r="C13" s="28">
        <v>3.0</v>
      </c>
      <c r="D13" s="28">
        <f t="shared" si="1"/>
        <v>31</v>
      </c>
      <c r="E13" s="28"/>
      <c r="F13" s="28"/>
      <c r="G13" s="14">
        <v>0.25</v>
      </c>
      <c r="H13" s="28">
        <v>75.0</v>
      </c>
      <c r="I13" s="28">
        <v>75.0</v>
      </c>
      <c r="J13" s="28">
        <v>61.34</v>
      </c>
      <c r="K13" s="28">
        <v>49.58</v>
      </c>
      <c r="L13" s="28"/>
      <c r="M13" s="28"/>
      <c r="N13" s="17">
        <v>19.43</v>
      </c>
      <c r="O13" s="17">
        <v>19.43</v>
      </c>
      <c r="P13" s="28">
        <v>2383.41</v>
      </c>
      <c r="Q13" s="28">
        <v>7732.04</v>
      </c>
      <c r="R13" s="14">
        <v>1.90803</v>
      </c>
      <c r="S13" s="14">
        <v>0.06301</v>
      </c>
      <c r="T13" s="14">
        <v>0.34823</v>
      </c>
      <c r="U13" s="14">
        <v>0.22658</v>
      </c>
      <c r="V13" s="28">
        <v>0.0</v>
      </c>
      <c r="W13" s="28">
        <v>116.47</v>
      </c>
      <c r="X13" s="14">
        <v>0.23672</v>
      </c>
      <c r="Y13" s="14">
        <v>0.23672</v>
      </c>
      <c r="Z13" s="24">
        <f t="shared" si="2"/>
        <v>9472.932347</v>
      </c>
      <c r="AA13" s="28">
        <f t="shared" si="3"/>
        <v>10115.45</v>
      </c>
      <c r="AB13" s="30">
        <f>(VLOOKUP(A13,aux!K:L,2,0))*AA13</f>
        <v>282.2615168</v>
      </c>
      <c r="AC13" s="28"/>
      <c r="AD13" s="19"/>
    </row>
    <row r="14">
      <c r="A14" s="13">
        <f>A13+31</f>
        <v>42826</v>
      </c>
      <c r="B14" s="28">
        <v>2017.0</v>
      </c>
      <c r="C14" s="28">
        <v>4.0</v>
      </c>
      <c r="D14" s="28">
        <f t="shared" si="1"/>
        <v>30</v>
      </c>
      <c r="E14" s="28"/>
      <c r="F14" s="28"/>
      <c r="G14" s="14">
        <v>0.25</v>
      </c>
      <c r="H14" s="28">
        <v>75.0</v>
      </c>
      <c r="I14" s="28">
        <v>75.0</v>
      </c>
      <c r="J14" s="28">
        <v>60.96</v>
      </c>
      <c r="K14" s="28">
        <v>58.46</v>
      </c>
      <c r="L14" s="28"/>
      <c r="M14" s="28"/>
      <c r="N14" s="17">
        <v>19.43</v>
      </c>
      <c r="O14" s="17">
        <v>19.43</v>
      </c>
      <c r="P14" s="28">
        <v>2754.83</v>
      </c>
      <c r="Q14" s="28">
        <v>7842.18</v>
      </c>
      <c r="R14" s="14">
        <v>1.90803</v>
      </c>
      <c r="S14" s="14">
        <v>0.06301</v>
      </c>
      <c r="T14" s="14">
        <v>0.3432</v>
      </c>
      <c r="U14" s="14">
        <v>0.22155</v>
      </c>
      <c r="V14" s="28">
        <v>0.0</v>
      </c>
      <c r="W14" s="28">
        <v>102.91</v>
      </c>
      <c r="X14" s="14">
        <v>0.23169</v>
      </c>
      <c r="Y14" s="14">
        <v>0.23169</v>
      </c>
      <c r="Z14" s="24">
        <f t="shared" si="2"/>
        <v>10446.2001</v>
      </c>
      <c r="AA14" s="28">
        <f t="shared" si="3"/>
        <v>10597.01</v>
      </c>
      <c r="AB14" s="28"/>
      <c r="AC14" s="30">
        <f>(VLOOKUP(A14,aux!K:L,2,0))*AA14</f>
        <v>452.48173</v>
      </c>
      <c r="AD14" s="19"/>
    </row>
    <row r="15">
      <c r="A15" s="13">
        <f>A14+30</f>
        <v>42856</v>
      </c>
      <c r="B15" s="28">
        <v>2017.0</v>
      </c>
      <c r="C15" s="28">
        <v>5.0</v>
      </c>
      <c r="D15" s="28">
        <f t="shared" si="1"/>
        <v>31</v>
      </c>
      <c r="E15" s="28"/>
      <c r="F15" s="28"/>
      <c r="G15" s="14">
        <v>0.25</v>
      </c>
      <c r="H15" s="28">
        <v>75.0</v>
      </c>
      <c r="I15" s="28">
        <v>75.0</v>
      </c>
      <c r="J15" s="28">
        <v>72.14</v>
      </c>
      <c r="K15" s="28">
        <v>58.08</v>
      </c>
      <c r="L15" s="28"/>
      <c r="M15" s="28"/>
      <c r="N15" s="17">
        <v>19.43</v>
      </c>
      <c r="O15" s="17">
        <v>19.43</v>
      </c>
      <c r="P15" s="28">
        <v>2465.78</v>
      </c>
      <c r="Q15" s="28">
        <v>8481.91</v>
      </c>
      <c r="R15" s="14">
        <v>1.90803</v>
      </c>
      <c r="S15" s="14">
        <v>0.06301</v>
      </c>
      <c r="T15" s="14">
        <v>0.3432</v>
      </c>
      <c r="U15" s="14">
        <v>0.22155</v>
      </c>
      <c r="V15" s="28">
        <v>0.02</v>
      </c>
      <c r="W15" s="28">
        <v>161.73</v>
      </c>
      <c r="X15" s="14">
        <v>0.23169</v>
      </c>
      <c r="Y15" s="14">
        <v>0.23169</v>
      </c>
      <c r="Z15" s="24">
        <f t="shared" si="2"/>
        <v>10073.89609</v>
      </c>
      <c r="AA15" s="28">
        <f t="shared" si="3"/>
        <v>10947.69</v>
      </c>
      <c r="AB15" s="28"/>
      <c r="AC15" s="30">
        <f>(VLOOKUP(A15,aux!K:L,2,0))*AA15</f>
        <v>490.0295521</v>
      </c>
      <c r="AD15" s="19"/>
    </row>
    <row r="16">
      <c r="A16" s="13">
        <f>A15+31</f>
        <v>42887</v>
      </c>
      <c r="B16" s="28">
        <v>2017.0</v>
      </c>
      <c r="C16" s="28">
        <v>6.0</v>
      </c>
      <c r="D16" s="28">
        <f t="shared" si="1"/>
        <v>30</v>
      </c>
      <c r="E16" s="28"/>
      <c r="F16" s="28"/>
      <c r="G16" s="14">
        <v>0.25</v>
      </c>
      <c r="H16" s="28">
        <v>178.0</v>
      </c>
      <c r="I16" s="28">
        <v>178.0</v>
      </c>
      <c r="J16" s="28">
        <v>109.49</v>
      </c>
      <c r="K16" s="28">
        <v>130.22</v>
      </c>
      <c r="L16" s="28"/>
      <c r="M16" s="28"/>
      <c r="N16" s="17">
        <v>19.43</v>
      </c>
      <c r="O16" s="17">
        <v>19.43</v>
      </c>
      <c r="P16" s="28">
        <v>1879.84</v>
      </c>
      <c r="Q16" s="28">
        <v>8931.52</v>
      </c>
      <c r="R16" s="14">
        <v>1.90803</v>
      </c>
      <c r="S16" s="14">
        <v>0.06301</v>
      </c>
      <c r="T16" s="14">
        <v>0.3432</v>
      </c>
      <c r="U16" s="14">
        <v>0.22155</v>
      </c>
      <c r="V16" s="28">
        <v>2.56</v>
      </c>
      <c r="W16" s="28">
        <v>176.96</v>
      </c>
      <c r="X16" s="14">
        <v>0.23169</v>
      </c>
      <c r="Y16" s="14">
        <v>0.23169</v>
      </c>
      <c r="Z16" s="24">
        <f t="shared" si="2"/>
        <v>10409.83035</v>
      </c>
      <c r="AA16" s="28">
        <f t="shared" si="3"/>
        <v>10811.36</v>
      </c>
      <c r="AB16" s="30"/>
      <c r="AC16" s="28"/>
      <c r="AD16" s="19"/>
    </row>
    <row r="17">
      <c r="A17" s="13">
        <f>A16+30</f>
        <v>42917</v>
      </c>
      <c r="B17" s="28">
        <v>2017.0</v>
      </c>
      <c r="C17" s="28">
        <v>7.0</v>
      </c>
      <c r="D17" s="28">
        <f t="shared" si="1"/>
        <v>31</v>
      </c>
      <c r="E17" s="28"/>
      <c r="F17" s="28"/>
      <c r="G17" s="14">
        <v>0.25</v>
      </c>
      <c r="H17" s="28">
        <v>178.0</v>
      </c>
      <c r="I17" s="28">
        <v>178.0</v>
      </c>
      <c r="J17" s="28">
        <v>157.82</v>
      </c>
      <c r="K17" s="28">
        <v>145.01</v>
      </c>
      <c r="L17" s="28"/>
      <c r="M17" s="28"/>
      <c r="N17" s="17">
        <v>19.43</v>
      </c>
      <c r="O17" s="17">
        <v>19.43</v>
      </c>
      <c r="P17" s="28">
        <v>4140.72</v>
      </c>
      <c r="Q17" s="28">
        <v>11599.92</v>
      </c>
      <c r="R17" s="14">
        <v>1.90803</v>
      </c>
      <c r="S17" s="14">
        <v>0.06301</v>
      </c>
      <c r="T17" s="14">
        <v>0.3432</v>
      </c>
      <c r="U17" s="14">
        <v>0.22155</v>
      </c>
      <c r="V17" s="28">
        <v>0.61</v>
      </c>
      <c r="W17" s="28">
        <v>67.07</v>
      </c>
      <c r="X17" s="14">
        <v>0.23169</v>
      </c>
      <c r="Y17" s="14">
        <v>0.23169</v>
      </c>
      <c r="Z17" s="24">
        <f t="shared" si="2"/>
        <v>16522.7401</v>
      </c>
      <c r="AA17" s="28">
        <f t="shared" si="3"/>
        <v>15740.64</v>
      </c>
      <c r="AB17" s="30">
        <f>(VLOOKUP(A17,aux!K:L,2,0))*AA17</f>
        <v>374.1707534</v>
      </c>
      <c r="AC17" s="28"/>
      <c r="AD17" s="19"/>
    </row>
    <row r="18">
      <c r="A18" s="13">
        <f t="shared" ref="A18:A19" si="6">A17+31</f>
        <v>42948</v>
      </c>
      <c r="B18" s="28">
        <v>2017.0</v>
      </c>
      <c r="C18" s="28">
        <v>8.0</v>
      </c>
      <c r="D18" s="28">
        <f t="shared" si="1"/>
        <v>31</v>
      </c>
      <c r="E18" s="28"/>
      <c r="F18" s="28"/>
      <c r="G18" s="14">
        <v>0.25</v>
      </c>
      <c r="H18" s="28">
        <v>178.0</v>
      </c>
      <c r="I18" s="28">
        <v>178.0</v>
      </c>
      <c r="J18" s="28">
        <v>106.99</v>
      </c>
      <c r="K18" s="28">
        <v>128.74</v>
      </c>
      <c r="L18" s="28"/>
      <c r="M18" s="28"/>
      <c r="N18" s="17">
        <v>23.88</v>
      </c>
      <c r="O18" s="17">
        <v>23.88</v>
      </c>
      <c r="P18" s="28">
        <v>2075.9</v>
      </c>
      <c r="Q18" s="28">
        <v>8369.64</v>
      </c>
      <c r="R18" s="14">
        <v>2.0154</v>
      </c>
      <c r="S18" s="14">
        <v>0.07101</v>
      </c>
      <c r="T18" s="14">
        <v>0.36847</v>
      </c>
      <c r="U18" s="14">
        <v>0.23454</v>
      </c>
      <c r="V18" s="28">
        <v>0.14</v>
      </c>
      <c r="W18" s="28">
        <v>51.95</v>
      </c>
      <c r="X18" s="14">
        <v>0.2457</v>
      </c>
      <c r="Y18" s="14">
        <v>0.2457</v>
      </c>
      <c r="Z18" s="24">
        <f t="shared" si="2"/>
        <v>12345.27826</v>
      </c>
      <c r="AA18" s="28">
        <f t="shared" si="3"/>
        <v>10445.54</v>
      </c>
      <c r="AB18" s="28"/>
      <c r="AC18" s="30">
        <f>(VLOOKUP(A18,aux!K:L,2,0))*AA18</f>
        <v>536.3889245</v>
      </c>
      <c r="AD18" s="19"/>
    </row>
    <row r="19">
      <c r="A19" s="13">
        <f t="shared" si="6"/>
        <v>42979</v>
      </c>
      <c r="B19" s="28">
        <v>2017.0</v>
      </c>
      <c r="C19" s="28">
        <v>9.0</v>
      </c>
      <c r="D19" s="28">
        <f t="shared" si="1"/>
        <v>30</v>
      </c>
      <c r="E19" s="28"/>
      <c r="F19" s="28"/>
      <c r="G19" s="14">
        <v>0.25</v>
      </c>
      <c r="H19" s="28">
        <v>178.0</v>
      </c>
      <c r="I19" s="28">
        <v>178.0</v>
      </c>
      <c r="J19" s="28">
        <v>104.83</v>
      </c>
      <c r="K19" s="28">
        <v>101.23</v>
      </c>
      <c r="L19" s="28"/>
      <c r="M19" s="28"/>
      <c r="N19" s="17">
        <v>23.88</v>
      </c>
      <c r="O19" s="17">
        <v>23.88</v>
      </c>
      <c r="P19" s="28">
        <v>4186.66</v>
      </c>
      <c r="Q19" s="28">
        <v>12108.82</v>
      </c>
      <c r="R19" s="14">
        <v>2.0154</v>
      </c>
      <c r="S19" s="14">
        <v>0.07101</v>
      </c>
      <c r="T19" s="14">
        <v>0.36847</v>
      </c>
      <c r="U19" s="14">
        <v>0.23454</v>
      </c>
      <c r="V19" s="28">
        <v>0.0</v>
      </c>
      <c r="W19" s="28">
        <v>63.18</v>
      </c>
      <c r="X19" s="14">
        <v>0.2457</v>
      </c>
      <c r="Y19" s="14">
        <v>0.2457</v>
      </c>
      <c r="Z19" s="24">
        <f t="shared" si="2"/>
        <v>18665.61224</v>
      </c>
      <c r="AA19" s="28">
        <f t="shared" si="3"/>
        <v>16295.48</v>
      </c>
      <c r="AB19" s="30">
        <f>(VLOOKUP(A19,aux!K:L,2,0))*AA19</f>
        <v>671.2434122</v>
      </c>
      <c r="AC19" s="28"/>
      <c r="AD19" s="19"/>
    </row>
    <row r="20">
      <c r="A20" s="13">
        <f>A19+30</f>
        <v>43009</v>
      </c>
      <c r="B20" s="28">
        <v>2017.0</v>
      </c>
      <c r="C20" s="28">
        <v>10.0</v>
      </c>
      <c r="D20" s="28">
        <f t="shared" si="1"/>
        <v>31</v>
      </c>
      <c r="E20" s="28"/>
      <c r="F20" s="28"/>
      <c r="G20" s="14">
        <v>0.25</v>
      </c>
      <c r="H20" s="28">
        <v>178.0</v>
      </c>
      <c r="I20" s="28">
        <v>178.0</v>
      </c>
      <c r="J20" s="28">
        <v>106.7</v>
      </c>
      <c r="K20" s="28">
        <v>102.24</v>
      </c>
      <c r="L20" s="28"/>
      <c r="M20" s="28"/>
      <c r="N20" s="17">
        <v>23.88</v>
      </c>
      <c r="O20" s="17">
        <v>23.88</v>
      </c>
      <c r="P20" s="28">
        <v>4647.24</v>
      </c>
      <c r="Q20" s="28">
        <v>14722.06</v>
      </c>
      <c r="R20" s="14">
        <v>2.0154</v>
      </c>
      <c r="S20" s="14">
        <v>0.07101</v>
      </c>
      <c r="T20" s="14">
        <v>0.36847</v>
      </c>
      <c r="U20" s="14">
        <v>0.23454</v>
      </c>
      <c r="V20" s="28">
        <v>0.0</v>
      </c>
      <c r="W20" s="28">
        <v>52.52</v>
      </c>
      <c r="X20" s="14">
        <v>0.2457</v>
      </c>
      <c r="Y20" s="14">
        <v>0.2457</v>
      </c>
      <c r="Z20" s="24">
        <f t="shared" si="2"/>
        <v>21232.39546</v>
      </c>
      <c r="AA20" s="28">
        <f t="shared" si="3"/>
        <v>19369.3</v>
      </c>
      <c r="AB20" s="28"/>
      <c r="AC20" s="28"/>
      <c r="AD20" s="31">
        <f>(VLOOKUP(A20,aux!K:L,2,0))*AA20</f>
        <v>1352.24831</v>
      </c>
    </row>
    <row r="21" ht="15.75" customHeight="1">
      <c r="A21" s="13">
        <f>A20+31</f>
        <v>43040</v>
      </c>
      <c r="B21" s="28">
        <v>2017.0</v>
      </c>
      <c r="C21" s="28">
        <v>11.0</v>
      </c>
      <c r="D21" s="28">
        <f t="shared" si="1"/>
        <v>30</v>
      </c>
      <c r="E21" s="28"/>
      <c r="F21" s="28"/>
      <c r="G21" s="14">
        <v>0.25</v>
      </c>
      <c r="H21" s="28">
        <v>178.0</v>
      </c>
      <c r="I21" s="28">
        <v>178.0</v>
      </c>
      <c r="J21" s="28">
        <v>91.01</v>
      </c>
      <c r="K21" s="28">
        <v>90.58</v>
      </c>
      <c r="L21" s="28"/>
      <c r="M21" s="28"/>
      <c r="N21" s="17">
        <v>23.88</v>
      </c>
      <c r="O21" s="17">
        <v>23.88</v>
      </c>
      <c r="P21" s="28">
        <v>2396.05</v>
      </c>
      <c r="Q21" s="28">
        <v>10304.42</v>
      </c>
      <c r="R21" s="14">
        <v>2.0154</v>
      </c>
      <c r="S21" s="14">
        <v>0.07101</v>
      </c>
      <c r="T21" s="14">
        <v>0.36847</v>
      </c>
      <c r="U21" s="14">
        <v>0.23454</v>
      </c>
      <c r="V21" s="28">
        <v>0.72</v>
      </c>
      <c r="W21" s="28">
        <v>60.37</v>
      </c>
      <c r="X21" s="14">
        <v>0.2457</v>
      </c>
      <c r="Y21" s="14">
        <v>0.2457</v>
      </c>
      <c r="Z21" s="24">
        <f t="shared" si="2"/>
        <v>13806.84335</v>
      </c>
      <c r="AA21" s="28">
        <f t="shared" si="3"/>
        <v>12700.47</v>
      </c>
      <c r="AB21" s="28"/>
      <c r="AC21" s="28"/>
      <c r="AD21" s="31">
        <f>(VLOOKUP(A21,aux!K:L,2,0))*AA21</f>
        <v>635.0235</v>
      </c>
    </row>
    <row r="22" ht="15.75" customHeight="1">
      <c r="A22" s="13">
        <f>A21+30</f>
        <v>43070</v>
      </c>
      <c r="B22" s="28">
        <v>2017.0</v>
      </c>
      <c r="C22" s="28">
        <v>12.0</v>
      </c>
      <c r="D22" s="28">
        <f t="shared" si="1"/>
        <v>31</v>
      </c>
      <c r="E22" s="28"/>
      <c r="F22" s="28"/>
      <c r="G22" s="14">
        <v>0.25</v>
      </c>
      <c r="H22" s="28">
        <v>178.0</v>
      </c>
      <c r="I22" s="28">
        <v>178.0</v>
      </c>
      <c r="J22" s="28">
        <v>95.9</v>
      </c>
      <c r="K22" s="28">
        <v>101.66</v>
      </c>
      <c r="L22" s="28"/>
      <c r="M22" s="28"/>
      <c r="N22" s="17">
        <v>23.88</v>
      </c>
      <c r="O22" s="17">
        <v>23.88</v>
      </c>
      <c r="P22" s="28">
        <v>3349.87</v>
      </c>
      <c r="Q22" s="28">
        <v>13183.24</v>
      </c>
      <c r="R22" s="14">
        <v>2.0154</v>
      </c>
      <c r="S22" s="14">
        <v>0.07101</v>
      </c>
      <c r="T22" s="14">
        <v>0.36847</v>
      </c>
      <c r="U22" s="14">
        <v>0.23454</v>
      </c>
      <c r="V22" s="28">
        <v>4.79</v>
      </c>
      <c r="W22" s="28">
        <v>68.72</v>
      </c>
      <c r="X22" s="14">
        <v>0.2457</v>
      </c>
      <c r="Y22" s="14">
        <v>0.2457</v>
      </c>
      <c r="Z22" s="24">
        <f t="shared" si="2"/>
        <v>16830.56948</v>
      </c>
      <c r="AA22" s="28">
        <f t="shared" si="3"/>
        <v>16533.11</v>
      </c>
      <c r="AB22" s="28"/>
      <c r="AC22" s="30">
        <f>(VLOOKUP(A22,aux!K:L,2,0))*AA22</f>
        <v>495.9933</v>
      </c>
      <c r="AD22" s="19"/>
    </row>
    <row r="23" ht="15.75" customHeight="1">
      <c r="A23" s="13">
        <f t="shared" ref="A23:A24" si="7">A22+31</f>
        <v>43101</v>
      </c>
      <c r="B23" s="28">
        <v>2018.0</v>
      </c>
      <c r="C23" s="28">
        <v>1.0</v>
      </c>
      <c r="D23" s="28">
        <f t="shared" si="1"/>
        <v>31</v>
      </c>
      <c r="E23" s="28"/>
      <c r="F23" s="28"/>
      <c r="G23" s="14">
        <v>0.25</v>
      </c>
      <c r="H23" s="28">
        <v>178.0</v>
      </c>
      <c r="I23" s="28">
        <v>178.0</v>
      </c>
      <c r="J23" s="28">
        <v>97.2</v>
      </c>
      <c r="K23" s="28">
        <v>91.3</v>
      </c>
      <c r="L23" s="28"/>
      <c r="M23" s="28"/>
      <c r="N23" s="17">
        <v>23.88</v>
      </c>
      <c r="O23" s="17">
        <v>23.88</v>
      </c>
      <c r="P23" s="28">
        <v>1951.13</v>
      </c>
      <c r="Q23" s="28">
        <v>7090.02</v>
      </c>
      <c r="R23" s="14">
        <v>2.0154</v>
      </c>
      <c r="S23" s="14">
        <v>0.07101</v>
      </c>
      <c r="T23" s="14">
        <v>0.36847</v>
      </c>
      <c r="U23" s="14">
        <v>0.23454</v>
      </c>
      <c r="V23" s="28">
        <v>0.72</v>
      </c>
      <c r="W23" s="28">
        <v>93.53</v>
      </c>
      <c r="X23" s="14">
        <v>0.2457</v>
      </c>
      <c r="Y23" s="14">
        <v>0.2457</v>
      </c>
      <c r="Z23" s="24">
        <f t="shared" si="2"/>
        <v>11162.18849</v>
      </c>
      <c r="AA23" s="28">
        <f t="shared" si="3"/>
        <v>9041.15</v>
      </c>
      <c r="AB23" s="30"/>
      <c r="AC23" s="28"/>
      <c r="AD23" s="19"/>
    </row>
    <row r="24" ht="15.75" customHeight="1">
      <c r="A24" s="13">
        <f t="shared" si="7"/>
        <v>43132</v>
      </c>
      <c r="B24" s="28">
        <v>2018.0</v>
      </c>
      <c r="C24" s="28">
        <v>2.0</v>
      </c>
      <c r="D24" s="28">
        <f t="shared" si="1"/>
        <v>28</v>
      </c>
      <c r="E24" s="28"/>
      <c r="F24" s="28"/>
      <c r="G24" s="14">
        <v>0.25</v>
      </c>
      <c r="H24" s="28">
        <v>178.0</v>
      </c>
      <c r="I24" s="28">
        <v>178.0</v>
      </c>
      <c r="J24" s="28">
        <v>90.86</v>
      </c>
      <c r="K24" s="28">
        <v>91.44</v>
      </c>
      <c r="L24" s="28"/>
      <c r="M24" s="28"/>
      <c r="N24" s="17">
        <v>23.88</v>
      </c>
      <c r="O24" s="17">
        <v>23.88</v>
      </c>
      <c r="P24" s="28">
        <v>3515.98</v>
      </c>
      <c r="Q24" s="28">
        <v>11672.17</v>
      </c>
      <c r="R24" s="14">
        <v>2.0154</v>
      </c>
      <c r="S24" s="14">
        <v>0.07101</v>
      </c>
      <c r="T24" s="14">
        <v>0.36847</v>
      </c>
      <c r="U24" s="14">
        <v>0.23454</v>
      </c>
      <c r="V24" s="28">
        <v>1.01</v>
      </c>
      <c r="W24" s="28">
        <v>43.85</v>
      </c>
      <c r="X24" s="14">
        <v>0.2457</v>
      </c>
      <c r="Y24" s="14">
        <v>0.2457</v>
      </c>
      <c r="Z24" s="24">
        <f t="shared" si="2"/>
        <v>16243.05464</v>
      </c>
      <c r="AA24" s="28">
        <f t="shared" si="3"/>
        <v>15188.15</v>
      </c>
      <c r="AB24" s="30"/>
      <c r="AC24" s="28"/>
      <c r="AD24" s="19"/>
    </row>
    <row r="25" ht="15.75" customHeight="1">
      <c r="A25" s="13">
        <f>A24+28</f>
        <v>43160</v>
      </c>
      <c r="B25" s="28">
        <v>2018.0</v>
      </c>
      <c r="C25" s="28">
        <v>3.0</v>
      </c>
      <c r="D25" s="28">
        <f t="shared" si="1"/>
        <v>31</v>
      </c>
      <c r="E25" s="28"/>
      <c r="F25" s="28"/>
      <c r="G25" s="14">
        <v>0.25</v>
      </c>
      <c r="H25" s="28">
        <v>178.0</v>
      </c>
      <c r="I25" s="28">
        <v>178.0</v>
      </c>
      <c r="J25" s="28">
        <v>88.85</v>
      </c>
      <c r="K25" s="28">
        <v>87.7</v>
      </c>
      <c r="L25" s="28"/>
      <c r="M25" s="28"/>
      <c r="N25" s="17">
        <v>23.88</v>
      </c>
      <c r="O25" s="17">
        <v>23.88</v>
      </c>
      <c r="P25" s="28">
        <v>3399.41</v>
      </c>
      <c r="Q25" s="28">
        <v>12406.7</v>
      </c>
      <c r="R25" s="14">
        <v>2.0154</v>
      </c>
      <c r="S25" s="14">
        <v>0.07101</v>
      </c>
      <c r="T25" s="14">
        <v>0.36847</v>
      </c>
      <c r="U25" s="14">
        <v>0.23454</v>
      </c>
      <c r="V25" s="28">
        <v>0.0</v>
      </c>
      <c r="W25" s="28">
        <v>43.03</v>
      </c>
      <c r="X25" s="14">
        <v>0.2457</v>
      </c>
      <c r="Y25" s="14">
        <v>0.2457</v>
      </c>
      <c r="Z25" s="24">
        <f t="shared" si="2"/>
        <v>16188.5344</v>
      </c>
      <c r="AA25" s="28">
        <f t="shared" si="3"/>
        <v>15806.11</v>
      </c>
      <c r="AB25" s="30"/>
      <c r="AC25" s="28"/>
      <c r="AD25" s="19"/>
    </row>
    <row r="26" ht="15.75" customHeight="1">
      <c r="A26" s="13">
        <f>A25+31</f>
        <v>43191</v>
      </c>
      <c r="B26" s="28">
        <v>2018.0</v>
      </c>
      <c r="C26" s="28">
        <v>4.0</v>
      </c>
      <c r="D26" s="28">
        <f t="shared" si="1"/>
        <v>30</v>
      </c>
      <c r="E26" s="28"/>
      <c r="F26" s="28"/>
      <c r="G26" s="14">
        <v>0.25</v>
      </c>
      <c r="H26" s="28">
        <v>178.0</v>
      </c>
      <c r="I26" s="28">
        <v>178.0</v>
      </c>
      <c r="J26" s="28">
        <v>108.14</v>
      </c>
      <c r="K26" s="28">
        <v>102.24</v>
      </c>
      <c r="L26" s="28"/>
      <c r="M26" s="28"/>
      <c r="N26" s="17">
        <v>23.88</v>
      </c>
      <c r="O26" s="17">
        <v>23.88</v>
      </c>
      <c r="P26" s="28">
        <v>3878.56</v>
      </c>
      <c r="Q26" s="28">
        <v>13060.61</v>
      </c>
      <c r="R26" s="14">
        <v>2.0154</v>
      </c>
      <c r="S26" s="14">
        <v>0.07101</v>
      </c>
      <c r="T26" s="14">
        <v>0.36847</v>
      </c>
      <c r="U26" s="14">
        <v>0.23454</v>
      </c>
      <c r="V26" s="28">
        <v>0.0</v>
      </c>
      <c r="W26" s="28">
        <v>18.27</v>
      </c>
      <c r="X26" s="14">
        <v>0.2457</v>
      </c>
      <c r="Y26" s="14">
        <v>0.2457</v>
      </c>
      <c r="Z26" s="24">
        <f t="shared" si="2"/>
        <v>17505.80791</v>
      </c>
      <c r="AA26" s="28">
        <f t="shared" si="3"/>
        <v>16939.17</v>
      </c>
      <c r="AB26" s="30"/>
      <c r="AC26" s="28"/>
      <c r="AD26" s="19"/>
    </row>
    <row r="27" ht="15.75" customHeight="1">
      <c r="A27" s="13">
        <f>A26+30</f>
        <v>43221</v>
      </c>
      <c r="B27" s="28">
        <v>2018.0</v>
      </c>
      <c r="C27" s="28">
        <v>5.0</v>
      </c>
      <c r="D27" s="28">
        <f t="shared" si="1"/>
        <v>31</v>
      </c>
      <c r="E27" s="28"/>
      <c r="F27" s="28"/>
      <c r="G27" s="14">
        <v>0.25</v>
      </c>
      <c r="H27" s="28">
        <v>178.0</v>
      </c>
      <c r="I27" s="28">
        <v>178.0</v>
      </c>
      <c r="J27" s="28">
        <v>71.71</v>
      </c>
      <c r="K27" s="28">
        <v>66.1</v>
      </c>
      <c r="L27" s="28"/>
      <c r="M27" s="28"/>
      <c r="N27" s="17">
        <v>23.88</v>
      </c>
      <c r="O27" s="17">
        <v>23.88</v>
      </c>
      <c r="P27" s="28">
        <v>1460.32</v>
      </c>
      <c r="Q27" s="28">
        <v>7682.4</v>
      </c>
      <c r="R27" s="14">
        <v>2.0154</v>
      </c>
      <c r="S27" s="14">
        <v>0.07101</v>
      </c>
      <c r="T27" s="14">
        <v>0.36847</v>
      </c>
      <c r="U27" s="14">
        <v>0.23454</v>
      </c>
      <c r="V27" s="28">
        <v>0.0</v>
      </c>
      <c r="W27" s="28">
        <v>7.34</v>
      </c>
      <c r="X27" s="14">
        <v>0.2457</v>
      </c>
      <c r="Y27" s="14">
        <v>0.2457</v>
      </c>
      <c r="Z27" s="24">
        <f t="shared" si="2"/>
        <v>10178.22326</v>
      </c>
      <c r="AA27" s="28">
        <f t="shared" si="3"/>
        <v>9142.72</v>
      </c>
      <c r="AB27" s="30">
        <f>(VLOOKUP(A27,aux!K:L,2,0))*AA27</f>
        <v>91.4272</v>
      </c>
      <c r="AC27" s="28"/>
      <c r="AD27" s="19"/>
    </row>
    <row r="28" ht="15.75" customHeight="1">
      <c r="A28" s="13">
        <f>A27+31</f>
        <v>43252</v>
      </c>
      <c r="B28" s="28">
        <v>2018.0</v>
      </c>
      <c r="C28" s="28">
        <v>6.0</v>
      </c>
      <c r="D28" s="28">
        <f t="shared" si="1"/>
        <v>30</v>
      </c>
      <c r="E28" s="28"/>
      <c r="F28" s="28"/>
      <c r="G28" s="14">
        <v>0.25</v>
      </c>
      <c r="H28" s="28">
        <v>178.0</v>
      </c>
      <c r="I28" s="28">
        <v>178.0</v>
      </c>
      <c r="J28" s="28">
        <v>92.02</v>
      </c>
      <c r="K28" s="28">
        <v>91.15</v>
      </c>
      <c r="L28" s="28"/>
      <c r="M28" s="28"/>
      <c r="N28" s="17">
        <v>23.88</v>
      </c>
      <c r="O28" s="17">
        <v>23.88</v>
      </c>
      <c r="P28" s="28">
        <v>3074.69</v>
      </c>
      <c r="Q28" s="28">
        <v>10692.81</v>
      </c>
      <c r="R28" s="14">
        <v>2.0154</v>
      </c>
      <c r="S28" s="14">
        <v>0.07101</v>
      </c>
      <c r="T28" s="14">
        <v>0.36847</v>
      </c>
      <c r="U28" s="14">
        <v>0.23454</v>
      </c>
      <c r="V28" s="28">
        <v>0.18</v>
      </c>
      <c r="W28" s="28">
        <v>15.06</v>
      </c>
      <c r="X28" s="14">
        <v>0.2457</v>
      </c>
      <c r="Y28" s="14">
        <v>0.2457</v>
      </c>
      <c r="Z28" s="24">
        <f t="shared" si="2"/>
        <v>15551.21427</v>
      </c>
      <c r="AA28" s="28">
        <f t="shared" si="3"/>
        <v>13767.5</v>
      </c>
      <c r="AB28" s="28"/>
      <c r="AC28" s="28"/>
      <c r="AD28" s="31">
        <f>(VLOOKUP(A28,aux!K:L,2,0))*AA28</f>
        <v>688.375</v>
      </c>
    </row>
    <row r="29" ht="15.75" customHeight="1">
      <c r="A29" s="13">
        <f>A28+30</f>
        <v>43282</v>
      </c>
      <c r="B29" s="28">
        <v>2018.0</v>
      </c>
      <c r="C29" s="28">
        <v>7.0</v>
      </c>
      <c r="D29" s="28">
        <f t="shared" si="1"/>
        <v>31</v>
      </c>
      <c r="E29" s="28"/>
      <c r="F29" s="28"/>
      <c r="G29" s="14">
        <v>0.25</v>
      </c>
      <c r="H29" s="28">
        <v>178.0</v>
      </c>
      <c r="I29" s="28">
        <v>178.0</v>
      </c>
      <c r="J29" s="28">
        <v>97.63</v>
      </c>
      <c r="K29" s="28">
        <v>105.26</v>
      </c>
      <c r="L29" s="28"/>
      <c r="M29" s="28"/>
      <c r="N29" s="17">
        <v>23.88</v>
      </c>
      <c r="O29" s="17">
        <v>23.88</v>
      </c>
      <c r="P29" s="28">
        <v>3592.51</v>
      </c>
      <c r="Q29" s="28">
        <v>13086.11</v>
      </c>
      <c r="R29" s="14">
        <v>2.0154</v>
      </c>
      <c r="S29" s="14">
        <v>0.07101</v>
      </c>
      <c r="T29" s="14">
        <v>0.36847</v>
      </c>
      <c r="U29" s="14">
        <v>0.23454</v>
      </c>
      <c r="V29" s="28">
        <v>0.07</v>
      </c>
      <c r="W29" s="28">
        <v>28.01</v>
      </c>
      <c r="X29" s="14">
        <v>0.2457</v>
      </c>
      <c r="Y29" s="14">
        <v>0.2457</v>
      </c>
      <c r="Z29" s="24">
        <f t="shared" si="2"/>
        <v>17675.38162</v>
      </c>
      <c r="AA29" s="28">
        <f t="shared" si="3"/>
        <v>16678.62</v>
      </c>
      <c r="AB29" s="28"/>
      <c r="AC29" s="28"/>
      <c r="AD29" s="31">
        <f>(VLOOKUP(A29,aux!K:L,2,0))*AA29</f>
        <v>833.931</v>
      </c>
    </row>
    <row r="30" ht="15.75" customHeight="1">
      <c r="A30" s="13">
        <f t="shared" ref="A30:A31" si="8">A29+31</f>
        <v>43313</v>
      </c>
      <c r="B30" s="28">
        <v>2018.0</v>
      </c>
      <c r="C30" s="28">
        <v>8.0</v>
      </c>
      <c r="D30" s="28">
        <f t="shared" si="1"/>
        <v>31</v>
      </c>
      <c r="E30" s="28"/>
      <c r="F30" s="28"/>
      <c r="G30" s="14">
        <v>0.25</v>
      </c>
      <c r="H30" s="28">
        <v>178.0</v>
      </c>
      <c r="I30" s="28">
        <v>178.0</v>
      </c>
      <c r="J30" s="28">
        <v>76.61</v>
      </c>
      <c r="K30" s="28">
        <v>87.7</v>
      </c>
      <c r="L30" s="28"/>
      <c r="M30" s="28"/>
      <c r="N30" s="17">
        <v>25.29</v>
      </c>
      <c r="O30" s="17">
        <v>25.29</v>
      </c>
      <c r="P30" s="28">
        <v>1750.87</v>
      </c>
      <c r="Q30" s="28">
        <v>8966.77</v>
      </c>
      <c r="R30" s="14">
        <v>2.12393</v>
      </c>
      <c r="S30" s="14">
        <v>0.08615</v>
      </c>
      <c r="T30" s="14">
        <v>0.42509</v>
      </c>
      <c r="U30" s="14">
        <v>0.26375</v>
      </c>
      <c r="V30" s="28">
        <v>0.48</v>
      </c>
      <c r="W30" s="28">
        <v>69.56</v>
      </c>
      <c r="X30" s="14">
        <v>0.39379</v>
      </c>
      <c r="Y30" s="14">
        <v>0.39379</v>
      </c>
      <c r="Z30" s="24">
        <f t="shared" si="2"/>
        <v>12708.12028</v>
      </c>
      <c r="AA30" s="28">
        <f t="shared" si="3"/>
        <v>10717.64</v>
      </c>
      <c r="AB30" s="28"/>
      <c r="AC30" s="28"/>
      <c r="AD30" s="31">
        <f>(VLOOKUP(A30,aux!K:L,2,0))*AA30</f>
        <v>535.882</v>
      </c>
    </row>
    <row r="31" ht="15.75" customHeight="1">
      <c r="A31" s="13">
        <f t="shared" si="8"/>
        <v>43344</v>
      </c>
      <c r="B31" s="28">
        <v>2018.0</v>
      </c>
      <c r="C31" s="28">
        <v>9.0</v>
      </c>
      <c r="D31" s="28">
        <f t="shared" si="1"/>
        <v>30</v>
      </c>
      <c r="E31" s="28"/>
      <c r="F31" s="28"/>
      <c r="G31" s="14">
        <v>0.25</v>
      </c>
      <c r="H31" s="28">
        <v>178.0</v>
      </c>
      <c r="I31" s="28">
        <v>178.0</v>
      </c>
      <c r="J31" s="28">
        <v>77.47</v>
      </c>
      <c r="K31" s="28">
        <v>82.37</v>
      </c>
      <c r="L31" s="28"/>
      <c r="M31" s="28"/>
      <c r="N31" s="17">
        <v>25.29</v>
      </c>
      <c r="O31" s="17">
        <v>25.29</v>
      </c>
      <c r="P31" s="28">
        <v>1870.98</v>
      </c>
      <c r="Q31" s="28">
        <v>7337.49</v>
      </c>
      <c r="R31" s="14">
        <v>2.12393</v>
      </c>
      <c r="S31" s="14">
        <v>0.08615</v>
      </c>
      <c r="T31" s="14">
        <v>0.42509</v>
      </c>
      <c r="U31" s="14">
        <v>0.26375</v>
      </c>
      <c r="V31" s="28">
        <v>0.0</v>
      </c>
      <c r="W31" s="28">
        <v>31.29</v>
      </c>
      <c r="X31" s="14">
        <v>0.39379</v>
      </c>
      <c r="Y31" s="14">
        <v>0.39379</v>
      </c>
      <c r="Z31" s="24">
        <f t="shared" si="2"/>
        <v>12330.28048</v>
      </c>
      <c r="AA31" s="28">
        <f t="shared" si="3"/>
        <v>9208.47</v>
      </c>
      <c r="AB31" s="28"/>
      <c r="AC31" s="28"/>
      <c r="AD31" s="31">
        <f>(VLOOKUP(A31,aux!K:L,2,0))*AA31</f>
        <v>460.4235</v>
      </c>
    </row>
    <row r="32" ht="15.75" customHeight="1">
      <c r="A32" s="13">
        <f>A31+30</f>
        <v>43374</v>
      </c>
      <c r="B32" s="28">
        <v>2018.0</v>
      </c>
      <c r="C32" s="28">
        <v>10.0</v>
      </c>
      <c r="D32" s="28">
        <f t="shared" si="1"/>
        <v>31</v>
      </c>
      <c r="E32" s="28"/>
      <c r="F32" s="28"/>
      <c r="G32" s="14">
        <v>0.25</v>
      </c>
      <c r="H32" s="28">
        <v>178.0</v>
      </c>
      <c r="I32" s="28">
        <v>178.0</v>
      </c>
      <c r="J32" s="28">
        <v>85.39</v>
      </c>
      <c r="K32" s="28">
        <v>108.72</v>
      </c>
      <c r="L32" s="28"/>
      <c r="M32" s="28"/>
      <c r="N32" s="17">
        <v>25.29</v>
      </c>
      <c r="O32" s="17">
        <v>25.29</v>
      </c>
      <c r="P32" s="28">
        <v>3033.44</v>
      </c>
      <c r="Q32" s="28">
        <v>12714.45</v>
      </c>
      <c r="R32" s="14">
        <v>2.12393</v>
      </c>
      <c r="S32" s="14">
        <v>0.08615</v>
      </c>
      <c r="T32" s="14">
        <v>0.42509</v>
      </c>
      <c r="U32" s="14">
        <v>0.26375</v>
      </c>
      <c r="V32" s="28">
        <v>0.0</v>
      </c>
      <c r="W32" s="28">
        <v>20.41</v>
      </c>
      <c r="X32" s="14">
        <v>0.39379</v>
      </c>
      <c r="Y32" s="14">
        <v>0.39379</v>
      </c>
      <c r="Z32" s="24">
        <f t="shared" si="2"/>
        <v>17490.90357</v>
      </c>
      <c r="AA32" s="28">
        <f t="shared" si="3"/>
        <v>15747.89</v>
      </c>
      <c r="AB32" s="28"/>
      <c r="AC32" s="28"/>
      <c r="AD32" s="31">
        <f>(VLOOKUP(A32,aux!K:L,2,0))*AA32</f>
        <v>787.3945</v>
      </c>
    </row>
    <row r="33" ht="15.75" customHeight="1">
      <c r="A33" s="13">
        <f>A32+31</f>
        <v>43405</v>
      </c>
      <c r="B33" s="28">
        <v>2018.0</v>
      </c>
      <c r="C33" s="28">
        <v>11.0</v>
      </c>
      <c r="D33" s="28">
        <f t="shared" si="1"/>
        <v>30</v>
      </c>
      <c r="E33" s="28"/>
      <c r="F33" s="28"/>
      <c r="G33" s="14">
        <v>0.25</v>
      </c>
      <c r="H33" s="28">
        <v>178.0</v>
      </c>
      <c r="I33" s="28">
        <v>178.0</v>
      </c>
      <c r="J33" s="28">
        <v>109.15</v>
      </c>
      <c r="K33" s="28">
        <v>98.06</v>
      </c>
      <c r="L33" s="28"/>
      <c r="M33" s="28"/>
      <c r="N33" s="17">
        <v>25.29</v>
      </c>
      <c r="O33" s="17">
        <v>25.29</v>
      </c>
      <c r="P33" s="28">
        <v>2736.1</v>
      </c>
      <c r="Q33" s="28">
        <v>11960.29</v>
      </c>
      <c r="R33" s="14">
        <v>2.12393</v>
      </c>
      <c r="S33" s="14">
        <v>0.08615</v>
      </c>
      <c r="T33" s="14">
        <v>0.42509</v>
      </c>
      <c r="U33" s="14">
        <v>0.26375</v>
      </c>
      <c r="V33" s="28">
        <v>0.0</v>
      </c>
      <c r="W33" s="28">
        <v>26.05</v>
      </c>
      <c r="X33" s="14">
        <v>0.39379</v>
      </c>
      <c r="Y33" s="14">
        <v>0.39379</v>
      </c>
      <c r="Z33" s="24">
        <f t="shared" si="2"/>
        <v>15834.30678</v>
      </c>
      <c r="AA33" s="28">
        <f t="shared" si="3"/>
        <v>14696.39</v>
      </c>
      <c r="AB33" s="30">
        <f>(VLOOKUP(A33,aux!K:L,2,0))*AA33</f>
        <v>146.9639</v>
      </c>
      <c r="AC33" s="28"/>
      <c r="AD33" s="19"/>
    </row>
    <row r="34" ht="15.75" customHeight="1">
      <c r="A34" s="13">
        <f>A33+30</f>
        <v>43435</v>
      </c>
      <c r="B34" s="28">
        <v>2018.0</v>
      </c>
      <c r="C34" s="28">
        <v>12.0</v>
      </c>
      <c r="D34" s="28">
        <f t="shared" si="1"/>
        <v>31</v>
      </c>
      <c r="E34" s="28"/>
      <c r="F34" s="28"/>
      <c r="G34" s="14">
        <v>0.25</v>
      </c>
      <c r="H34" s="28">
        <v>178.0</v>
      </c>
      <c r="I34" s="28">
        <v>178.0</v>
      </c>
      <c r="J34" s="28">
        <v>160.85</v>
      </c>
      <c r="K34" s="28">
        <v>163.87</v>
      </c>
      <c r="L34" s="28"/>
      <c r="M34" s="28"/>
      <c r="N34" s="17">
        <v>25.29</v>
      </c>
      <c r="O34" s="17">
        <v>25.29</v>
      </c>
      <c r="P34" s="28">
        <v>3983.24</v>
      </c>
      <c r="Q34" s="28">
        <v>15640.54</v>
      </c>
      <c r="R34" s="14">
        <v>2.12393</v>
      </c>
      <c r="S34" s="14">
        <v>0.08615</v>
      </c>
      <c r="T34" s="14">
        <v>0.42509</v>
      </c>
      <c r="U34" s="14">
        <v>0.26375</v>
      </c>
      <c r="V34" s="28">
        <v>0.04</v>
      </c>
      <c r="W34" s="28">
        <v>46.94</v>
      </c>
      <c r="X34" s="14">
        <v>0.39379</v>
      </c>
      <c r="Y34" s="14">
        <v>0.39379</v>
      </c>
      <c r="Z34" s="24">
        <f t="shared" si="2"/>
        <v>20174.95291</v>
      </c>
      <c r="AA34" s="28">
        <f t="shared" si="3"/>
        <v>19623.78</v>
      </c>
      <c r="AB34" s="30"/>
      <c r="AC34" s="28"/>
      <c r="AD34" s="19"/>
    </row>
    <row r="35" ht="15.75" customHeight="1">
      <c r="A35" s="13">
        <f t="shared" ref="A35:A36" si="9">A34+31</f>
        <v>43466</v>
      </c>
      <c r="B35" s="28">
        <v>2019.0</v>
      </c>
      <c r="C35" s="28">
        <v>1.0</v>
      </c>
      <c r="D35" s="28">
        <f t="shared" si="1"/>
        <v>31</v>
      </c>
      <c r="E35" s="28"/>
      <c r="F35" s="28"/>
      <c r="G35" s="14">
        <v>0.25</v>
      </c>
      <c r="H35" s="28">
        <v>178.0</v>
      </c>
      <c r="I35" s="28">
        <v>178.0</v>
      </c>
      <c r="J35" s="28">
        <v>68.26</v>
      </c>
      <c r="K35" s="28">
        <v>66.38</v>
      </c>
      <c r="L35" s="28"/>
      <c r="M35" s="28"/>
      <c r="N35" s="17">
        <v>25.29</v>
      </c>
      <c r="O35" s="17">
        <v>25.29</v>
      </c>
      <c r="P35" s="28">
        <v>1961.38</v>
      </c>
      <c r="Q35" s="28">
        <v>8723.97</v>
      </c>
      <c r="R35" s="14">
        <v>2.12393</v>
      </c>
      <c r="S35" s="14">
        <v>0.08615</v>
      </c>
      <c r="T35" s="14">
        <v>0.42509</v>
      </c>
      <c r="U35" s="14">
        <v>0.26375</v>
      </c>
      <c r="V35" s="28">
        <v>4.28</v>
      </c>
      <c r="W35" s="28">
        <v>51.18</v>
      </c>
      <c r="X35" s="14">
        <v>0.39379</v>
      </c>
      <c r="Y35" s="14">
        <v>0.39379</v>
      </c>
      <c r="Z35" s="24">
        <f t="shared" si="2"/>
        <v>12606.99316</v>
      </c>
      <c r="AA35" s="28">
        <f t="shared" si="3"/>
        <v>10685.35</v>
      </c>
      <c r="AB35" s="30"/>
      <c r="AC35" s="28"/>
      <c r="AD35" s="19"/>
    </row>
    <row r="36" ht="15.75" customHeight="1">
      <c r="A36" s="13">
        <f t="shared" si="9"/>
        <v>43497</v>
      </c>
      <c r="B36" s="28">
        <v>2019.0</v>
      </c>
      <c r="C36" s="28">
        <v>2.0</v>
      </c>
      <c r="D36" s="28">
        <f t="shared" si="1"/>
        <v>28</v>
      </c>
      <c r="E36" s="28"/>
      <c r="F36" s="28"/>
      <c r="G36" s="14">
        <v>0.25</v>
      </c>
      <c r="H36" s="28">
        <v>178.0</v>
      </c>
      <c r="I36" s="28">
        <v>178.0</v>
      </c>
      <c r="J36" s="28">
        <v>81.36</v>
      </c>
      <c r="K36" s="28">
        <v>85.68</v>
      </c>
      <c r="L36" s="28"/>
      <c r="M36" s="28"/>
      <c r="N36" s="17">
        <v>25.29</v>
      </c>
      <c r="O36" s="17">
        <v>25.29</v>
      </c>
      <c r="P36" s="28">
        <v>3478.75</v>
      </c>
      <c r="Q36" s="28">
        <v>13323.19</v>
      </c>
      <c r="R36" s="14">
        <v>2.12393</v>
      </c>
      <c r="S36" s="14">
        <v>0.08615</v>
      </c>
      <c r="T36" s="14">
        <v>0.42509</v>
      </c>
      <c r="U36" s="14">
        <v>0.26375</v>
      </c>
      <c r="V36" s="28">
        <v>0.59</v>
      </c>
      <c r="W36" s="28">
        <v>35.09</v>
      </c>
      <c r="X36" s="14">
        <v>0.39379</v>
      </c>
      <c r="Y36" s="14">
        <v>0.39379</v>
      </c>
      <c r="Z36" s="24">
        <f t="shared" si="2"/>
        <v>18066.52363</v>
      </c>
      <c r="AA36" s="28">
        <f t="shared" si="3"/>
        <v>16801.94</v>
      </c>
      <c r="AB36" s="30"/>
      <c r="AC36" s="28"/>
      <c r="AD36" s="19"/>
    </row>
    <row r="37" ht="15.75" customHeight="1">
      <c r="A37" s="13">
        <f>A36+28</f>
        <v>43525</v>
      </c>
      <c r="B37" s="28">
        <v>2019.0</v>
      </c>
      <c r="C37" s="28">
        <v>3.0</v>
      </c>
      <c r="D37" s="28">
        <f t="shared" si="1"/>
        <v>31</v>
      </c>
      <c r="E37" s="28"/>
      <c r="F37" s="28"/>
      <c r="G37" s="14">
        <v>0.25</v>
      </c>
      <c r="H37" s="28">
        <v>178.0</v>
      </c>
      <c r="I37" s="28">
        <v>178.0</v>
      </c>
      <c r="J37" s="28">
        <v>81.22</v>
      </c>
      <c r="K37" s="28">
        <v>96.77</v>
      </c>
      <c r="L37" s="28"/>
      <c r="M37" s="28"/>
      <c r="N37" s="17">
        <v>25.29</v>
      </c>
      <c r="O37" s="17">
        <v>25.29</v>
      </c>
      <c r="P37" s="28">
        <v>3526.31</v>
      </c>
      <c r="Q37" s="28">
        <v>15106.23</v>
      </c>
      <c r="R37" s="14">
        <v>2.12393</v>
      </c>
      <c r="S37" s="14">
        <v>0.08615</v>
      </c>
      <c r="T37" s="14">
        <v>0.42509</v>
      </c>
      <c r="U37" s="14">
        <v>0.26375</v>
      </c>
      <c r="V37" s="28">
        <v>0.0</v>
      </c>
      <c r="W37" s="28">
        <v>49.59</v>
      </c>
      <c r="X37" s="14">
        <v>0.39379</v>
      </c>
      <c r="Y37" s="14">
        <v>0.39379</v>
      </c>
      <c r="Z37" s="24">
        <f t="shared" si="2"/>
        <v>18825.90838</v>
      </c>
      <c r="AA37" s="28">
        <f t="shared" si="3"/>
        <v>18632.54</v>
      </c>
      <c r="AB37" s="30"/>
      <c r="AC37" s="28"/>
      <c r="AD37" s="19"/>
    </row>
    <row r="38" ht="15.75" customHeight="1">
      <c r="A38" s="13">
        <f>A37+31</f>
        <v>43556</v>
      </c>
      <c r="B38" s="28">
        <v>2019.0</v>
      </c>
      <c r="C38" s="28">
        <v>4.0</v>
      </c>
      <c r="D38" s="28">
        <f t="shared" si="1"/>
        <v>30</v>
      </c>
      <c r="E38" s="28"/>
      <c r="F38" s="28"/>
      <c r="G38" s="14">
        <v>0.25</v>
      </c>
      <c r="H38" s="28">
        <v>178.0</v>
      </c>
      <c r="I38" s="28">
        <v>178.0</v>
      </c>
      <c r="J38" s="28">
        <v>48.1</v>
      </c>
      <c r="K38" s="28">
        <v>60.91</v>
      </c>
      <c r="L38" s="28"/>
      <c r="M38" s="28"/>
      <c r="N38" s="17">
        <v>25.29</v>
      </c>
      <c r="O38" s="17">
        <v>25.29</v>
      </c>
      <c r="P38" s="28">
        <v>1145.12</v>
      </c>
      <c r="Q38" s="28">
        <v>8151.95</v>
      </c>
      <c r="R38" s="14">
        <v>2.12393</v>
      </c>
      <c r="S38" s="14">
        <v>0.08615</v>
      </c>
      <c r="T38" s="14">
        <v>0.42509</v>
      </c>
      <c r="U38" s="14">
        <v>0.26375</v>
      </c>
      <c r="V38" s="28">
        <v>1.96</v>
      </c>
      <c r="W38" s="28">
        <v>48.3</v>
      </c>
      <c r="X38" s="14">
        <v>0.39379</v>
      </c>
      <c r="Y38" s="14">
        <v>0.39379</v>
      </c>
      <c r="Z38" s="24">
        <f t="shared" si="2"/>
        <v>10322.38671</v>
      </c>
      <c r="AA38" s="28">
        <f t="shared" si="3"/>
        <v>9297.07</v>
      </c>
      <c r="AB38" s="30"/>
      <c r="AC38" s="28"/>
      <c r="AD38" s="19"/>
    </row>
    <row r="39" ht="15.75" customHeight="1">
      <c r="A39" s="13">
        <f>A38+30</f>
        <v>43586</v>
      </c>
      <c r="B39" s="28">
        <v>2019.0</v>
      </c>
      <c r="C39" s="28">
        <v>5.0</v>
      </c>
      <c r="D39" s="28">
        <f t="shared" si="1"/>
        <v>31</v>
      </c>
      <c r="E39" s="28"/>
      <c r="F39" s="28"/>
      <c r="G39" s="14">
        <v>0.25</v>
      </c>
      <c r="H39" s="28">
        <v>178.0</v>
      </c>
      <c r="I39" s="28">
        <v>178.0</v>
      </c>
      <c r="J39" s="28">
        <v>81.5</v>
      </c>
      <c r="K39" s="28">
        <v>95.76</v>
      </c>
      <c r="L39" s="28"/>
      <c r="M39" s="28"/>
      <c r="N39" s="17">
        <v>25.29</v>
      </c>
      <c r="O39" s="17">
        <v>25.29</v>
      </c>
      <c r="P39" s="28">
        <v>3736.01</v>
      </c>
      <c r="Q39" s="28">
        <v>16668.43</v>
      </c>
      <c r="R39" s="14">
        <v>2.12393</v>
      </c>
      <c r="S39" s="14">
        <v>0.08615</v>
      </c>
      <c r="T39" s="14">
        <v>0.42509</v>
      </c>
      <c r="U39" s="14">
        <v>0.26375</v>
      </c>
      <c r="V39" s="28">
        <v>0.15</v>
      </c>
      <c r="W39" s="28">
        <v>53.39</v>
      </c>
      <c r="X39" s="14">
        <v>0.39379</v>
      </c>
      <c r="Y39" s="14">
        <v>0.39379</v>
      </c>
      <c r="Z39" s="24">
        <f t="shared" si="2"/>
        <v>20114.95513</v>
      </c>
      <c r="AA39" s="28">
        <f t="shared" si="3"/>
        <v>20404.44</v>
      </c>
      <c r="AB39" s="30">
        <f>(VLOOKUP(A39,aux!K:L,2,0))*AA39</f>
        <v>204.0444</v>
      </c>
      <c r="AC39" s="28"/>
      <c r="AD39" s="19"/>
    </row>
    <row r="40" ht="15.75" customHeight="1">
      <c r="A40" s="13">
        <f>A39+31</f>
        <v>43617</v>
      </c>
      <c r="B40" s="28">
        <v>2019.0</v>
      </c>
      <c r="C40" s="28">
        <v>6.0</v>
      </c>
      <c r="D40" s="28">
        <f t="shared" si="1"/>
        <v>30</v>
      </c>
      <c r="E40" s="28"/>
      <c r="F40" s="28"/>
      <c r="G40" s="14">
        <v>0.25</v>
      </c>
      <c r="H40" s="28">
        <v>178.0</v>
      </c>
      <c r="I40" s="28">
        <v>178.0</v>
      </c>
      <c r="J40" s="28">
        <v>89.57</v>
      </c>
      <c r="K40" s="28">
        <v>106.56</v>
      </c>
      <c r="L40" s="28"/>
      <c r="M40" s="28"/>
      <c r="N40" s="17">
        <v>25.29</v>
      </c>
      <c r="O40" s="17">
        <v>25.29</v>
      </c>
      <c r="P40" s="28">
        <v>3952.03</v>
      </c>
      <c r="Q40" s="28">
        <v>17062.63</v>
      </c>
      <c r="R40" s="14">
        <v>2.12393</v>
      </c>
      <c r="S40" s="14">
        <v>0.08615</v>
      </c>
      <c r="T40" s="14">
        <v>0.42509</v>
      </c>
      <c r="U40" s="14">
        <v>0.26375</v>
      </c>
      <c r="V40" s="28">
        <v>0.0</v>
      </c>
      <c r="W40" s="28">
        <v>35.79</v>
      </c>
      <c r="X40" s="14">
        <v>0.39379</v>
      </c>
      <c r="Y40" s="14">
        <v>0.39379</v>
      </c>
      <c r="Z40" s="24">
        <f t="shared" si="2"/>
        <v>20581.82154</v>
      </c>
      <c r="AA40" s="28">
        <f t="shared" si="3"/>
        <v>21014.66</v>
      </c>
      <c r="AB40" s="30"/>
      <c r="AC40" s="28"/>
      <c r="AD40" s="19"/>
    </row>
    <row r="41" ht="15.75" customHeight="1">
      <c r="A41" s="13">
        <f>A40+30</f>
        <v>43647</v>
      </c>
      <c r="B41" s="28">
        <v>2019.0</v>
      </c>
      <c r="C41" s="28">
        <v>7.0</v>
      </c>
      <c r="D41" s="28">
        <f t="shared" si="1"/>
        <v>31</v>
      </c>
      <c r="E41" s="28"/>
      <c r="F41" s="28"/>
      <c r="G41" s="14">
        <v>0.25</v>
      </c>
      <c r="H41" s="28">
        <v>178.0</v>
      </c>
      <c r="I41" s="28">
        <v>178.0</v>
      </c>
      <c r="J41" s="28">
        <v>93.31</v>
      </c>
      <c r="K41" s="28">
        <v>124.85</v>
      </c>
      <c r="L41" s="28"/>
      <c r="M41" s="28"/>
      <c r="N41" s="17">
        <v>25.29</v>
      </c>
      <c r="O41" s="17">
        <v>25.29</v>
      </c>
      <c r="P41" s="28">
        <v>4403.2</v>
      </c>
      <c r="Q41" s="28">
        <v>20135.81</v>
      </c>
      <c r="R41" s="14">
        <v>2.12393</v>
      </c>
      <c r="S41" s="14">
        <v>0.08615</v>
      </c>
      <c r="T41" s="14">
        <v>0.42509</v>
      </c>
      <c r="U41" s="14">
        <v>0.26375</v>
      </c>
      <c r="V41" s="28">
        <v>0.0</v>
      </c>
      <c r="W41" s="28">
        <v>57.45</v>
      </c>
      <c r="X41" s="14">
        <v>0.39379</v>
      </c>
      <c r="Y41" s="14">
        <v>0.39379</v>
      </c>
      <c r="Z41" s="24">
        <f t="shared" si="2"/>
        <v>23158.38748</v>
      </c>
      <c r="AA41" s="28">
        <f t="shared" si="3"/>
        <v>24539.01</v>
      </c>
      <c r="AB41" s="30">
        <f>(VLOOKUP(A41,aux!K:L,2,0))*AA41</f>
        <v>329.5589043</v>
      </c>
      <c r="AC41" s="28"/>
      <c r="AD41" s="19"/>
    </row>
    <row r="42" ht="15.75" customHeight="1">
      <c r="A42" s="13">
        <f t="shared" ref="A42:A43" si="10">A41+31</f>
        <v>43678</v>
      </c>
      <c r="B42" s="28">
        <v>2019.0</v>
      </c>
      <c r="C42" s="28">
        <v>8.0</v>
      </c>
      <c r="D42" s="28">
        <f t="shared" si="1"/>
        <v>31</v>
      </c>
      <c r="E42" s="28"/>
      <c r="F42" s="28"/>
      <c r="G42" s="14">
        <v>0.25</v>
      </c>
      <c r="H42" s="28">
        <v>178.0</v>
      </c>
      <c r="I42" s="28">
        <v>178.0</v>
      </c>
      <c r="J42" s="28">
        <v>90.29</v>
      </c>
      <c r="K42" s="28">
        <v>108.86</v>
      </c>
      <c r="L42" s="28"/>
      <c r="M42" s="28"/>
      <c r="N42" s="17">
        <v>26.36</v>
      </c>
      <c r="O42" s="17">
        <v>26.36</v>
      </c>
      <c r="P42" s="28">
        <v>3794.98</v>
      </c>
      <c r="Q42" s="28">
        <v>16802.42</v>
      </c>
      <c r="R42" s="14">
        <v>2.24658</v>
      </c>
      <c r="S42" s="14">
        <v>0.08874</v>
      </c>
      <c r="T42" s="14">
        <v>0.38148</v>
      </c>
      <c r="U42" s="14">
        <v>0.2179</v>
      </c>
      <c r="V42" s="28">
        <v>0.0</v>
      </c>
      <c r="W42" s="28">
        <v>20.74</v>
      </c>
      <c r="X42" s="28">
        <v>0.23153</v>
      </c>
      <c r="Y42" s="28">
        <v>0.23153</v>
      </c>
      <c r="Z42" s="24">
        <f t="shared" si="2"/>
        <v>20697.48634</v>
      </c>
      <c r="AA42" s="28">
        <f t="shared" si="3"/>
        <v>20597.4</v>
      </c>
      <c r="AB42" s="28"/>
      <c r="AC42" s="30">
        <f>(VLOOKUP(A42,aux!K:L,2,0))*AA42</f>
        <v>858.705606</v>
      </c>
      <c r="AD42" s="19"/>
    </row>
    <row r="43" ht="15.75" customHeight="1">
      <c r="A43" s="13">
        <f t="shared" si="10"/>
        <v>43709</v>
      </c>
      <c r="B43" s="28">
        <v>2019.0</v>
      </c>
      <c r="C43" s="28">
        <v>9.0</v>
      </c>
      <c r="D43" s="28">
        <f t="shared" si="1"/>
        <v>30</v>
      </c>
      <c r="E43" s="28"/>
      <c r="F43" s="28"/>
      <c r="G43" s="14">
        <v>0.25</v>
      </c>
      <c r="H43" s="28">
        <v>178.0</v>
      </c>
      <c r="I43" s="28">
        <v>178.0</v>
      </c>
      <c r="J43" s="28">
        <v>80.35</v>
      </c>
      <c r="K43" s="28">
        <v>89.86</v>
      </c>
      <c r="L43" s="28"/>
      <c r="M43" s="28"/>
      <c r="N43" s="17">
        <v>26.36</v>
      </c>
      <c r="O43" s="17">
        <v>26.36</v>
      </c>
      <c r="P43" s="28">
        <v>2537.06</v>
      </c>
      <c r="Q43" s="28">
        <v>12682.64</v>
      </c>
      <c r="R43" s="14">
        <v>2.24658</v>
      </c>
      <c r="S43" s="14">
        <v>0.08874</v>
      </c>
      <c r="T43" s="14">
        <v>0.38148</v>
      </c>
      <c r="U43" s="14">
        <v>0.2179</v>
      </c>
      <c r="V43" s="28">
        <v>0.18</v>
      </c>
      <c r="W43" s="28">
        <v>27.75</v>
      </c>
      <c r="X43" s="28">
        <v>0.23153</v>
      </c>
      <c r="Y43" s="28">
        <v>0.23153</v>
      </c>
      <c r="Z43" s="24">
        <f t="shared" si="2"/>
        <v>15911.16313</v>
      </c>
      <c r="AA43" s="28">
        <f t="shared" si="3"/>
        <v>15219.7</v>
      </c>
      <c r="AB43" s="28"/>
      <c r="AC43" s="30">
        <f>(VLOOKUP(A43,aux!K:L,2,0))*AA43</f>
        <v>634.509293</v>
      </c>
      <c r="AD43" s="19"/>
    </row>
    <row r="44" ht="15.75" customHeight="1">
      <c r="A44" s="13">
        <f>A43+30</f>
        <v>43739</v>
      </c>
      <c r="B44" s="28">
        <v>2019.0</v>
      </c>
      <c r="C44" s="28">
        <v>10.0</v>
      </c>
      <c r="D44" s="28">
        <f t="shared" si="1"/>
        <v>31</v>
      </c>
      <c r="E44" s="28"/>
      <c r="F44" s="28"/>
      <c r="G44" s="14">
        <v>0.25</v>
      </c>
      <c r="H44" s="28">
        <v>178.0</v>
      </c>
      <c r="I44" s="28">
        <v>178.0</v>
      </c>
      <c r="J44" s="28">
        <v>93.31</v>
      </c>
      <c r="K44" s="28">
        <v>96.34</v>
      </c>
      <c r="L44" s="28"/>
      <c r="M44" s="28"/>
      <c r="N44" s="17">
        <v>26.36</v>
      </c>
      <c r="O44" s="17">
        <v>26.36</v>
      </c>
      <c r="P44" s="28">
        <v>4648.29</v>
      </c>
      <c r="Q44" s="28">
        <v>17786.28</v>
      </c>
      <c r="R44" s="14">
        <v>2.24658</v>
      </c>
      <c r="S44" s="14">
        <v>0.08874</v>
      </c>
      <c r="T44" s="14">
        <v>0.38148</v>
      </c>
      <c r="U44" s="14">
        <v>0.2179</v>
      </c>
      <c r="V44" s="28">
        <v>0.0</v>
      </c>
      <c r="W44" s="28">
        <v>40.96</v>
      </c>
      <c r="X44" s="28">
        <v>0.23153</v>
      </c>
      <c r="Y44" s="28">
        <v>0.23153</v>
      </c>
      <c r="Z44" s="24">
        <f t="shared" si="2"/>
        <v>22704.53772</v>
      </c>
      <c r="AA44" s="28">
        <f t="shared" si="3"/>
        <v>22434.57</v>
      </c>
      <c r="AB44" s="30">
        <f>(VLOOKUP(A44,aux!K:L,2,0))*AA44</f>
        <v>301.2962751</v>
      </c>
      <c r="AC44" s="28"/>
      <c r="AD44" s="19"/>
    </row>
    <row r="45" ht="15.75" customHeight="1">
      <c r="A45" s="13">
        <f>A44+31</f>
        <v>43770</v>
      </c>
      <c r="B45" s="28">
        <v>2019.0</v>
      </c>
      <c r="C45" s="28">
        <v>11.0</v>
      </c>
      <c r="D45" s="28">
        <f t="shared" si="1"/>
        <v>30</v>
      </c>
      <c r="E45" s="28"/>
      <c r="F45" s="28"/>
      <c r="G45" s="14">
        <v>0.25</v>
      </c>
      <c r="H45" s="28">
        <v>178.0</v>
      </c>
      <c r="I45" s="28">
        <v>178.0</v>
      </c>
      <c r="J45" s="28">
        <v>93.17</v>
      </c>
      <c r="K45" s="28">
        <v>128.45</v>
      </c>
      <c r="L45" s="28"/>
      <c r="M45" s="28"/>
      <c r="N45" s="17">
        <v>26.36</v>
      </c>
      <c r="O45" s="17">
        <v>26.36</v>
      </c>
      <c r="P45" s="28">
        <v>3937.71</v>
      </c>
      <c r="Q45" s="28">
        <v>18619.26</v>
      </c>
      <c r="R45" s="14">
        <v>2.24658</v>
      </c>
      <c r="S45" s="14">
        <v>0.08874</v>
      </c>
      <c r="T45" s="14">
        <v>0.38148</v>
      </c>
      <c r="U45" s="14">
        <v>0.2179</v>
      </c>
      <c r="V45" s="28">
        <v>0.07</v>
      </c>
      <c r="W45" s="28">
        <v>48.97</v>
      </c>
      <c r="X45" s="28">
        <v>0.23153</v>
      </c>
      <c r="Y45" s="28">
        <v>0.23153</v>
      </c>
      <c r="Z45" s="24">
        <f t="shared" si="2"/>
        <v>21739.64585</v>
      </c>
      <c r="AA45" s="28">
        <f t="shared" si="3"/>
        <v>22556.97</v>
      </c>
      <c r="AB45" s="28"/>
      <c r="AC45" s="30">
        <f>(VLOOKUP(A45,aux!K:L,2,0))*AA45</f>
        <v>940.4000793</v>
      </c>
      <c r="AD45" s="19"/>
    </row>
    <row r="46" ht="15.75" customHeight="1">
      <c r="A46" s="13">
        <f>A45+30</f>
        <v>43800</v>
      </c>
      <c r="B46" s="28">
        <v>2019.0</v>
      </c>
      <c r="C46" s="28">
        <v>12.0</v>
      </c>
      <c r="D46" s="28">
        <f t="shared" si="1"/>
        <v>31</v>
      </c>
      <c r="E46" s="28"/>
      <c r="F46" s="28"/>
      <c r="G46" s="14">
        <v>0.25</v>
      </c>
      <c r="H46" s="28">
        <v>178.0</v>
      </c>
      <c r="I46" s="28">
        <v>178.0</v>
      </c>
      <c r="J46" s="28">
        <v>97.63</v>
      </c>
      <c r="K46" s="28">
        <v>137.81</v>
      </c>
      <c r="L46" s="28"/>
      <c r="M46" s="28"/>
      <c r="N46" s="17">
        <v>26.36</v>
      </c>
      <c r="O46" s="17">
        <v>26.36</v>
      </c>
      <c r="P46" s="28">
        <v>4552.69</v>
      </c>
      <c r="Q46" s="28">
        <v>22365.35</v>
      </c>
      <c r="R46" s="14">
        <v>2.24658</v>
      </c>
      <c r="S46" s="14">
        <v>0.08874</v>
      </c>
      <c r="T46" s="14">
        <v>0.38148</v>
      </c>
      <c r="U46" s="14">
        <v>0.2179</v>
      </c>
      <c r="V46" s="28">
        <v>0.0</v>
      </c>
      <c r="W46" s="28">
        <v>29.08</v>
      </c>
      <c r="X46" s="28">
        <v>0.23153</v>
      </c>
      <c r="Y46" s="28">
        <v>0.23153</v>
      </c>
      <c r="Z46" s="24">
        <f t="shared" si="2"/>
        <v>23905.75421</v>
      </c>
      <c r="AA46" s="28">
        <f t="shared" si="3"/>
        <v>26918.04</v>
      </c>
      <c r="AB46" s="30">
        <f>(VLOOKUP(A46,aux!K:L,2,0))*AA46</f>
        <v>361.5092772</v>
      </c>
      <c r="AC46" s="28"/>
      <c r="AD46" s="19"/>
    </row>
    <row r="47" ht="15.75" customHeight="1">
      <c r="A47" s="13">
        <f t="shared" ref="A47:A48" si="11">A46+31</f>
        <v>43831</v>
      </c>
      <c r="B47" s="28">
        <v>2020.0</v>
      </c>
      <c r="C47" s="28">
        <v>1.0</v>
      </c>
      <c r="D47" s="28">
        <f t="shared" si="1"/>
        <v>31</v>
      </c>
      <c r="E47" s="28"/>
      <c r="F47" s="28"/>
      <c r="G47" s="14">
        <v>0.25</v>
      </c>
      <c r="H47" s="28">
        <v>178.0</v>
      </c>
      <c r="I47" s="28">
        <v>178.0</v>
      </c>
      <c r="J47" s="28">
        <v>90.29</v>
      </c>
      <c r="K47" s="28">
        <v>122.54</v>
      </c>
      <c r="L47" s="28"/>
      <c r="M47" s="28"/>
      <c r="N47" s="17">
        <v>26.36</v>
      </c>
      <c r="O47" s="17">
        <v>26.36</v>
      </c>
      <c r="P47" s="28">
        <v>2169.46</v>
      </c>
      <c r="Q47" s="28">
        <v>13912.37</v>
      </c>
      <c r="R47" s="14">
        <v>2.24658</v>
      </c>
      <c r="S47" s="14">
        <v>0.08874</v>
      </c>
      <c r="T47" s="14">
        <v>0.38148</v>
      </c>
      <c r="U47" s="14">
        <v>0.2179</v>
      </c>
      <c r="V47" s="28">
        <v>2.14</v>
      </c>
      <c r="W47" s="28">
        <v>37.45</v>
      </c>
      <c r="X47" s="28">
        <v>0.23153</v>
      </c>
      <c r="Y47" s="28">
        <v>0.23153</v>
      </c>
      <c r="Z47" s="24">
        <f t="shared" si="2"/>
        <v>14913.79617</v>
      </c>
      <c r="AA47" s="28">
        <f t="shared" si="3"/>
        <v>16081.83</v>
      </c>
      <c r="AB47" s="30">
        <f>(VLOOKUP(A47,aux!K:L,2,0))*AA47</f>
        <v>215.9789769</v>
      </c>
      <c r="AC47" s="28"/>
      <c r="AD47" s="19"/>
    </row>
    <row r="48" ht="15.75" customHeight="1">
      <c r="A48" s="13">
        <f t="shared" si="11"/>
        <v>43862</v>
      </c>
      <c r="B48" s="28">
        <v>2020.0</v>
      </c>
      <c r="C48" s="28">
        <v>2.0</v>
      </c>
      <c r="D48" s="28">
        <f t="shared" si="1"/>
        <v>29</v>
      </c>
      <c r="E48" s="28"/>
      <c r="F48" s="28"/>
      <c r="G48" s="28">
        <v>0.25</v>
      </c>
      <c r="H48" s="28">
        <v>178.0</v>
      </c>
      <c r="I48" s="28">
        <v>178.0</v>
      </c>
      <c r="J48" s="28">
        <v>31.1</v>
      </c>
      <c r="K48" s="28">
        <v>56.59</v>
      </c>
      <c r="L48" s="28"/>
      <c r="M48" s="28"/>
      <c r="N48" s="17">
        <v>26.36</v>
      </c>
      <c r="O48" s="17">
        <v>26.36</v>
      </c>
      <c r="P48" s="28">
        <v>907.85</v>
      </c>
      <c r="Q48" s="28">
        <v>10106.32</v>
      </c>
      <c r="R48" s="14">
        <v>2.24658</v>
      </c>
      <c r="S48" s="14">
        <v>0.08874</v>
      </c>
      <c r="T48" s="14">
        <v>0.38148</v>
      </c>
      <c r="U48" s="14">
        <v>0.2179</v>
      </c>
      <c r="V48" s="28">
        <v>1.07</v>
      </c>
      <c r="W48" s="28">
        <v>27.12</v>
      </c>
      <c r="X48" s="28">
        <v>0.23153</v>
      </c>
      <c r="Y48" s="28">
        <v>0.23153</v>
      </c>
      <c r="Z48" s="24">
        <f t="shared" si="2"/>
        <v>10204.5655</v>
      </c>
      <c r="AA48" s="28">
        <f t="shared" si="3"/>
        <v>11014.17</v>
      </c>
      <c r="AB48" s="30"/>
      <c r="AC48" s="28"/>
      <c r="AD48" s="19"/>
    </row>
    <row r="49" ht="15.75" customHeight="1">
      <c r="A49" s="13">
        <f>A48+29</f>
        <v>43891</v>
      </c>
      <c r="B49" s="28">
        <v>2020.0</v>
      </c>
      <c r="C49" s="28">
        <v>3.0</v>
      </c>
      <c r="D49" s="28">
        <f t="shared" si="1"/>
        <v>31</v>
      </c>
      <c r="E49" s="28"/>
      <c r="F49" s="28"/>
      <c r="G49" s="28">
        <v>0.25</v>
      </c>
      <c r="H49" s="28">
        <v>178.0</v>
      </c>
      <c r="I49" s="28">
        <v>178.0</v>
      </c>
      <c r="J49" s="28">
        <v>62.78</v>
      </c>
      <c r="K49" s="28">
        <v>96.19</v>
      </c>
      <c r="L49" s="28"/>
      <c r="M49" s="28"/>
      <c r="N49" s="17">
        <v>26.36</v>
      </c>
      <c r="O49" s="17">
        <v>26.36</v>
      </c>
      <c r="P49" s="28">
        <v>1201.94</v>
      </c>
      <c r="Q49" s="28">
        <v>10726.65</v>
      </c>
      <c r="R49" s="14">
        <v>2.24658</v>
      </c>
      <c r="S49" s="14">
        <v>0.08874</v>
      </c>
      <c r="T49" s="14">
        <v>0.38148</v>
      </c>
      <c r="U49" s="14">
        <v>0.2179</v>
      </c>
      <c r="V49" s="28">
        <v>0.11</v>
      </c>
      <c r="W49" s="28">
        <v>6.86</v>
      </c>
      <c r="X49" s="28">
        <v>0.23153</v>
      </c>
      <c r="Y49" s="28">
        <v>0.23153</v>
      </c>
      <c r="Z49" s="24">
        <f t="shared" si="2"/>
        <v>11147.18739</v>
      </c>
      <c r="AA49" s="28">
        <f t="shared" si="3"/>
        <v>11928.59</v>
      </c>
      <c r="AB49" s="30"/>
      <c r="AC49" s="28"/>
      <c r="AD49" s="19"/>
    </row>
    <row r="50" ht="15.75" customHeight="1">
      <c r="A50" s="13">
        <f>A49+31</f>
        <v>43922</v>
      </c>
      <c r="B50" s="28">
        <v>2020.0</v>
      </c>
      <c r="C50" s="28">
        <v>4.0</v>
      </c>
      <c r="D50" s="28">
        <f t="shared" si="1"/>
        <v>30</v>
      </c>
      <c r="E50" s="28"/>
      <c r="F50" s="28"/>
      <c r="G50" s="28">
        <v>0.25</v>
      </c>
      <c r="H50" s="28">
        <v>178.0</v>
      </c>
      <c r="I50" s="28">
        <v>178.0</v>
      </c>
      <c r="J50" s="28">
        <v>86.11</v>
      </c>
      <c r="K50" s="28">
        <v>97.06</v>
      </c>
      <c r="L50" s="28"/>
      <c r="M50" s="28"/>
      <c r="N50" s="17">
        <v>26.36</v>
      </c>
      <c r="O50" s="17">
        <v>26.36</v>
      </c>
      <c r="P50" s="28">
        <v>2349.61</v>
      </c>
      <c r="Q50" s="28">
        <v>11851.58</v>
      </c>
      <c r="R50" s="14">
        <v>2.24658</v>
      </c>
      <c r="S50" s="14">
        <v>0.08874</v>
      </c>
      <c r="T50" s="14">
        <v>0.38148</v>
      </c>
      <c r="U50" s="14">
        <v>0.2179</v>
      </c>
      <c r="V50" s="28">
        <v>0.89</v>
      </c>
      <c r="W50" s="28">
        <v>21.0</v>
      </c>
      <c r="X50" s="28">
        <v>0.23153</v>
      </c>
      <c r="Y50" s="28">
        <v>0.23153</v>
      </c>
      <c r="Z50" s="24">
        <f t="shared" si="2"/>
        <v>14522.60214</v>
      </c>
      <c r="AA50" s="28">
        <f t="shared" si="3"/>
        <v>14201.19</v>
      </c>
      <c r="AB50" s="30"/>
      <c r="AC50" s="28"/>
      <c r="AD50" s="19"/>
    </row>
    <row r="51" ht="15.75" customHeight="1">
      <c r="A51" s="13">
        <f>A50+30</f>
        <v>43952</v>
      </c>
      <c r="B51" s="28">
        <v>2020.0</v>
      </c>
      <c r="C51" s="28">
        <v>5.0</v>
      </c>
      <c r="D51" s="28">
        <f t="shared" si="1"/>
        <v>31</v>
      </c>
      <c r="E51" s="28"/>
      <c r="F51" s="28"/>
      <c r="G51" s="28">
        <v>0.25</v>
      </c>
      <c r="H51" s="28">
        <v>178.0</v>
      </c>
      <c r="I51" s="28">
        <v>178.0</v>
      </c>
      <c r="J51" s="28">
        <v>16.56</v>
      </c>
      <c r="K51" s="28">
        <v>14.4</v>
      </c>
      <c r="L51" s="28"/>
      <c r="M51" s="28"/>
      <c r="N51" s="17">
        <v>26.36</v>
      </c>
      <c r="O51" s="17">
        <v>26.36</v>
      </c>
      <c r="P51" s="28">
        <v>542.76</v>
      </c>
      <c r="Q51" s="28">
        <v>4532.69</v>
      </c>
      <c r="R51" s="14">
        <v>2.24658</v>
      </c>
      <c r="S51" s="14">
        <v>0.08874</v>
      </c>
      <c r="T51" s="14">
        <v>0.38148</v>
      </c>
      <c r="U51" s="14">
        <v>0.2179</v>
      </c>
      <c r="V51" s="28">
        <v>2.36</v>
      </c>
      <c r="W51" s="28">
        <v>41.07</v>
      </c>
      <c r="X51" s="28">
        <v>0.23153</v>
      </c>
      <c r="Y51" s="28">
        <v>0.23153</v>
      </c>
      <c r="Z51" s="24">
        <f t="shared" si="2"/>
        <v>7550.237848</v>
      </c>
      <c r="AA51" s="28">
        <f t="shared" si="3"/>
        <v>5075.45</v>
      </c>
      <c r="AB51" s="30"/>
      <c r="AC51" s="28"/>
      <c r="AD51" s="19"/>
    </row>
    <row r="52" ht="15.75" customHeight="1">
      <c r="A52" s="13">
        <f>A51+31</f>
        <v>43983</v>
      </c>
      <c r="B52" s="28">
        <v>2020.0</v>
      </c>
      <c r="C52" s="28">
        <v>6.0</v>
      </c>
      <c r="D52" s="28">
        <f t="shared" si="1"/>
        <v>30</v>
      </c>
      <c r="E52" s="28"/>
      <c r="F52" s="28"/>
      <c r="G52" s="28">
        <v>0.25</v>
      </c>
      <c r="H52" s="28">
        <v>178.0</v>
      </c>
      <c r="I52" s="28">
        <v>178.0</v>
      </c>
      <c r="J52" s="28">
        <v>10.22</v>
      </c>
      <c r="K52" s="28">
        <v>15.55</v>
      </c>
      <c r="L52" s="28"/>
      <c r="M52" s="28"/>
      <c r="N52" s="17">
        <v>26.36</v>
      </c>
      <c r="O52" s="17">
        <v>26.36</v>
      </c>
      <c r="P52" s="28">
        <v>536.23</v>
      </c>
      <c r="Q52" s="28">
        <v>3851.51</v>
      </c>
      <c r="R52" s="14">
        <v>2.24658</v>
      </c>
      <c r="S52" s="14">
        <v>0.08874</v>
      </c>
      <c r="T52" s="14">
        <v>0.38148</v>
      </c>
      <c r="U52" s="14">
        <v>0.2179</v>
      </c>
      <c r="V52" s="28">
        <v>0.0</v>
      </c>
      <c r="W52" s="28">
        <v>13.73</v>
      </c>
      <c r="X52" s="28">
        <v>0.23153</v>
      </c>
      <c r="Y52" s="28">
        <v>0.23153</v>
      </c>
      <c r="Z52" s="24">
        <f t="shared" si="2"/>
        <v>7296.31317</v>
      </c>
      <c r="AA52" s="28">
        <f t="shared" si="3"/>
        <v>4387.74</v>
      </c>
      <c r="AB52" s="30"/>
      <c r="AC52" s="28"/>
      <c r="AD52" s="19"/>
    </row>
    <row r="53" ht="15.75" customHeight="1">
      <c r="A53" s="33">
        <v>44013.0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14"/>
      <c r="AA53" s="28"/>
      <c r="AB53" s="30"/>
      <c r="AC53" s="28"/>
      <c r="AD53" s="19"/>
    </row>
    <row r="54" ht="15.75" customHeight="1">
      <c r="A54" s="27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14"/>
      <c r="AA54" s="28"/>
      <c r="AB54" s="30"/>
      <c r="AC54" s="28"/>
      <c r="AD54" s="19"/>
    </row>
    <row r="55" ht="15.75" customHeight="1">
      <c r="A55" s="27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14"/>
      <c r="AA55" s="28"/>
      <c r="AB55" s="30"/>
      <c r="AC55" s="28"/>
      <c r="AD55" s="19"/>
    </row>
    <row r="56" ht="15.75" customHeight="1">
      <c r="A56" s="27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14"/>
      <c r="AA56" s="28"/>
      <c r="AB56" s="30"/>
      <c r="AC56" s="28"/>
      <c r="AD56" s="19"/>
    </row>
    <row r="57" ht="15.75" customHeight="1">
      <c r="A57" s="27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14"/>
      <c r="AA57" s="28"/>
      <c r="AB57" s="30"/>
      <c r="AC57" s="28"/>
      <c r="AD57" s="19"/>
    </row>
    <row r="58" ht="15.75" customHeight="1">
      <c r="A58" s="27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14"/>
      <c r="AA58" s="28"/>
      <c r="AB58" s="30"/>
      <c r="AC58" s="28"/>
      <c r="AD58" s="19"/>
    </row>
    <row r="59" ht="15.75" customHeight="1">
      <c r="A59" s="27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14"/>
      <c r="AA59" s="28"/>
      <c r="AB59" s="30"/>
      <c r="AC59" s="28"/>
      <c r="AD59" s="19"/>
    </row>
    <row r="60" ht="15.75" customHeight="1">
      <c r="A60" s="27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14"/>
      <c r="AA60" s="28"/>
      <c r="AB60" s="30"/>
      <c r="AC60" s="28"/>
      <c r="AD60" s="19"/>
    </row>
    <row r="61" ht="15.75" customHeight="1">
      <c r="A61" s="27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14"/>
      <c r="AA61" s="28"/>
      <c r="AB61" s="30"/>
      <c r="AC61" s="28"/>
      <c r="AD61" s="19"/>
    </row>
    <row r="62" ht="15.75" customHeight="1">
      <c r="A62" s="27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14"/>
      <c r="AA62" s="28"/>
      <c r="AB62" s="30"/>
      <c r="AC62" s="28"/>
      <c r="AD62" s="19"/>
    </row>
    <row r="63" ht="15.75" customHeight="1">
      <c r="A63" s="27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14"/>
      <c r="AA63" s="28"/>
      <c r="AB63" s="30"/>
      <c r="AC63" s="28"/>
      <c r="AD63" s="19"/>
    </row>
    <row r="64" ht="15.75" customHeight="1">
      <c r="A64" s="27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14"/>
      <c r="AA64" s="28"/>
      <c r="AB64" s="30"/>
      <c r="AC64" s="28"/>
      <c r="AD64" s="19"/>
    </row>
    <row r="65" ht="15.75" customHeight="1">
      <c r="A65" s="27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14"/>
      <c r="AA65" s="28"/>
      <c r="AB65" s="30"/>
      <c r="AC65" s="28"/>
      <c r="AD65" s="19"/>
    </row>
    <row r="66" ht="15.75" customHeight="1">
      <c r="A66" s="27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14"/>
      <c r="AA66" s="28"/>
      <c r="AB66" s="30"/>
      <c r="AC66" s="28"/>
      <c r="AD66" s="19"/>
    </row>
    <row r="67" ht="15.75" customHeight="1">
      <c r="A67" s="27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14"/>
      <c r="AA67" s="28"/>
      <c r="AB67" s="30"/>
      <c r="AC67" s="28"/>
      <c r="AD67" s="19"/>
    </row>
    <row r="68" ht="15.75" customHeight="1">
      <c r="A68" s="27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14"/>
      <c r="AA68" s="28"/>
      <c r="AB68" s="30"/>
      <c r="AC68" s="28"/>
      <c r="AD68" s="19"/>
    </row>
    <row r="69" ht="15.75" customHeight="1">
      <c r="A69" s="27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14"/>
      <c r="AA69" s="28"/>
      <c r="AB69" s="30"/>
      <c r="AC69" s="28"/>
      <c r="AD69" s="19"/>
    </row>
    <row r="70" ht="15.75" customHeight="1">
      <c r="A70" s="27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14"/>
      <c r="AA70" s="28"/>
      <c r="AB70" s="30"/>
      <c r="AC70" s="28"/>
      <c r="AD70" s="19"/>
    </row>
    <row r="71" ht="15.75" customHeight="1">
      <c r="A71" s="27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14"/>
      <c r="AA71" s="28"/>
      <c r="AB71" s="30"/>
      <c r="AC71" s="28"/>
      <c r="AD71" s="19"/>
    </row>
    <row r="72" ht="15.75" customHeight="1">
      <c r="A72" s="27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14"/>
      <c r="AA72" s="28"/>
      <c r="AB72" s="30"/>
      <c r="AC72" s="28"/>
      <c r="AD72" s="19"/>
    </row>
    <row r="73" ht="15.75" customHeight="1">
      <c r="A73" s="27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14"/>
      <c r="AA73" s="28"/>
      <c r="AB73" s="30"/>
      <c r="AC73" s="28"/>
      <c r="AD73" s="19"/>
    </row>
    <row r="74" ht="15.75" customHeight="1">
      <c r="A74" s="27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14"/>
      <c r="AA74" s="28"/>
      <c r="AB74" s="30"/>
      <c r="AC74" s="28"/>
      <c r="AD74" s="19"/>
    </row>
    <row r="75" ht="15.75" customHeight="1">
      <c r="A75" s="27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14"/>
      <c r="AA75" s="28"/>
      <c r="AB75" s="30"/>
      <c r="AC75" s="28"/>
      <c r="AD75" s="19"/>
    </row>
    <row r="76" ht="15.75" customHeight="1">
      <c r="A76" s="27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14"/>
      <c r="AA76" s="28"/>
      <c r="AB76" s="30"/>
      <c r="AC76" s="28"/>
      <c r="AD76" s="19"/>
    </row>
    <row r="77" ht="15.75" customHeight="1">
      <c r="A77" s="27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14"/>
      <c r="AA77" s="28"/>
      <c r="AB77" s="30"/>
      <c r="AC77" s="28"/>
      <c r="AD77" s="19"/>
    </row>
    <row r="78" ht="15.75" customHeight="1">
      <c r="A78" s="27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14"/>
      <c r="AA78" s="28"/>
      <c r="AB78" s="30"/>
      <c r="AC78" s="28"/>
      <c r="AD78" s="19"/>
    </row>
    <row r="79" ht="15.75" customHeight="1">
      <c r="A79" s="27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14"/>
      <c r="AA79" s="28"/>
      <c r="AB79" s="30"/>
      <c r="AC79" s="28"/>
      <c r="AD79" s="19"/>
    </row>
    <row r="80" ht="15.75" customHeight="1">
      <c r="A80" s="27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14"/>
      <c r="AA80" s="28"/>
      <c r="AB80" s="30"/>
      <c r="AC80" s="28"/>
      <c r="AD80" s="19"/>
    </row>
    <row r="81" ht="15.75" customHeight="1">
      <c r="A81" s="27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14"/>
      <c r="AA81" s="28"/>
      <c r="AB81" s="30"/>
      <c r="AC81" s="28"/>
      <c r="AD81" s="19"/>
    </row>
    <row r="82" ht="15.75" customHeight="1">
      <c r="A82" s="27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14"/>
      <c r="AA82" s="28"/>
      <c r="AB82" s="30"/>
      <c r="AC82" s="28"/>
      <c r="AD82" s="19"/>
    </row>
    <row r="83" ht="15.75" customHeight="1">
      <c r="A83" s="27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14"/>
      <c r="AA83" s="28"/>
      <c r="AB83" s="30"/>
      <c r="AC83" s="28"/>
      <c r="AD83" s="19"/>
    </row>
    <row r="84" ht="15.75" customHeight="1">
      <c r="A84" s="27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14"/>
      <c r="AA84" s="28"/>
      <c r="AB84" s="30"/>
      <c r="AC84" s="28"/>
      <c r="AD84" s="19"/>
    </row>
    <row r="85" ht="15.75" customHeight="1">
      <c r="A85" s="27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14"/>
      <c r="AA85" s="28"/>
      <c r="AB85" s="30"/>
      <c r="AC85" s="28"/>
      <c r="AD85" s="19"/>
    </row>
    <row r="86" ht="15.75" customHeight="1">
      <c r="A86" s="27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14"/>
      <c r="AA86" s="28"/>
      <c r="AB86" s="30"/>
      <c r="AC86" s="28"/>
      <c r="AD86" s="19"/>
    </row>
    <row r="87" ht="15.75" customHeight="1">
      <c r="A87" s="27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14"/>
      <c r="AA87" s="28"/>
      <c r="AB87" s="30"/>
      <c r="AC87" s="28"/>
      <c r="AD87" s="19"/>
    </row>
    <row r="88" ht="15.75" customHeight="1">
      <c r="A88" s="27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14"/>
      <c r="AA88" s="28"/>
      <c r="AB88" s="30"/>
      <c r="AC88" s="28"/>
      <c r="AD88" s="19"/>
    </row>
    <row r="89" ht="15.75" customHeight="1">
      <c r="A89" s="27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14"/>
      <c r="AA89" s="28"/>
      <c r="AB89" s="30"/>
      <c r="AC89" s="28"/>
      <c r="AD89" s="19"/>
    </row>
    <row r="90" ht="15.75" customHeight="1">
      <c r="A90" s="27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14"/>
      <c r="AA90" s="28"/>
      <c r="AB90" s="30"/>
      <c r="AC90" s="28"/>
      <c r="AD90" s="19"/>
    </row>
    <row r="91" ht="15.75" customHeight="1">
      <c r="A91" s="27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14"/>
      <c r="AA91" s="28"/>
      <c r="AB91" s="30"/>
      <c r="AC91" s="28"/>
      <c r="AD91" s="19"/>
    </row>
    <row r="92" ht="15.75" customHeight="1">
      <c r="A92" s="27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14"/>
      <c r="AA92" s="28"/>
      <c r="AB92" s="30"/>
      <c r="AC92" s="28"/>
      <c r="AD92" s="19"/>
    </row>
    <row r="93" ht="15.75" customHeight="1">
      <c r="A93" s="27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14"/>
      <c r="AA93" s="28"/>
      <c r="AB93" s="30"/>
      <c r="AC93" s="28"/>
      <c r="AD93" s="19"/>
    </row>
    <row r="94" ht="15.75" customHeight="1">
      <c r="A94" s="27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14"/>
      <c r="AA94" s="28"/>
      <c r="AB94" s="30"/>
      <c r="AC94" s="28"/>
      <c r="AD94" s="19"/>
    </row>
    <row r="95" ht="15.75" customHeight="1">
      <c r="A95" s="27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14"/>
      <c r="AA95" s="28"/>
      <c r="AB95" s="30"/>
      <c r="AC95" s="28"/>
      <c r="AD95" s="19"/>
    </row>
    <row r="96" ht="15.75" customHeight="1">
      <c r="A96" s="27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14"/>
      <c r="AA96" s="28"/>
      <c r="AB96" s="30"/>
      <c r="AC96" s="28"/>
      <c r="AD96" s="19"/>
    </row>
    <row r="97" ht="15.75" customHeight="1">
      <c r="A97" s="27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14"/>
      <c r="AA97" s="28"/>
      <c r="AB97" s="30"/>
      <c r="AC97" s="28"/>
      <c r="AD97" s="19"/>
    </row>
    <row r="98" ht="15.75" customHeight="1">
      <c r="A98" s="27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14"/>
      <c r="AA98" s="28"/>
      <c r="AB98" s="30"/>
      <c r="AC98" s="28"/>
      <c r="AD98" s="19"/>
    </row>
    <row r="99" ht="15.75" customHeight="1">
      <c r="A99" s="27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14"/>
      <c r="AA99" s="28"/>
      <c r="AB99" s="30"/>
      <c r="AC99" s="28"/>
      <c r="AD99" s="19"/>
    </row>
    <row r="100" ht="15.75" customHeight="1">
      <c r="A100" s="27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14"/>
      <c r="AA100" s="28"/>
      <c r="AB100" s="30"/>
      <c r="AC100" s="28"/>
      <c r="AD100" s="19"/>
    </row>
    <row r="101" ht="15.75" customHeight="1">
      <c r="A101" s="27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14"/>
      <c r="AA101" s="28"/>
      <c r="AB101" s="30"/>
      <c r="AC101" s="28"/>
      <c r="AD101" s="19"/>
    </row>
    <row r="102" ht="15.75" customHeight="1">
      <c r="A102" s="27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14"/>
      <c r="AA102" s="28"/>
      <c r="AB102" s="30"/>
      <c r="AC102" s="28"/>
      <c r="AD102" s="19"/>
    </row>
    <row r="103" ht="15.75" customHeight="1">
      <c r="A103" s="27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14"/>
      <c r="AA103" s="28"/>
      <c r="AB103" s="30"/>
      <c r="AC103" s="28"/>
      <c r="AD103" s="19"/>
    </row>
    <row r="104" ht="15.75" customHeight="1">
      <c r="A104" s="27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14"/>
      <c r="AA104" s="28"/>
      <c r="AB104" s="30"/>
      <c r="AC104" s="28"/>
      <c r="AD104" s="19"/>
    </row>
    <row r="105" ht="15.75" customHeight="1">
      <c r="A105" s="27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14"/>
      <c r="AA105" s="28"/>
      <c r="AB105" s="30"/>
      <c r="AC105" s="28"/>
      <c r="AD105" s="19"/>
    </row>
    <row r="106" ht="15.75" customHeight="1">
      <c r="A106" s="27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14"/>
      <c r="AA106" s="28"/>
      <c r="AB106" s="30"/>
      <c r="AC106" s="28"/>
      <c r="AD106" s="19"/>
    </row>
    <row r="107" ht="15.75" customHeight="1">
      <c r="A107" s="27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14"/>
      <c r="AA107" s="28"/>
      <c r="AB107" s="30"/>
      <c r="AC107" s="28"/>
      <c r="AD107" s="19"/>
    </row>
    <row r="108" ht="15.75" customHeight="1">
      <c r="A108" s="27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14"/>
      <c r="AA108" s="28"/>
      <c r="AB108" s="30"/>
      <c r="AC108" s="28"/>
      <c r="AD108" s="19"/>
    </row>
    <row r="109" ht="15.75" customHeight="1">
      <c r="A109" s="27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14"/>
      <c r="AA109" s="28"/>
      <c r="AB109" s="30"/>
      <c r="AC109" s="28"/>
      <c r="AD109" s="19"/>
    </row>
    <row r="110" ht="15.75" customHeight="1">
      <c r="A110" s="27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14"/>
      <c r="AA110" s="28"/>
      <c r="AB110" s="30"/>
      <c r="AC110" s="28"/>
      <c r="AD110" s="19"/>
    </row>
    <row r="111" ht="15.75" customHeight="1">
      <c r="A111" s="27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14"/>
      <c r="AA111" s="28"/>
      <c r="AB111" s="30"/>
      <c r="AC111" s="28"/>
      <c r="AD111" s="19"/>
    </row>
    <row r="112" ht="15.75" customHeight="1">
      <c r="A112" s="27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14"/>
      <c r="AA112" s="28"/>
      <c r="AB112" s="30"/>
      <c r="AC112" s="28"/>
      <c r="AD112" s="19"/>
    </row>
    <row r="113" ht="15.75" customHeight="1">
      <c r="A113" s="27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14"/>
      <c r="AA113" s="28"/>
      <c r="AB113" s="30"/>
      <c r="AC113" s="28"/>
      <c r="AD113" s="19"/>
    </row>
    <row r="114" ht="15.75" customHeight="1">
      <c r="A114" s="27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14"/>
      <c r="AA114" s="28"/>
      <c r="AB114" s="30"/>
      <c r="AC114" s="28"/>
      <c r="AD114" s="19"/>
    </row>
    <row r="115" ht="15.75" customHeight="1">
      <c r="A115" s="27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14"/>
      <c r="AA115" s="28"/>
      <c r="AB115" s="30"/>
      <c r="AC115" s="28"/>
      <c r="AD115" s="19"/>
    </row>
    <row r="116" ht="15.75" customHeight="1">
      <c r="A116" s="27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14"/>
      <c r="AA116" s="28"/>
      <c r="AB116" s="30"/>
      <c r="AC116" s="28"/>
      <c r="AD116" s="19"/>
    </row>
    <row r="117" ht="15.75" customHeight="1">
      <c r="A117" s="27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14"/>
      <c r="AA117" s="28"/>
      <c r="AB117" s="30"/>
      <c r="AC117" s="28"/>
      <c r="AD117" s="19"/>
    </row>
    <row r="118" ht="15.75" customHeight="1">
      <c r="A118" s="27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14"/>
      <c r="AA118" s="28"/>
      <c r="AB118" s="30"/>
      <c r="AC118" s="28"/>
      <c r="AD118" s="19"/>
    </row>
    <row r="119" ht="15.75" customHeight="1">
      <c r="A119" s="27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14"/>
      <c r="AA119" s="28"/>
      <c r="AB119" s="30"/>
      <c r="AC119" s="28"/>
      <c r="AD119" s="19"/>
    </row>
    <row r="120" ht="15.75" customHeight="1">
      <c r="A120" s="27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14"/>
      <c r="AA120" s="28"/>
      <c r="AB120" s="30"/>
      <c r="AC120" s="28"/>
      <c r="AD120" s="19"/>
    </row>
    <row r="121" ht="15.75" customHeight="1">
      <c r="A121" s="27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14"/>
      <c r="AA121" s="28"/>
      <c r="AB121" s="30"/>
      <c r="AC121" s="28"/>
      <c r="AD121" s="19"/>
    </row>
    <row r="122" ht="15.75" customHeight="1">
      <c r="A122" s="27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14"/>
      <c r="AA122" s="28"/>
      <c r="AB122" s="30"/>
      <c r="AC122" s="28"/>
      <c r="AD122" s="19"/>
    </row>
    <row r="123" ht="15.75" customHeight="1">
      <c r="A123" s="27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14"/>
      <c r="AA123" s="28"/>
      <c r="AB123" s="30"/>
      <c r="AC123" s="28"/>
      <c r="AD123" s="19"/>
    </row>
    <row r="124" ht="15.75" customHeight="1">
      <c r="A124" s="27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14"/>
      <c r="AA124" s="28"/>
      <c r="AB124" s="30"/>
      <c r="AC124" s="28"/>
      <c r="AD124" s="19"/>
    </row>
    <row r="125" ht="15.75" customHeight="1">
      <c r="A125" s="27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14"/>
      <c r="AA125" s="28"/>
      <c r="AB125" s="30"/>
      <c r="AC125" s="28"/>
      <c r="AD125" s="19"/>
    </row>
    <row r="126" ht="15.75" customHeight="1">
      <c r="A126" s="27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14"/>
      <c r="AA126" s="28"/>
      <c r="AB126" s="30"/>
      <c r="AC126" s="28"/>
      <c r="AD126" s="19"/>
    </row>
    <row r="127" ht="15.75" customHeight="1">
      <c r="A127" s="27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14"/>
      <c r="AA127" s="28"/>
      <c r="AB127" s="30"/>
      <c r="AC127" s="28"/>
      <c r="AD127" s="19"/>
    </row>
    <row r="128" ht="15.75" customHeight="1">
      <c r="A128" s="27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14"/>
      <c r="AA128" s="28"/>
      <c r="AB128" s="30"/>
      <c r="AC128" s="28"/>
      <c r="AD128" s="19"/>
    </row>
    <row r="129" ht="15.75" customHeight="1">
      <c r="A129" s="27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14"/>
      <c r="AA129" s="28"/>
      <c r="AB129" s="30"/>
      <c r="AC129" s="28"/>
      <c r="AD129" s="19"/>
    </row>
    <row r="130" ht="15.75" customHeight="1">
      <c r="A130" s="27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14"/>
      <c r="AA130" s="28"/>
      <c r="AB130" s="30"/>
      <c r="AC130" s="28"/>
      <c r="AD130" s="19"/>
    </row>
    <row r="131" ht="15.75" customHeight="1">
      <c r="A131" s="27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14"/>
      <c r="AA131" s="28"/>
      <c r="AB131" s="30"/>
      <c r="AC131" s="28"/>
      <c r="AD131" s="19"/>
    </row>
    <row r="132" ht="15.75" customHeight="1">
      <c r="A132" s="27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14"/>
      <c r="AA132" s="28"/>
      <c r="AB132" s="30"/>
      <c r="AC132" s="28"/>
      <c r="AD132" s="19"/>
    </row>
    <row r="133" ht="15.75" customHeight="1">
      <c r="A133" s="27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14"/>
      <c r="AA133" s="28"/>
      <c r="AB133" s="30"/>
      <c r="AC133" s="28"/>
      <c r="AD133" s="19"/>
    </row>
    <row r="134" ht="15.75" customHeight="1">
      <c r="A134" s="27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14"/>
      <c r="AA134" s="28"/>
      <c r="AB134" s="30"/>
      <c r="AC134" s="28"/>
      <c r="AD134" s="19"/>
    </row>
    <row r="135" ht="15.75" customHeight="1">
      <c r="A135" s="27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14"/>
      <c r="AA135" s="28"/>
      <c r="AB135" s="30"/>
      <c r="AC135" s="28"/>
      <c r="AD135" s="19"/>
    </row>
    <row r="136" ht="15.75" customHeight="1">
      <c r="A136" s="27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14"/>
      <c r="AA136" s="28"/>
      <c r="AB136" s="30"/>
      <c r="AC136" s="28"/>
      <c r="AD136" s="19"/>
    </row>
    <row r="137" ht="15.75" customHeight="1">
      <c r="A137" s="27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14"/>
      <c r="AA137" s="28"/>
      <c r="AB137" s="30"/>
      <c r="AC137" s="28"/>
      <c r="AD137" s="19"/>
    </row>
    <row r="138" ht="15.75" customHeight="1">
      <c r="A138" s="27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14"/>
      <c r="AA138" s="28"/>
      <c r="AB138" s="30"/>
      <c r="AC138" s="28"/>
      <c r="AD138" s="19"/>
    </row>
    <row r="139" ht="15.75" customHeight="1">
      <c r="A139" s="27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14"/>
      <c r="AA139" s="28"/>
      <c r="AB139" s="30"/>
      <c r="AC139" s="28"/>
      <c r="AD139" s="19"/>
    </row>
    <row r="140" ht="15.75" customHeight="1">
      <c r="A140" s="27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14"/>
      <c r="AA140" s="28"/>
      <c r="AB140" s="30"/>
      <c r="AC140" s="28"/>
      <c r="AD140" s="19"/>
    </row>
    <row r="141" ht="15.75" customHeight="1">
      <c r="A141" s="27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14"/>
      <c r="AA141" s="28"/>
      <c r="AB141" s="30"/>
      <c r="AC141" s="28"/>
      <c r="AD141" s="19"/>
    </row>
    <row r="142" ht="15.75" customHeight="1">
      <c r="A142" s="27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14"/>
      <c r="AA142" s="28"/>
      <c r="AB142" s="30"/>
      <c r="AC142" s="28"/>
      <c r="AD142" s="19"/>
    </row>
    <row r="143" ht="15.75" customHeight="1">
      <c r="A143" s="27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14"/>
      <c r="AA143" s="28"/>
      <c r="AB143" s="30"/>
      <c r="AC143" s="28"/>
      <c r="AD143" s="19"/>
    </row>
    <row r="144" ht="15.75" customHeight="1">
      <c r="A144" s="27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14"/>
      <c r="AA144" s="28"/>
      <c r="AB144" s="30"/>
      <c r="AC144" s="28"/>
      <c r="AD144" s="19"/>
    </row>
    <row r="145" ht="15.75" customHeight="1">
      <c r="A145" s="27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14"/>
      <c r="AA145" s="28"/>
      <c r="AB145" s="30"/>
      <c r="AC145" s="28"/>
      <c r="AD145" s="19"/>
    </row>
    <row r="146" ht="15.75" customHeight="1">
      <c r="A146" s="27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14"/>
      <c r="AA146" s="28"/>
      <c r="AB146" s="30"/>
      <c r="AC146" s="28"/>
      <c r="AD146" s="19"/>
    </row>
    <row r="147" ht="15.75" customHeight="1">
      <c r="A147" s="27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14"/>
      <c r="AA147" s="28"/>
      <c r="AB147" s="30"/>
      <c r="AC147" s="28"/>
      <c r="AD147" s="19"/>
    </row>
    <row r="148" ht="15.75" customHeight="1">
      <c r="A148" s="27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14"/>
      <c r="AA148" s="28"/>
      <c r="AB148" s="30"/>
      <c r="AC148" s="28"/>
      <c r="AD148" s="19"/>
    </row>
    <row r="149" ht="15.75" customHeight="1">
      <c r="A149" s="27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14"/>
      <c r="AA149" s="28"/>
      <c r="AB149" s="30"/>
      <c r="AC149" s="28"/>
      <c r="AD149" s="19"/>
    </row>
    <row r="150" ht="15.75" customHeight="1">
      <c r="A150" s="27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14"/>
      <c r="AA150" s="28"/>
      <c r="AB150" s="30"/>
      <c r="AC150" s="28"/>
      <c r="AD150" s="19"/>
    </row>
    <row r="151" ht="15.75" customHeight="1">
      <c r="A151" s="27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14"/>
      <c r="AA151" s="28"/>
      <c r="AB151" s="30"/>
      <c r="AC151" s="28"/>
      <c r="AD151" s="19"/>
    </row>
    <row r="152" ht="15.75" customHeight="1">
      <c r="A152" s="27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14"/>
      <c r="AA152" s="28"/>
      <c r="AB152" s="30"/>
      <c r="AC152" s="28"/>
      <c r="AD152" s="19"/>
    </row>
    <row r="153" ht="15.75" customHeight="1">
      <c r="A153" s="27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14"/>
      <c r="AA153" s="28"/>
      <c r="AB153" s="30"/>
      <c r="AC153" s="28"/>
      <c r="AD153" s="19"/>
    </row>
    <row r="154" ht="15.75" customHeight="1">
      <c r="A154" s="27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14"/>
      <c r="AA154" s="28"/>
      <c r="AB154" s="30"/>
      <c r="AC154" s="28"/>
      <c r="AD154" s="19"/>
    </row>
    <row r="155" ht="15.75" customHeight="1">
      <c r="A155" s="27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14"/>
      <c r="AA155" s="28"/>
      <c r="AB155" s="30"/>
      <c r="AC155" s="28"/>
      <c r="AD155" s="19"/>
    </row>
    <row r="156" ht="15.75" customHeight="1">
      <c r="A156" s="27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14"/>
      <c r="AA156" s="28"/>
      <c r="AB156" s="30"/>
      <c r="AC156" s="28"/>
      <c r="AD156" s="19"/>
    </row>
    <row r="157" ht="15.75" customHeight="1">
      <c r="A157" s="27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14"/>
      <c r="AA157" s="28"/>
      <c r="AB157" s="30"/>
      <c r="AC157" s="28"/>
      <c r="AD157" s="19"/>
    </row>
    <row r="158" ht="15.75" customHeight="1">
      <c r="A158" s="27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14"/>
      <c r="AA158" s="28"/>
      <c r="AB158" s="30"/>
      <c r="AC158" s="28"/>
      <c r="AD158" s="19"/>
    </row>
    <row r="159" ht="15.75" customHeight="1">
      <c r="A159" s="27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14"/>
      <c r="AA159" s="28"/>
      <c r="AB159" s="30"/>
      <c r="AC159" s="28"/>
      <c r="AD159" s="19"/>
    </row>
    <row r="160" ht="15.75" customHeight="1">
      <c r="A160" s="27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14"/>
      <c r="AA160" s="28"/>
      <c r="AB160" s="30"/>
      <c r="AC160" s="28"/>
      <c r="AD160" s="19"/>
    </row>
    <row r="161" ht="15.75" customHeight="1">
      <c r="A161" s="27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14"/>
      <c r="AA161" s="28"/>
      <c r="AB161" s="30"/>
      <c r="AC161" s="28"/>
      <c r="AD161" s="19"/>
    </row>
    <row r="162" ht="15.75" customHeight="1">
      <c r="A162" s="27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14"/>
      <c r="AA162" s="28"/>
      <c r="AB162" s="30"/>
      <c r="AC162" s="28"/>
      <c r="AD162" s="19"/>
    </row>
    <row r="163" ht="15.75" customHeight="1">
      <c r="A163" s="27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14"/>
      <c r="AA163" s="28"/>
      <c r="AB163" s="30"/>
      <c r="AC163" s="28"/>
      <c r="AD163" s="19"/>
    </row>
    <row r="164" ht="15.75" customHeight="1">
      <c r="A164" s="27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14"/>
      <c r="AA164" s="28"/>
      <c r="AB164" s="30"/>
      <c r="AC164" s="28"/>
      <c r="AD164" s="19"/>
    </row>
    <row r="165" ht="15.75" customHeight="1">
      <c r="A165" s="27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14"/>
      <c r="AA165" s="28"/>
      <c r="AB165" s="30"/>
      <c r="AC165" s="28"/>
      <c r="AD165" s="19"/>
    </row>
    <row r="166" ht="15.75" customHeight="1">
      <c r="A166" s="27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14"/>
      <c r="AA166" s="28"/>
      <c r="AB166" s="30"/>
      <c r="AC166" s="28"/>
      <c r="AD166" s="19"/>
    </row>
    <row r="167" ht="15.75" customHeight="1">
      <c r="A167" s="27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14"/>
      <c r="AA167" s="28"/>
      <c r="AB167" s="30"/>
      <c r="AC167" s="28"/>
      <c r="AD167" s="19"/>
    </row>
    <row r="168" ht="15.75" customHeight="1">
      <c r="A168" s="27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14"/>
      <c r="AA168" s="28"/>
      <c r="AB168" s="30"/>
      <c r="AC168" s="28"/>
      <c r="AD168" s="19"/>
    </row>
    <row r="169" ht="15.75" customHeight="1">
      <c r="A169" s="27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14"/>
      <c r="AA169" s="28"/>
      <c r="AB169" s="30"/>
      <c r="AC169" s="28"/>
      <c r="AD169" s="19"/>
    </row>
    <row r="170" ht="15.75" customHeight="1">
      <c r="A170" s="27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14"/>
      <c r="AA170" s="28"/>
      <c r="AB170" s="30"/>
      <c r="AC170" s="28"/>
      <c r="AD170" s="19"/>
    </row>
    <row r="171" ht="15.75" customHeight="1">
      <c r="A171" s="27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14"/>
      <c r="AA171" s="28"/>
      <c r="AB171" s="30"/>
      <c r="AC171" s="28"/>
      <c r="AD171" s="19"/>
    </row>
    <row r="172" ht="15.75" customHeight="1">
      <c r="A172" s="27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14"/>
      <c r="AA172" s="28"/>
      <c r="AB172" s="30"/>
      <c r="AC172" s="28"/>
      <c r="AD172" s="19"/>
    </row>
    <row r="173" ht="15.75" customHeight="1">
      <c r="A173" s="27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14"/>
      <c r="AA173" s="28"/>
      <c r="AB173" s="30"/>
      <c r="AC173" s="28"/>
      <c r="AD173" s="19"/>
    </row>
    <row r="174" ht="15.75" customHeight="1">
      <c r="A174" s="27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14"/>
      <c r="AA174" s="28"/>
      <c r="AB174" s="30"/>
      <c r="AC174" s="28"/>
      <c r="AD174" s="19"/>
    </row>
    <row r="175" ht="15.75" customHeight="1">
      <c r="A175" s="27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14"/>
      <c r="AA175" s="28"/>
      <c r="AB175" s="30"/>
      <c r="AC175" s="28"/>
      <c r="AD175" s="19"/>
    </row>
    <row r="176" ht="15.75" customHeight="1">
      <c r="A176" s="27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14"/>
      <c r="AA176" s="28"/>
      <c r="AB176" s="30"/>
      <c r="AC176" s="28"/>
      <c r="AD176" s="19"/>
    </row>
    <row r="177" ht="15.75" customHeight="1">
      <c r="A177" s="27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14"/>
      <c r="AA177" s="28"/>
      <c r="AB177" s="30"/>
      <c r="AC177" s="28"/>
      <c r="AD177" s="19"/>
    </row>
    <row r="178" ht="15.75" customHeight="1">
      <c r="A178" s="27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14"/>
      <c r="AA178" s="28"/>
      <c r="AB178" s="30"/>
      <c r="AC178" s="28"/>
      <c r="AD178" s="19"/>
    </row>
    <row r="179" ht="15.75" customHeight="1">
      <c r="A179" s="27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14"/>
      <c r="AA179" s="28"/>
      <c r="AB179" s="30"/>
      <c r="AC179" s="28"/>
      <c r="AD179" s="19"/>
    </row>
    <row r="180" ht="15.75" customHeight="1">
      <c r="A180" s="27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14"/>
      <c r="AA180" s="28"/>
      <c r="AB180" s="30"/>
      <c r="AC180" s="28"/>
      <c r="AD180" s="19"/>
    </row>
    <row r="181" ht="15.75" customHeight="1">
      <c r="A181" s="27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14"/>
      <c r="AA181" s="28"/>
      <c r="AB181" s="30"/>
      <c r="AC181" s="28"/>
      <c r="AD181" s="19"/>
    </row>
    <row r="182" ht="15.75" customHeight="1">
      <c r="A182" s="27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14"/>
      <c r="AA182" s="28"/>
      <c r="AB182" s="30"/>
      <c r="AC182" s="28"/>
      <c r="AD182" s="19"/>
    </row>
    <row r="183" ht="15.75" customHeight="1">
      <c r="A183" s="27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14"/>
      <c r="AA183" s="28"/>
      <c r="AB183" s="30"/>
      <c r="AC183" s="28"/>
      <c r="AD183" s="19"/>
    </row>
    <row r="184" ht="15.75" customHeight="1">
      <c r="A184" s="27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14"/>
      <c r="AA184" s="28"/>
      <c r="AB184" s="30"/>
      <c r="AC184" s="28"/>
      <c r="AD184" s="19"/>
    </row>
    <row r="185" ht="15.75" customHeight="1">
      <c r="A185" s="27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14"/>
      <c r="AA185" s="28"/>
      <c r="AB185" s="30"/>
      <c r="AC185" s="28"/>
      <c r="AD185" s="19"/>
    </row>
    <row r="186" ht="15.75" customHeight="1">
      <c r="A186" s="27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14"/>
      <c r="AA186" s="28"/>
      <c r="AB186" s="30"/>
      <c r="AC186" s="28"/>
      <c r="AD186" s="19"/>
    </row>
    <row r="187" ht="15.75" customHeight="1">
      <c r="A187" s="27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14"/>
      <c r="AA187" s="28"/>
      <c r="AB187" s="30"/>
      <c r="AC187" s="28"/>
      <c r="AD187" s="19"/>
    </row>
    <row r="188" ht="15.75" customHeight="1">
      <c r="A188" s="27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14"/>
      <c r="AA188" s="28"/>
      <c r="AB188" s="30"/>
      <c r="AC188" s="28"/>
      <c r="AD188" s="19"/>
    </row>
    <row r="189" ht="15.75" customHeight="1">
      <c r="A189" s="27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14"/>
      <c r="AA189" s="28"/>
      <c r="AB189" s="30"/>
      <c r="AC189" s="28"/>
      <c r="AD189" s="19"/>
    </row>
    <row r="190" ht="15.75" customHeight="1">
      <c r="A190" s="27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14"/>
      <c r="AA190" s="28"/>
      <c r="AB190" s="30"/>
      <c r="AC190" s="28"/>
      <c r="AD190" s="19"/>
    </row>
    <row r="191" ht="15.75" customHeight="1">
      <c r="A191" s="27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14"/>
      <c r="AA191" s="28"/>
      <c r="AB191" s="30"/>
      <c r="AC191" s="28"/>
      <c r="AD191" s="19"/>
    </row>
    <row r="192" ht="15.75" customHeight="1">
      <c r="A192" s="27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14"/>
      <c r="AA192" s="28"/>
      <c r="AB192" s="30"/>
      <c r="AC192" s="28"/>
      <c r="AD192" s="19"/>
    </row>
    <row r="193" ht="15.75" customHeight="1">
      <c r="A193" s="27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14"/>
      <c r="AA193" s="28"/>
      <c r="AB193" s="30"/>
      <c r="AC193" s="28"/>
      <c r="AD193" s="19"/>
    </row>
    <row r="194" ht="15.75" customHeight="1">
      <c r="A194" s="27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14"/>
      <c r="AA194" s="28"/>
      <c r="AB194" s="30"/>
      <c r="AC194" s="28"/>
      <c r="AD194" s="19"/>
    </row>
    <row r="195" ht="15.75" customHeight="1">
      <c r="A195" s="27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14"/>
      <c r="AA195" s="28"/>
      <c r="AB195" s="30"/>
      <c r="AC195" s="28"/>
      <c r="AD195" s="19"/>
    </row>
    <row r="196" ht="15.75" customHeight="1">
      <c r="A196" s="27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14"/>
      <c r="AA196" s="28"/>
      <c r="AB196" s="30"/>
      <c r="AC196" s="28"/>
      <c r="AD196" s="19"/>
    </row>
    <row r="197" ht="15.75" customHeight="1">
      <c r="A197" s="27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14"/>
      <c r="AA197" s="28"/>
      <c r="AB197" s="30"/>
      <c r="AC197" s="28"/>
      <c r="AD197" s="19"/>
    </row>
    <row r="198" ht="15.75" customHeight="1">
      <c r="A198" s="27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14"/>
      <c r="AA198" s="28"/>
      <c r="AB198" s="30"/>
      <c r="AC198" s="28"/>
      <c r="AD198" s="19"/>
    </row>
    <row r="199" ht="15.75" customHeight="1">
      <c r="A199" s="27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14"/>
      <c r="AA199" s="28"/>
      <c r="AB199" s="30"/>
      <c r="AC199" s="28"/>
      <c r="AD199" s="19"/>
    </row>
    <row r="200" ht="15.75" customHeight="1">
      <c r="A200" s="27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14"/>
      <c r="AA200" s="28"/>
      <c r="AB200" s="30"/>
      <c r="AC200" s="28"/>
      <c r="AD200" s="19"/>
    </row>
    <row r="201" ht="15.75" customHeight="1">
      <c r="A201" s="27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14"/>
      <c r="AA201" s="28"/>
      <c r="AB201" s="30"/>
      <c r="AC201" s="28"/>
      <c r="AD201" s="19"/>
    </row>
    <row r="202" ht="15.75" customHeight="1">
      <c r="A202" s="27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14"/>
      <c r="AA202" s="28"/>
      <c r="AB202" s="30"/>
      <c r="AC202" s="28"/>
      <c r="AD202" s="19"/>
    </row>
    <row r="203" ht="15.75" customHeight="1">
      <c r="A203" s="27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14"/>
      <c r="AA203" s="28"/>
      <c r="AB203" s="30"/>
      <c r="AC203" s="28"/>
      <c r="AD203" s="19"/>
    </row>
    <row r="204" ht="15.75" customHeight="1">
      <c r="A204" s="27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14"/>
      <c r="AA204" s="28"/>
      <c r="AB204" s="30"/>
      <c r="AC204" s="28"/>
      <c r="AD204" s="19"/>
    </row>
    <row r="205" ht="15.75" customHeight="1">
      <c r="A205" s="27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14"/>
      <c r="AA205" s="28"/>
      <c r="AB205" s="30"/>
      <c r="AC205" s="28"/>
      <c r="AD205" s="19"/>
    </row>
    <row r="206" ht="15.75" customHeight="1">
      <c r="A206" s="27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14"/>
      <c r="AA206" s="28"/>
      <c r="AB206" s="30"/>
      <c r="AC206" s="28"/>
      <c r="AD206" s="19"/>
    </row>
    <row r="207" ht="15.75" customHeight="1">
      <c r="A207" s="27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14"/>
      <c r="AA207" s="28"/>
      <c r="AB207" s="30"/>
      <c r="AC207" s="28"/>
      <c r="AD207" s="19"/>
    </row>
    <row r="208" ht="15.75" customHeight="1">
      <c r="A208" s="27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14"/>
      <c r="AA208" s="28"/>
      <c r="AB208" s="30"/>
      <c r="AC208" s="28"/>
      <c r="AD208" s="19"/>
    </row>
    <row r="209" ht="15.75" customHeight="1">
      <c r="A209" s="27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14"/>
      <c r="AA209" s="28"/>
      <c r="AB209" s="30"/>
      <c r="AC209" s="28"/>
      <c r="AD209" s="19"/>
    </row>
    <row r="210" ht="15.75" customHeight="1">
      <c r="A210" s="27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14"/>
      <c r="AA210" s="28"/>
      <c r="AB210" s="30"/>
      <c r="AC210" s="28"/>
      <c r="AD210" s="19"/>
    </row>
    <row r="211" ht="15.75" customHeight="1">
      <c r="A211" s="27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14"/>
      <c r="AA211" s="28"/>
      <c r="AB211" s="30"/>
      <c r="AC211" s="28"/>
      <c r="AD211" s="19"/>
    </row>
    <row r="212" ht="15.75" customHeight="1">
      <c r="A212" s="27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14"/>
      <c r="AA212" s="28"/>
      <c r="AB212" s="30"/>
      <c r="AC212" s="28"/>
      <c r="AD212" s="19"/>
    </row>
    <row r="213" ht="15.75" customHeight="1">
      <c r="A213" s="27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14"/>
      <c r="AA213" s="28"/>
      <c r="AB213" s="30"/>
      <c r="AC213" s="28"/>
      <c r="AD213" s="19"/>
    </row>
    <row r="214" ht="15.75" customHeight="1">
      <c r="A214" s="27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14"/>
      <c r="AA214" s="28"/>
      <c r="AB214" s="30"/>
      <c r="AC214" s="28"/>
      <c r="AD214" s="19"/>
    </row>
    <row r="215" ht="15.75" customHeight="1">
      <c r="A215" s="27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14"/>
      <c r="AA215" s="28"/>
      <c r="AB215" s="30"/>
      <c r="AC215" s="28"/>
      <c r="AD215" s="19"/>
    </row>
    <row r="216" ht="15.75" customHeight="1">
      <c r="A216" s="27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14"/>
      <c r="AA216" s="28"/>
      <c r="AB216" s="30"/>
      <c r="AC216" s="28"/>
      <c r="AD216" s="19"/>
    </row>
    <row r="217" ht="15.75" customHeight="1">
      <c r="A217" s="27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14"/>
      <c r="AA217" s="28"/>
      <c r="AB217" s="30"/>
      <c r="AC217" s="28"/>
      <c r="AD217" s="19"/>
    </row>
    <row r="218" ht="15.75" customHeight="1">
      <c r="A218" s="27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14"/>
      <c r="AA218" s="28"/>
      <c r="AB218" s="30"/>
      <c r="AC218" s="28"/>
      <c r="AD218" s="19"/>
    </row>
    <row r="219" ht="15.75" customHeight="1">
      <c r="A219" s="27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14"/>
      <c r="AA219" s="28"/>
      <c r="AB219" s="30"/>
      <c r="AC219" s="28"/>
      <c r="AD219" s="19"/>
    </row>
    <row r="220" ht="15.75" customHeight="1">
      <c r="A220" s="27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14"/>
      <c r="AA220" s="28"/>
      <c r="AB220" s="30"/>
      <c r="AC220" s="28"/>
      <c r="AD220" s="19"/>
    </row>
    <row r="221" ht="15.75" customHeight="1">
      <c r="A221" s="27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14"/>
      <c r="AA221" s="28"/>
      <c r="AB221" s="30"/>
      <c r="AC221" s="28"/>
      <c r="AD221" s="19"/>
    </row>
    <row r="222" ht="15.75" customHeight="1">
      <c r="A222" s="27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14"/>
      <c r="AA222" s="28"/>
      <c r="AB222" s="30"/>
      <c r="AC222" s="28"/>
      <c r="AD222" s="19"/>
    </row>
    <row r="223" ht="15.75" customHeight="1">
      <c r="A223" s="27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14"/>
      <c r="AA223" s="28"/>
      <c r="AB223" s="30"/>
      <c r="AC223" s="28"/>
      <c r="AD223" s="19"/>
    </row>
    <row r="224" ht="15.75" customHeight="1">
      <c r="A224" s="27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14"/>
      <c r="AA224" s="28"/>
      <c r="AB224" s="30"/>
      <c r="AC224" s="28"/>
      <c r="AD224" s="19"/>
    </row>
    <row r="225" ht="15.75" customHeight="1">
      <c r="A225" s="27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14"/>
      <c r="AA225" s="28"/>
      <c r="AB225" s="30"/>
      <c r="AC225" s="28"/>
      <c r="AD225" s="19"/>
    </row>
    <row r="226" ht="15.75" customHeight="1">
      <c r="A226" s="27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14"/>
      <c r="AA226" s="28"/>
      <c r="AB226" s="30"/>
      <c r="AC226" s="28"/>
      <c r="AD226" s="19"/>
    </row>
    <row r="227" ht="15.75" customHeight="1">
      <c r="A227" s="27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14"/>
      <c r="AA227" s="28"/>
      <c r="AB227" s="30"/>
      <c r="AC227" s="28"/>
      <c r="AD227" s="19"/>
    </row>
    <row r="228" ht="15.75" customHeight="1">
      <c r="A228" s="27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14"/>
      <c r="AA228" s="28"/>
      <c r="AB228" s="30"/>
      <c r="AC228" s="28"/>
      <c r="AD228" s="19"/>
    </row>
    <row r="229" ht="15.75" customHeight="1">
      <c r="A229" s="27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14"/>
      <c r="AA229" s="28"/>
      <c r="AB229" s="30"/>
      <c r="AC229" s="28"/>
      <c r="AD229" s="19"/>
    </row>
    <row r="230" ht="15.75" customHeight="1">
      <c r="A230" s="27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14"/>
      <c r="AA230" s="28"/>
      <c r="AB230" s="30"/>
      <c r="AC230" s="28"/>
      <c r="AD230" s="19"/>
    </row>
    <row r="231" ht="15.75" customHeight="1">
      <c r="A231" s="27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14"/>
      <c r="AA231" s="28"/>
      <c r="AB231" s="30"/>
      <c r="AC231" s="28"/>
      <c r="AD231" s="19"/>
    </row>
    <row r="232" ht="15.75" customHeight="1">
      <c r="A232" s="27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14"/>
      <c r="AA232" s="28"/>
      <c r="AB232" s="30"/>
      <c r="AC232" s="28"/>
      <c r="AD232" s="19"/>
    </row>
    <row r="233" ht="15.75" customHeight="1">
      <c r="A233" s="27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14"/>
      <c r="AA233" s="28"/>
      <c r="AB233" s="30"/>
      <c r="AC233" s="28"/>
      <c r="AD233" s="19"/>
    </row>
    <row r="234" ht="15.75" customHeight="1">
      <c r="A234" s="27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14"/>
      <c r="AA234" s="28"/>
      <c r="AB234" s="30"/>
      <c r="AC234" s="28"/>
      <c r="AD234" s="19"/>
    </row>
    <row r="235" ht="15.75" customHeight="1">
      <c r="A235" s="27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14"/>
      <c r="AA235" s="28"/>
      <c r="AB235" s="30"/>
      <c r="AC235" s="28"/>
      <c r="AD235" s="19"/>
    </row>
    <row r="236" ht="15.75" customHeight="1">
      <c r="A236" s="27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14"/>
      <c r="AA236" s="28"/>
      <c r="AB236" s="30"/>
      <c r="AC236" s="28"/>
      <c r="AD236" s="19"/>
    </row>
    <row r="237" ht="15.75" customHeight="1">
      <c r="A237" s="27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14"/>
      <c r="AA237" s="28"/>
      <c r="AB237" s="30"/>
      <c r="AC237" s="28"/>
      <c r="AD237" s="19"/>
    </row>
    <row r="238" ht="15.75" customHeight="1">
      <c r="A238" s="27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14"/>
      <c r="AA238" s="28"/>
      <c r="AB238" s="30"/>
      <c r="AC238" s="28"/>
      <c r="AD238" s="19"/>
    </row>
    <row r="239" ht="15.75" customHeight="1">
      <c r="A239" s="27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14"/>
      <c r="AA239" s="28"/>
      <c r="AB239" s="30"/>
      <c r="AC239" s="28"/>
      <c r="AD239" s="19"/>
    </row>
    <row r="240" ht="15.75" customHeight="1">
      <c r="A240" s="27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14"/>
      <c r="AA240" s="28"/>
      <c r="AB240" s="30"/>
      <c r="AC240" s="28"/>
      <c r="AD240" s="19"/>
    </row>
    <row r="241" ht="15.75" customHeight="1">
      <c r="A241" s="27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14"/>
      <c r="AA241" s="28"/>
      <c r="AB241" s="30"/>
      <c r="AC241" s="28"/>
      <c r="AD241" s="19"/>
    </row>
    <row r="242" ht="15.75" customHeight="1">
      <c r="A242" s="27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14"/>
      <c r="AA242" s="28"/>
      <c r="AB242" s="30"/>
      <c r="AC242" s="28"/>
      <c r="AD242" s="19"/>
    </row>
    <row r="243" ht="15.75" customHeight="1">
      <c r="A243" s="27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14"/>
      <c r="AA243" s="28"/>
      <c r="AB243" s="30"/>
      <c r="AC243" s="28"/>
      <c r="AD243" s="19"/>
    </row>
    <row r="244" ht="15.75" customHeight="1">
      <c r="A244" s="27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14"/>
      <c r="AA244" s="28"/>
      <c r="AB244" s="30"/>
      <c r="AC244" s="28"/>
      <c r="AD244" s="19"/>
    </row>
    <row r="245" ht="15.75" customHeight="1">
      <c r="A245" s="27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14"/>
      <c r="AA245" s="28"/>
      <c r="AB245" s="30"/>
      <c r="AC245" s="28"/>
      <c r="AD245" s="19"/>
    </row>
    <row r="246" ht="15.75" customHeight="1">
      <c r="A246" s="27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14"/>
      <c r="AA246" s="28"/>
      <c r="AB246" s="30"/>
      <c r="AC246" s="28"/>
      <c r="AD246" s="19"/>
    </row>
    <row r="247" ht="15.75" customHeight="1">
      <c r="A247" s="27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14"/>
      <c r="AA247" s="28"/>
      <c r="AB247" s="30"/>
      <c r="AC247" s="28"/>
      <c r="AD247" s="19"/>
    </row>
    <row r="248" ht="15.75" customHeight="1">
      <c r="A248" s="27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14"/>
      <c r="AA248" s="28"/>
      <c r="AB248" s="30"/>
      <c r="AC248" s="28"/>
      <c r="AD248" s="19"/>
    </row>
    <row r="249" ht="15.75" customHeight="1">
      <c r="A249" s="27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14"/>
      <c r="AA249" s="28"/>
      <c r="AB249" s="30"/>
      <c r="AC249" s="28"/>
      <c r="AD249" s="19"/>
    </row>
    <row r="250" ht="15.75" customHeight="1">
      <c r="A250" s="27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14"/>
      <c r="AA250" s="28"/>
      <c r="AB250" s="30"/>
      <c r="AC250" s="28"/>
      <c r="AD250" s="19"/>
    </row>
    <row r="251" ht="15.75" customHeight="1">
      <c r="A251" s="27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14"/>
      <c r="AA251" s="28"/>
      <c r="AB251" s="30"/>
      <c r="AC251" s="28"/>
      <c r="AD251" s="19"/>
    </row>
    <row r="252" ht="15.75" customHeight="1">
      <c r="A252" s="27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14"/>
      <c r="AA252" s="28"/>
      <c r="AB252" s="30"/>
      <c r="AC252" s="28"/>
      <c r="AD252" s="19"/>
    </row>
    <row r="253" ht="15.75" customHeight="1">
      <c r="A253" s="27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14"/>
      <c r="AA253" s="28"/>
      <c r="AB253" s="30"/>
      <c r="AC253" s="28"/>
      <c r="AD253" s="19"/>
    </row>
    <row r="254" ht="15.75" customHeight="1">
      <c r="A254" s="27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14"/>
      <c r="AA254" s="28"/>
      <c r="AB254" s="30"/>
      <c r="AC254" s="28"/>
      <c r="AD254" s="19"/>
    </row>
    <row r="255" ht="15.75" customHeight="1">
      <c r="A255" s="27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14"/>
      <c r="AA255" s="28"/>
      <c r="AB255" s="30"/>
      <c r="AC255" s="28"/>
      <c r="AD255" s="19"/>
    </row>
    <row r="256" ht="15.75" customHeight="1">
      <c r="A256" s="27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14"/>
      <c r="AA256" s="28"/>
      <c r="AB256" s="30"/>
      <c r="AC256" s="28"/>
      <c r="AD256" s="19"/>
    </row>
    <row r="257" ht="15.75" customHeight="1">
      <c r="A257" s="27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14"/>
      <c r="AA257" s="28"/>
      <c r="AB257" s="30"/>
      <c r="AC257" s="28"/>
      <c r="AD257" s="19"/>
    </row>
    <row r="258" ht="15.75" customHeight="1">
      <c r="A258" s="27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14"/>
      <c r="AA258" s="28"/>
      <c r="AB258" s="30"/>
      <c r="AC258" s="28"/>
      <c r="AD258" s="19"/>
    </row>
    <row r="259" ht="15.75" customHeight="1">
      <c r="A259" s="27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14"/>
      <c r="AA259" s="28"/>
      <c r="AB259" s="30"/>
      <c r="AC259" s="28"/>
      <c r="AD259" s="19"/>
    </row>
    <row r="260" ht="15.75" customHeight="1">
      <c r="A260" s="27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14"/>
      <c r="AA260" s="28"/>
      <c r="AB260" s="30"/>
      <c r="AC260" s="28"/>
      <c r="AD260" s="19"/>
    </row>
    <row r="261" ht="15.75" customHeight="1">
      <c r="A261" s="27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14"/>
      <c r="AA261" s="28"/>
      <c r="AB261" s="30"/>
      <c r="AC261" s="28"/>
      <c r="AD261" s="19"/>
    </row>
    <row r="262" ht="15.75" customHeight="1">
      <c r="A262" s="27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14"/>
      <c r="AA262" s="28"/>
      <c r="AB262" s="30"/>
      <c r="AC262" s="28"/>
      <c r="AD262" s="19"/>
    </row>
    <row r="263" ht="15.75" customHeight="1">
      <c r="A263" s="27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14"/>
      <c r="AA263" s="28"/>
      <c r="AB263" s="30"/>
      <c r="AC263" s="28"/>
      <c r="AD263" s="19"/>
    </row>
    <row r="264" ht="15.75" customHeight="1">
      <c r="A264" s="27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14"/>
      <c r="AA264" s="28"/>
      <c r="AB264" s="30"/>
      <c r="AC264" s="28"/>
      <c r="AD264" s="19"/>
    </row>
    <row r="265" ht="15.75" customHeight="1">
      <c r="A265" s="27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14"/>
      <c r="AA265" s="28"/>
      <c r="AB265" s="30"/>
      <c r="AC265" s="28"/>
      <c r="AD265" s="19"/>
    </row>
    <row r="266" ht="15.75" customHeight="1">
      <c r="A266" s="27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14"/>
      <c r="AA266" s="28"/>
      <c r="AB266" s="30"/>
      <c r="AC266" s="28"/>
      <c r="AD266" s="19"/>
    </row>
    <row r="267" ht="15.75" customHeight="1">
      <c r="A267" s="27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14"/>
      <c r="AA267" s="28"/>
      <c r="AB267" s="30"/>
      <c r="AC267" s="28"/>
      <c r="AD267" s="19"/>
    </row>
    <row r="268" ht="15.75" customHeight="1">
      <c r="A268" s="27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14"/>
      <c r="AA268" s="28"/>
      <c r="AB268" s="30"/>
      <c r="AC268" s="28"/>
      <c r="AD268" s="19"/>
    </row>
    <row r="269" ht="15.75" customHeight="1">
      <c r="A269" s="27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14"/>
      <c r="AA269" s="28"/>
      <c r="AB269" s="30"/>
      <c r="AC269" s="28"/>
      <c r="AD269" s="19"/>
    </row>
    <row r="270" ht="15.75" customHeight="1">
      <c r="A270" s="27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14"/>
      <c r="AA270" s="28"/>
      <c r="AB270" s="30"/>
      <c r="AC270" s="28"/>
      <c r="AD270" s="19"/>
    </row>
    <row r="271" ht="15.75" customHeight="1">
      <c r="A271" s="27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14"/>
      <c r="AA271" s="28"/>
      <c r="AB271" s="30"/>
      <c r="AC271" s="28"/>
      <c r="AD271" s="19"/>
    </row>
    <row r="272" ht="15.75" customHeight="1">
      <c r="A272" s="27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14"/>
      <c r="AA272" s="28"/>
      <c r="AB272" s="30"/>
      <c r="AC272" s="28"/>
      <c r="AD272" s="19"/>
    </row>
    <row r="273" ht="15.75" customHeight="1">
      <c r="A273" s="27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14"/>
      <c r="AA273" s="28"/>
      <c r="AB273" s="30"/>
      <c r="AC273" s="28"/>
      <c r="AD273" s="19"/>
    </row>
    <row r="274" ht="15.75" customHeight="1">
      <c r="A274" s="27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14"/>
      <c r="AA274" s="28"/>
      <c r="AB274" s="30"/>
      <c r="AC274" s="28"/>
      <c r="AD274" s="19"/>
    </row>
    <row r="275" ht="15.75" customHeight="1">
      <c r="A275" s="27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14"/>
      <c r="AA275" s="28"/>
      <c r="AB275" s="30"/>
      <c r="AC275" s="28"/>
      <c r="AD275" s="19"/>
    </row>
    <row r="276" ht="15.75" customHeight="1">
      <c r="A276" s="27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14"/>
      <c r="AA276" s="28"/>
      <c r="AB276" s="30"/>
      <c r="AC276" s="28"/>
      <c r="AD276" s="19"/>
    </row>
    <row r="277" ht="15.75" customHeight="1">
      <c r="A277" s="27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14"/>
      <c r="AA277" s="28"/>
      <c r="AB277" s="30"/>
      <c r="AC277" s="28"/>
      <c r="AD277" s="19"/>
    </row>
    <row r="278" ht="15.75" customHeight="1">
      <c r="A278" s="27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14"/>
      <c r="AA278" s="28"/>
      <c r="AB278" s="30"/>
      <c r="AC278" s="28"/>
      <c r="AD278" s="19"/>
    </row>
    <row r="279" ht="15.75" customHeight="1">
      <c r="A279" s="27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14"/>
      <c r="AA279" s="28"/>
      <c r="AB279" s="30"/>
      <c r="AC279" s="28"/>
      <c r="AD279" s="19"/>
    </row>
    <row r="280" ht="15.75" customHeight="1">
      <c r="A280" s="27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14"/>
      <c r="AA280" s="28"/>
      <c r="AB280" s="30"/>
      <c r="AC280" s="28"/>
      <c r="AD280" s="19"/>
    </row>
    <row r="281" ht="15.75" customHeight="1">
      <c r="A281" s="27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14"/>
      <c r="AA281" s="28"/>
      <c r="AB281" s="30"/>
      <c r="AC281" s="28"/>
      <c r="AD281" s="19"/>
    </row>
    <row r="282" ht="15.75" customHeight="1">
      <c r="A282" s="27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14"/>
      <c r="AA282" s="28"/>
      <c r="AB282" s="30"/>
      <c r="AC282" s="28"/>
      <c r="AD282" s="19"/>
    </row>
    <row r="283" ht="15.75" customHeight="1">
      <c r="A283" s="27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14"/>
      <c r="AA283" s="28"/>
      <c r="AB283" s="30"/>
      <c r="AC283" s="28"/>
      <c r="AD283" s="19"/>
    </row>
    <row r="284" ht="15.75" customHeight="1">
      <c r="A284" s="27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14"/>
      <c r="AA284" s="28"/>
      <c r="AB284" s="30"/>
      <c r="AC284" s="28"/>
      <c r="AD284" s="19"/>
    </row>
    <row r="285" ht="15.75" customHeight="1">
      <c r="A285" s="27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14"/>
      <c r="AA285" s="28"/>
      <c r="AB285" s="30"/>
      <c r="AC285" s="28"/>
      <c r="AD285" s="19"/>
    </row>
    <row r="286" ht="15.75" customHeight="1">
      <c r="A286" s="27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14"/>
      <c r="AA286" s="28"/>
      <c r="AB286" s="30"/>
      <c r="AC286" s="28"/>
      <c r="AD286" s="19"/>
    </row>
    <row r="287" ht="15.75" customHeight="1">
      <c r="A287" s="27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14"/>
      <c r="AA287" s="28"/>
      <c r="AB287" s="30"/>
      <c r="AC287" s="28"/>
      <c r="AD287" s="19"/>
    </row>
    <row r="288" ht="15.75" customHeight="1">
      <c r="A288" s="27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14"/>
      <c r="AA288" s="28"/>
      <c r="AB288" s="30"/>
      <c r="AC288" s="28"/>
      <c r="AD288" s="19"/>
    </row>
    <row r="289" ht="15.75" customHeight="1">
      <c r="A289" s="27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14"/>
      <c r="AA289" s="28"/>
      <c r="AB289" s="30"/>
      <c r="AC289" s="28"/>
      <c r="AD289" s="19"/>
    </row>
    <row r="290" ht="15.75" customHeight="1">
      <c r="A290" s="27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14"/>
      <c r="AA290" s="28"/>
      <c r="AB290" s="30"/>
      <c r="AC290" s="28"/>
      <c r="AD290" s="19"/>
    </row>
    <row r="291" ht="15.75" customHeight="1">
      <c r="A291" s="27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14"/>
      <c r="AA291" s="28"/>
      <c r="AB291" s="30"/>
      <c r="AC291" s="28"/>
      <c r="AD291" s="19"/>
    </row>
    <row r="292" ht="15.75" customHeight="1">
      <c r="A292" s="27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14"/>
      <c r="AA292" s="28"/>
      <c r="AB292" s="30"/>
      <c r="AC292" s="28"/>
      <c r="AD292" s="19"/>
    </row>
    <row r="293" ht="15.75" customHeight="1">
      <c r="A293" s="27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14"/>
      <c r="AA293" s="28"/>
      <c r="AB293" s="30"/>
      <c r="AC293" s="28"/>
      <c r="AD293" s="19"/>
    </row>
    <row r="294" ht="15.75" customHeight="1">
      <c r="A294" s="27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14"/>
      <c r="AA294" s="28"/>
      <c r="AB294" s="30"/>
      <c r="AC294" s="28"/>
      <c r="AD294" s="19"/>
    </row>
    <row r="295" ht="15.75" customHeight="1">
      <c r="A295" s="27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14"/>
      <c r="AA295" s="28"/>
      <c r="AB295" s="30"/>
      <c r="AC295" s="28"/>
      <c r="AD295" s="19"/>
    </row>
    <row r="296" ht="15.75" customHeight="1">
      <c r="A296" s="27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14"/>
      <c r="AA296" s="28"/>
      <c r="AB296" s="30"/>
      <c r="AC296" s="28"/>
      <c r="AD296" s="19"/>
    </row>
    <row r="297" ht="15.75" customHeight="1">
      <c r="A297" s="27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14"/>
      <c r="AA297" s="28"/>
      <c r="AB297" s="30"/>
      <c r="AC297" s="28"/>
      <c r="AD297" s="19"/>
    </row>
    <row r="298" ht="15.75" customHeight="1">
      <c r="A298" s="27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14"/>
      <c r="AA298" s="28"/>
      <c r="AB298" s="30"/>
      <c r="AC298" s="28"/>
      <c r="AD298" s="19"/>
    </row>
    <row r="299" ht="15.75" customHeight="1">
      <c r="A299" s="27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14"/>
      <c r="AA299" s="28"/>
      <c r="AB299" s="30"/>
      <c r="AC299" s="28"/>
      <c r="AD299" s="19"/>
    </row>
    <row r="300" ht="15.75" customHeight="1">
      <c r="A300" s="27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14"/>
      <c r="AA300" s="28"/>
      <c r="AB300" s="30"/>
      <c r="AC300" s="28"/>
      <c r="AD300" s="19"/>
    </row>
    <row r="301" ht="15.75" customHeight="1">
      <c r="A301" s="27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14"/>
      <c r="AA301" s="28"/>
      <c r="AB301" s="30"/>
      <c r="AC301" s="28"/>
      <c r="AD301" s="19"/>
    </row>
    <row r="302" ht="15.75" customHeight="1">
      <c r="A302" s="27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14"/>
      <c r="AA302" s="28"/>
      <c r="AB302" s="30"/>
      <c r="AC302" s="28"/>
      <c r="AD302" s="19"/>
    </row>
    <row r="303" ht="15.75" customHeight="1">
      <c r="A303" s="27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14"/>
      <c r="AA303" s="28"/>
      <c r="AB303" s="30"/>
      <c r="AC303" s="28"/>
      <c r="AD303" s="19"/>
    </row>
    <row r="304" ht="15.75" customHeight="1">
      <c r="A304" s="27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14"/>
      <c r="AA304" s="28"/>
      <c r="AB304" s="30"/>
      <c r="AC304" s="28"/>
      <c r="AD304" s="19"/>
    </row>
    <row r="305" ht="15.75" customHeight="1">
      <c r="A305" s="27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14"/>
      <c r="AA305" s="28"/>
      <c r="AB305" s="30"/>
      <c r="AC305" s="28"/>
      <c r="AD305" s="19"/>
    </row>
    <row r="306" ht="15.75" customHeight="1">
      <c r="A306" s="27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14"/>
      <c r="AA306" s="28"/>
      <c r="AB306" s="30"/>
      <c r="AC306" s="28"/>
      <c r="AD306" s="19"/>
    </row>
    <row r="307" ht="15.75" customHeight="1">
      <c r="A307" s="27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14"/>
      <c r="AA307" s="28"/>
      <c r="AB307" s="30"/>
      <c r="AC307" s="28"/>
      <c r="AD307" s="19"/>
    </row>
    <row r="308" ht="15.75" customHeight="1">
      <c r="A308" s="27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14"/>
      <c r="AA308" s="28"/>
      <c r="AB308" s="30"/>
      <c r="AC308" s="28"/>
      <c r="AD308" s="19"/>
    </row>
    <row r="309" ht="15.75" customHeight="1">
      <c r="A309" s="27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14"/>
      <c r="AA309" s="28"/>
      <c r="AB309" s="30"/>
      <c r="AC309" s="28"/>
      <c r="AD309" s="19"/>
    </row>
    <row r="310" ht="15.75" customHeight="1">
      <c r="A310" s="27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14"/>
      <c r="AA310" s="28"/>
      <c r="AB310" s="30"/>
      <c r="AC310" s="28"/>
      <c r="AD310" s="19"/>
    </row>
    <row r="311" ht="15.75" customHeight="1">
      <c r="A311" s="27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14"/>
      <c r="AA311" s="28"/>
      <c r="AB311" s="30"/>
      <c r="AC311" s="28"/>
      <c r="AD311" s="19"/>
    </row>
    <row r="312" ht="15.75" customHeight="1">
      <c r="A312" s="27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14"/>
      <c r="AA312" s="28"/>
      <c r="AB312" s="30"/>
      <c r="AC312" s="28"/>
      <c r="AD312" s="19"/>
    </row>
    <row r="313" ht="15.75" customHeight="1">
      <c r="A313" s="27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14"/>
      <c r="AA313" s="28"/>
      <c r="AB313" s="30"/>
      <c r="AC313" s="28"/>
      <c r="AD313" s="19"/>
    </row>
    <row r="314" ht="15.75" customHeight="1">
      <c r="A314" s="27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14"/>
      <c r="AA314" s="28"/>
      <c r="AB314" s="30"/>
      <c r="AC314" s="28"/>
      <c r="AD314" s="19"/>
    </row>
    <row r="315" ht="15.75" customHeight="1">
      <c r="A315" s="27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14"/>
      <c r="AA315" s="28"/>
      <c r="AB315" s="30"/>
      <c r="AC315" s="28"/>
      <c r="AD315" s="19"/>
    </row>
    <row r="316" ht="15.75" customHeight="1">
      <c r="A316" s="27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14"/>
      <c r="AA316" s="28"/>
      <c r="AB316" s="30"/>
      <c r="AC316" s="28"/>
      <c r="AD316" s="19"/>
    </row>
    <row r="317" ht="15.75" customHeight="1">
      <c r="A317" s="27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14"/>
      <c r="AA317" s="28"/>
      <c r="AB317" s="30"/>
      <c r="AC317" s="28"/>
      <c r="AD317" s="19"/>
    </row>
    <row r="318" ht="15.75" customHeight="1">
      <c r="A318" s="27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14"/>
      <c r="AA318" s="28"/>
      <c r="AB318" s="30"/>
      <c r="AC318" s="28"/>
      <c r="AD318" s="19"/>
    </row>
    <row r="319" ht="15.75" customHeight="1">
      <c r="A319" s="27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14"/>
      <c r="AA319" s="28"/>
      <c r="AB319" s="30"/>
      <c r="AC319" s="28"/>
      <c r="AD319" s="19"/>
    </row>
    <row r="320" ht="15.75" customHeight="1">
      <c r="A320" s="27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14"/>
      <c r="AA320" s="28"/>
      <c r="AB320" s="30"/>
      <c r="AC320" s="28"/>
      <c r="AD320" s="19"/>
    </row>
    <row r="321" ht="15.75" customHeight="1">
      <c r="A321" s="27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14"/>
      <c r="AA321" s="28"/>
      <c r="AB321" s="30"/>
      <c r="AC321" s="28"/>
      <c r="AD321" s="19"/>
    </row>
    <row r="322" ht="15.75" customHeight="1">
      <c r="A322" s="27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14"/>
      <c r="AA322" s="28"/>
      <c r="AB322" s="30"/>
      <c r="AC322" s="28"/>
      <c r="AD322" s="19"/>
    </row>
    <row r="323" ht="15.75" customHeight="1">
      <c r="A323" s="27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14"/>
      <c r="AA323" s="28"/>
      <c r="AB323" s="30"/>
      <c r="AC323" s="28"/>
      <c r="AD323" s="19"/>
    </row>
    <row r="324" ht="15.75" customHeight="1">
      <c r="A324" s="27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14"/>
      <c r="AA324" s="28"/>
      <c r="AB324" s="30"/>
      <c r="AC324" s="28"/>
      <c r="AD324" s="19"/>
    </row>
    <row r="325" ht="15.75" customHeight="1">
      <c r="A325" s="27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14"/>
      <c r="AA325" s="28"/>
      <c r="AB325" s="30"/>
      <c r="AC325" s="28"/>
      <c r="AD325" s="19"/>
    </row>
    <row r="326" ht="15.75" customHeight="1">
      <c r="A326" s="27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14"/>
      <c r="AA326" s="28"/>
      <c r="AB326" s="30"/>
      <c r="AC326" s="28"/>
      <c r="AD326" s="19"/>
    </row>
    <row r="327" ht="15.75" customHeight="1">
      <c r="A327" s="27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14"/>
      <c r="AA327" s="28"/>
      <c r="AB327" s="30"/>
      <c r="AC327" s="28"/>
      <c r="AD327" s="19"/>
    </row>
    <row r="328" ht="15.75" customHeight="1">
      <c r="A328" s="27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14"/>
      <c r="AA328" s="28"/>
      <c r="AB328" s="30"/>
      <c r="AC328" s="28"/>
      <c r="AD328" s="19"/>
    </row>
    <row r="329" ht="15.75" customHeight="1">
      <c r="A329" s="27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14"/>
      <c r="AA329" s="28"/>
      <c r="AB329" s="30"/>
      <c r="AC329" s="28"/>
      <c r="AD329" s="19"/>
    </row>
    <row r="330" ht="15.75" customHeight="1">
      <c r="A330" s="27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14"/>
      <c r="AA330" s="28"/>
      <c r="AB330" s="30"/>
      <c r="AC330" s="28"/>
      <c r="AD330" s="19"/>
    </row>
    <row r="331" ht="15.75" customHeight="1">
      <c r="A331" s="27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14"/>
      <c r="AA331" s="28"/>
      <c r="AB331" s="30"/>
      <c r="AC331" s="28"/>
      <c r="AD331" s="19"/>
    </row>
    <row r="332" ht="15.75" customHeight="1">
      <c r="A332" s="27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14"/>
      <c r="AA332" s="28"/>
      <c r="AB332" s="30"/>
      <c r="AC332" s="28"/>
      <c r="AD332" s="19"/>
    </row>
    <row r="333" ht="15.75" customHeight="1">
      <c r="A333" s="27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14"/>
      <c r="AA333" s="28"/>
      <c r="AB333" s="30"/>
      <c r="AC333" s="28"/>
      <c r="AD333" s="19"/>
    </row>
    <row r="334" ht="15.75" customHeight="1">
      <c r="A334" s="27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14"/>
      <c r="AA334" s="28"/>
      <c r="AB334" s="30"/>
      <c r="AC334" s="28"/>
      <c r="AD334" s="19"/>
    </row>
    <row r="335" ht="15.75" customHeight="1">
      <c r="A335" s="27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14"/>
      <c r="AA335" s="28"/>
      <c r="AB335" s="30"/>
      <c r="AC335" s="28"/>
      <c r="AD335" s="19"/>
    </row>
    <row r="336" ht="15.75" customHeight="1">
      <c r="A336" s="27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14"/>
      <c r="AA336" s="28"/>
      <c r="AB336" s="30"/>
      <c r="AC336" s="28"/>
      <c r="AD336" s="19"/>
    </row>
    <row r="337" ht="15.75" customHeight="1">
      <c r="A337" s="27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14"/>
      <c r="AA337" s="28"/>
      <c r="AB337" s="30"/>
      <c r="AC337" s="28"/>
      <c r="AD337" s="19"/>
    </row>
    <row r="338" ht="15.75" customHeight="1">
      <c r="A338" s="27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14"/>
      <c r="AA338" s="28"/>
      <c r="AB338" s="30"/>
      <c r="AC338" s="28"/>
      <c r="AD338" s="19"/>
    </row>
    <row r="339" ht="15.75" customHeight="1">
      <c r="A339" s="27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14"/>
      <c r="AA339" s="28"/>
      <c r="AB339" s="30"/>
      <c r="AC339" s="28"/>
      <c r="AD339" s="19"/>
    </row>
    <row r="340" ht="15.75" customHeight="1">
      <c r="A340" s="27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14"/>
      <c r="AA340" s="28"/>
      <c r="AB340" s="30"/>
      <c r="AC340" s="28"/>
      <c r="AD340" s="19"/>
    </row>
    <row r="341" ht="15.75" customHeight="1">
      <c r="A341" s="27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14"/>
      <c r="AA341" s="28"/>
      <c r="AB341" s="30"/>
      <c r="AC341" s="28"/>
      <c r="AD341" s="19"/>
    </row>
    <row r="342" ht="15.75" customHeight="1">
      <c r="A342" s="27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14"/>
      <c r="AA342" s="28"/>
      <c r="AB342" s="30"/>
      <c r="AC342" s="28"/>
      <c r="AD342" s="19"/>
    </row>
    <row r="343" ht="15.75" customHeight="1">
      <c r="A343" s="27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14"/>
      <c r="AA343" s="28"/>
      <c r="AB343" s="30"/>
      <c r="AC343" s="28"/>
      <c r="AD343" s="19"/>
    </row>
    <row r="344" ht="15.75" customHeight="1">
      <c r="A344" s="27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14"/>
      <c r="AA344" s="28"/>
      <c r="AB344" s="30"/>
      <c r="AC344" s="28"/>
      <c r="AD344" s="19"/>
    </row>
    <row r="345" ht="15.75" customHeight="1">
      <c r="A345" s="27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14"/>
      <c r="AA345" s="28"/>
      <c r="AB345" s="30"/>
      <c r="AC345" s="28"/>
      <c r="AD345" s="19"/>
    </row>
    <row r="346" ht="15.75" customHeight="1">
      <c r="A346" s="27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14"/>
      <c r="AA346" s="28"/>
      <c r="AB346" s="30"/>
      <c r="AC346" s="28"/>
      <c r="AD346" s="19"/>
    </row>
    <row r="347" ht="15.75" customHeight="1">
      <c r="A347" s="27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14"/>
      <c r="AA347" s="28"/>
      <c r="AB347" s="30"/>
      <c r="AC347" s="28"/>
      <c r="AD347" s="19"/>
    </row>
    <row r="348" ht="15.75" customHeight="1">
      <c r="A348" s="27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14"/>
      <c r="AA348" s="28"/>
      <c r="AB348" s="30"/>
      <c r="AC348" s="28"/>
      <c r="AD348" s="19"/>
    </row>
    <row r="349" ht="15.75" customHeight="1">
      <c r="A349" s="27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14"/>
      <c r="AA349" s="28"/>
      <c r="AB349" s="30"/>
      <c r="AC349" s="28"/>
      <c r="AD349" s="19"/>
    </row>
    <row r="350" ht="15.75" customHeight="1">
      <c r="A350" s="27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14"/>
      <c r="AA350" s="28"/>
      <c r="AB350" s="30"/>
      <c r="AC350" s="28"/>
      <c r="AD350" s="19"/>
    </row>
    <row r="351" ht="15.75" customHeight="1">
      <c r="A351" s="27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14"/>
      <c r="AA351" s="28"/>
      <c r="AB351" s="30"/>
      <c r="AC351" s="28"/>
      <c r="AD351" s="19"/>
    </row>
    <row r="352" ht="15.75" customHeight="1">
      <c r="A352" s="27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14"/>
      <c r="AA352" s="28"/>
      <c r="AB352" s="30"/>
      <c r="AC352" s="28"/>
      <c r="AD352" s="19"/>
    </row>
    <row r="353" ht="15.75" customHeight="1">
      <c r="A353" s="27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14"/>
      <c r="AA353" s="28"/>
      <c r="AB353" s="30"/>
      <c r="AC353" s="28"/>
      <c r="AD353" s="19"/>
    </row>
    <row r="354" ht="15.75" customHeight="1">
      <c r="A354" s="27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14"/>
      <c r="AA354" s="28"/>
      <c r="AB354" s="30"/>
      <c r="AC354" s="28"/>
      <c r="AD354" s="19"/>
    </row>
    <row r="355" ht="15.75" customHeight="1">
      <c r="A355" s="27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14"/>
      <c r="AA355" s="28"/>
      <c r="AB355" s="30"/>
      <c r="AC355" s="28"/>
      <c r="AD355" s="19"/>
    </row>
    <row r="356" ht="15.75" customHeight="1">
      <c r="A356" s="27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14"/>
      <c r="AA356" s="28"/>
      <c r="AB356" s="30"/>
      <c r="AC356" s="28"/>
      <c r="AD356" s="19"/>
    </row>
    <row r="357" ht="15.75" customHeight="1">
      <c r="A357" s="27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14"/>
      <c r="AA357" s="28"/>
      <c r="AB357" s="30"/>
      <c r="AC357" s="28"/>
      <c r="AD357" s="19"/>
    </row>
    <row r="358" ht="15.75" customHeight="1">
      <c r="A358" s="27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14"/>
      <c r="AA358" s="28"/>
      <c r="AB358" s="30"/>
      <c r="AC358" s="28"/>
      <c r="AD358" s="19"/>
    </row>
    <row r="359" ht="15.75" customHeight="1">
      <c r="A359" s="27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14"/>
      <c r="AA359" s="28"/>
      <c r="AB359" s="30"/>
      <c r="AC359" s="28"/>
      <c r="AD359" s="19"/>
    </row>
    <row r="360" ht="15.75" customHeight="1">
      <c r="A360" s="27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14"/>
      <c r="AA360" s="28"/>
      <c r="AB360" s="30"/>
      <c r="AC360" s="28"/>
      <c r="AD360" s="19"/>
    </row>
    <row r="361" ht="15.75" customHeight="1">
      <c r="A361" s="27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14"/>
      <c r="AA361" s="28"/>
      <c r="AB361" s="30"/>
      <c r="AC361" s="28"/>
      <c r="AD361" s="19"/>
    </row>
    <row r="362" ht="15.75" customHeight="1">
      <c r="A362" s="27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14"/>
      <c r="AA362" s="28"/>
      <c r="AB362" s="30"/>
      <c r="AC362" s="28"/>
      <c r="AD362" s="19"/>
    </row>
    <row r="363" ht="15.75" customHeight="1">
      <c r="A363" s="27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14"/>
      <c r="AA363" s="28"/>
      <c r="AB363" s="30"/>
      <c r="AC363" s="28"/>
      <c r="AD363" s="19"/>
    </row>
    <row r="364" ht="15.75" customHeight="1">
      <c r="A364" s="27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14"/>
      <c r="AA364" s="28"/>
      <c r="AB364" s="30"/>
      <c r="AC364" s="28"/>
      <c r="AD364" s="19"/>
    </row>
    <row r="365" ht="15.75" customHeight="1">
      <c r="A365" s="27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14"/>
      <c r="AA365" s="28"/>
      <c r="AB365" s="30"/>
      <c r="AC365" s="28"/>
      <c r="AD365" s="19"/>
    </row>
    <row r="366" ht="15.75" customHeight="1">
      <c r="A366" s="27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14"/>
      <c r="AA366" s="28"/>
      <c r="AB366" s="30"/>
      <c r="AC366" s="28"/>
      <c r="AD366" s="19"/>
    </row>
    <row r="367" ht="15.75" customHeight="1">
      <c r="A367" s="27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14"/>
      <c r="AA367" s="28"/>
      <c r="AB367" s="30"/>
      <c r="AC367" s="28"/>
      <c r="AD367" s="19"/>
    </row>
    <row r="368" ht="15.75" customHeight="1">
      <c r="A368" s="27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14"/>
      <c r="AA368" s="28"/>
      <c r="AB368" s="30"/>
      <c r="AC368" s="28"/>
      <c r="AD368" s="19"/>
    </row>
    <row r="369" ht="15.75" customHeight="1">
      <c r="A369" s="27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14"/>
      <c r="AA369" s="28"/>
      <c r="AB369" s="30"/>
      <c r="AC369" s="28"/>
      <c r="AD369" s="19"/>
    </row>
    <row r="370" ht="15.75" customHeight="1">
      <c r="A370" s="27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14"/>
      <c r="AA370" s="28"/>
      <c r="AB370" s="30"/>
      <c r="AC370" s="28"/>
      <c r="AD370" s="19"/>
    </row>
    <row r="371" ht="15.75" customHeight="1">
      <c r="A371" s="27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14"/>
      <c r="AA371" s="28"/>
      <c r="AB371" s="30"/>
      <c r="AC371" s="28"/>
      <c r="AD371" s="19"/>
    </row>
    <row r="372" ht="15.75" customHeight="1">
      <c r="A372" s="27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14"/>
      <c r="AA372" s="28"/>
      <c r="AB372" s="30"/>
      <c r="AC372" s="28"/>
      <c r="AD372" s="19"/>
    </row>
    <row r="373" ht="15.75" customHeight="1">
      <c r="A373" s="27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14"/>
      <c r="AA373" s="28"/>
      <c r="AB373" s="30"/>
      <c r="AC373" s="28"/>
      <c r="AD373" s="19"/>
    </row>
    <row r="374" ht="15.75" customHeight="1">
      <c r="A374" s="27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14"/>
      <c r="AA374" s="28"/>
      <c r="AB374" s="30"/>
      <c r="AC374" s="28"/>
      <c r="AD374" s="19"/>
    </row>
    <row r="375" ht="15.75" customHeight="1">
      <c r="A375" s="27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14"/>
      <c r="AA375" s="28"/>
      <c r="AB375" s="30"/>
      <c r="AC375" s="28"/>
      <c r="AD375" s="19"/>
    </row>
    <row r="376" ht="15.75" customHeight="1">
      <c r="A376" s="27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14"/>
      <c r="AA376" s="28"/>
      <c r="AB376" s="30"/>
      <c r="AC376" s="28"/>
      <c r="AD376" s="19"/>
    </row>
    <row r="377" ht="15.75" customHeight="1">
      <c r="A377" s="27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14"/>
      <c r="AA377" s="28"/>
      <c r="AB377" s="30"/>
      <c r="AC377" s="28"/>
      <c r="AD377" s="19"/>
    </row>
    <row r="378" ht="15.75" customHeight="1">
      <c r="A378" s="27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14"/>
      <c r="AA378" s="28"/>
      <c r="AB378" s="30"/>
      <c r="AC378" s="28"/>
      <c r="AD378" s="19"/>
    </row>
    <row r="379" ht="15.75" customHeight="1">
      <c r="A379" s="27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14"/>
      <c r="AA379" s="28"/>
      <c r="AB379" s="30"/>
      <c r="AC379" s="28"/>
      <c r="AD379" s="19"/>
    </row>
    <row r="380" ht="15.75" customHeight="1">
      <c r="A380" s="27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14"/>
      <c r="AA380" s="28"/>
      <c r="AB380" s="30"/>
      <c r="AC380" s="28"/>
      <c r="AD380" s="19"/>
    </row>
    <row r="381" ht="15.75" customHeight="1">
      <c r="A381" s="27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14"/>
      <c r="AA381" s="28"/>
      <c r="AB381" s="30"/>
      <c r="AC381" s="28"/>
      <c r="AD381" s="19"/>
    </row>
    <row r="382" ht="15.75" customHeight="1">
      <c r="A382" s="27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14"/>
      <c r="AA382" s="28"/>
      <c r="AB382" s="30"/>
      <c r="AC382" s="28"/>
      <c r="AD382" s="19"/>
    </row>
    <row r="383" ht="15.75" customHeight="1">
      <c r="A383" s="27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14"/>
      <c r="AA383" s="28"/>
      <c r="AB383" s="30"/>
      <c r="AC383" s="28"/>
      <c r="AD383" s="19"/>
    </row>
    <row r="384" ht="15.75" customHeight="1">
      <c r="A384" s="27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14"/>
      <c r="AA384" s="28"/>
      <c r="AB384" s="30"/>
      <c r="AC384" s="28"/>
      <c r="AD384" s="19"/>
    </row>
    <row r="385" ht="15.75" customHeight="1">
      <c r="A385" s="27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14"/>
      <c r="AA385" s="28"/>
      <c r="AB385" s="30"/>
      <c r="AC385" s="28"/>
      <c r="AD385" s="19"/>
    </row>
    <row r="386" ht="15.75" customHeight="1">
      <c r="A386" s="27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14"/>
      <c r="AA386" s="28"/>
      <c r="AB386" s="30"/>
      <c r="AC386" s="28"/>
      <c r="AD386" s="19"/>
    </row>
    <row r="387" ht="15.75" customHeight="1">
      <c r="A387" s="27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14"/>
      <c r="AA387" s="28"/>
      <c r="AB387" s="30"/>
      <c r="AC387" s="28"/>
      <c r="AD387" s="19"/>
    </row>
    <row r="388" ht="15.75" customHeight="1">
      <c r="A388" s="27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14"/>
      <c r="AA388" s="28"/>
      <c r="AB388" s="30"/>
      <c r="AC388" s="28"/>
      <c r="AD388" s="19"/>
    </row>
    <row r="389" ht="15.75" customHeight="1">
      <c r="A389" s="27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14"/>
      <c r="AA389" s="28"/>
      <c r="AB389" s="30"/>
      <c r="AC389" s="28"/>
      <c r="AD389" s="19"/>
    </row>
    <row r="390" ht="15.75" customHeight="1">
      <c r="A390" s="27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14"/>
      <c r="AA390" s="28"/>
      <c r="AB390" s="30"/>
      <c r="AC390" s="28"/>
      <c r="AD390" s="19"/>
    </row>
    <row r="391" ht="15.75" customHeight="1">
      <c r="A391" s="27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14"/>
      <c r="AA391" s="28"/>
      <c r="AB391" s="30"/>
      <c r="AC391" s="28"/>
      <c r="AD391" s="19"/>
    </row>
    <row r="392" ht="15.75" customHeight="1">
      <c r="A392" s="27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14"/>
      <c r="AA392" s="28"/>
      <c r="AB392" s="30"/>
      <c r="AC392" s="28"/>
      <c r="AD392" s="19"/>
    </row>
    <row r="393" ht="15.75" customHeight="1">
      <c r="A393" s="27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14"/>
      <c r="AA393" s="28"/>
      <c r="AB393" s="30"/>
      <c r="AC393" s="28"/>
      <c r="AD393" s="19"/>
    </row>
    <row r="394" ht="15.75" customHeight="1">
      <c r="A394" s="27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14"/>
      <c r="AA394" s="28"/>
      <c r="AB394" s="30"/>
      <c r="AC394" s="28"/>
      <c r="AD394" s="19"/>
    </row>
    <row r="395" ht="15.75" customHeight="1">
      <c r="A395" s="27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14"/>
      <c r="AA395" s="28"/>
      <c r="AB395" s="30"/>
      <c r="AC395" s="28"/>
      <c r="AD395" s="19"/>
    </row>
    <row r="396" ht="15.75" customHeight="1">
      <c r="A396" s="27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14"/>
      <c r="AA396" s="28"/>
      <c r="AB396" s="30"/>
      <c r="AC396" s="28"/>
      <c r="AD396" s="19"/>
    </row>
    <row r="397" ht="15.75" customHeight="1">
      <c r="A397" s="27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14"/>
      <c r="AA397" s="28"/>
      <c r="AB397" s="30"/>
      <c r="AC397" s="28"/>
      <c r="AD397" s="19"/>
    </row>
    <row r="398" ht="15.75" customHeight="1">
      <c r="A398" s="27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14"/>
      <c r="AA398" s="28"/>
      <c r="AB398" s="30"/>
      <c r="AC398" s="28"/>
      <c r="AD398" s="19"/>
    </row>
    <row r="399" ht="15.75" customHeight="1">
      <c r="A399" s="27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14"/>
      <c r="AA399" s="28"/>
      <c r="AB399" s="30"/>
      <c r="AC399" s="28"/>
      <c r="AD399" s="19"/>
    </row>
    <row r="400" ht="15.75" customHeight="1">
      <c r="A400" s="27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14"/>
      <c r="AA400" s="28"/>
      <c r="AB400" s="30"/>
      <c r="AC400" s="28"/>
      <c r="AD400" s="19"/>
    </row>
    <row r="401" ht="15.75" customHeight="1">
      <c r="A401" s="27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14"/>
      <c r="AA401" s="28"/>
      <c r="AB401" s="30"/>
      <c r="AC401" s="28"/>
      <c r="AD401" s="19"/>
    </row>
    <row r="402" ht="15.75" customHeight="1">
      <c r="A402" s="27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14"/>
      <c r="AA402" s="28"/>
      <c r="AB402" s="30"/>
      <c r="AC402" s="28"/>
      <c r="AD402" s="19"/>
    </row>
    <row r="403" ht="15.75" customHeight="1">
      <c r="A403" s="27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14"/>
      <c r="AA403" s="28"/>
      <c r="AB403" s="30"/>
      <c r="AC403" s="28"/>
      <c r="AD403" s="19"/>
    </row>
    <row r="404" ht="15.75" customHeight="1">
      <c r="A404" s="27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14"/>
      <c r="AA404" s="28"/>
      <c r="AB404" s="30"/>
      <c r="AC404" s="28"/>
      <c r="AD404" s="19"/>
    </row>
    <row r="405" ht="15.75" customHeight="1">
      <c r="A405" s="27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14"/>
      <c r="AA405" s="28"/>
      <c r="AB405" s="30"/>
      <c r="AC405" s="28"/>
      <c r="AD405" s="19"/>
    </row>
    <row r="406" ht="15.75" customHeight="1">
      <c r="A406" s="27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14"/>
      <c r="AA406" s="28"/>
      <c r="AB406" s="30"/>
      <c r="AC406" s="28"/>
      <c r="AD406" s="19"/>
    </row>
    <row r="407" ht="15.75" customHeight="1">
      <c r="A407" s="27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14"/>
      <c r="AA407" s="28"/>
      <c r="AB407" s="30"/>
      <c r="AC407" s="28"/>
      <c r="AD407" s="19"/>
    </row>
    <row r="408" ht="15.75" customHeight="1">
      <c r="A408" s="27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14"/>
      <c r="AA408" s="28"/>
      <c r="AB408" s="30"/>
      <c r="AC408" s="28"/>
      <c r="AD408" s="19"/>
    </row>
    <row r="409" ht="15.75" customHeight="1">
      <c r="A409" s="27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14"/>
      <c r="AA409" s="28"/>
      <c r="AB409" s="30"/>
      <c r="AC409" s="28"/>
      <c r="AD409" s="19"/>
    </row>
    <row r="410" ht="15.75" customHeight="1">
      <c r="A410" s="27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14"/>
      <c r="AA410" s="28"/>
      <c r="AB410" s="30"/>
      <c r="AC410" s="28"/>
      <c r="AD410" s="19"/>
    </row>
    <row r="411" ht="15.75" customHeight="1">
      <c r="A411" s="27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14"/>
      <c r="AA411" s="28"/>
      <c r="AB411" s="30"/>
      <c r="AC411" s="28"/>
      <c r="AD411" s="19"/>
    </row>
    <row r="412" ht="15.75" customHeight="1">
      <c r="A412" s="27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14"/>
      <c r="AA412" s="28"/>
      <c r="AB412" s="30"/>
      <c r="AC412" s="28"/>
      <c r="AD412" s="19"/>
    </row>
    <row r="413" ht="15.75" customHeight="1">
      <c r="A413" s="27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14"/>
      <c r="AA413" s="28"/>
      <c r="AB413" s="30"/>
      <c r="AC413" s="28"/>
      <c r="AD413" s="19"/>
    </row>
    <row r="414" ht="15.75" customHeight="1">
      <c r="A414" s="27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14"/>
      <c r="AA414" s="28"/>
      <c r="AB414" s="30"/>
      <c r="AC414" s="28"/>
      <c r="AD414" s="19"/>
    </row>
    <row r="415" ht="15.75" customHeight="1">
      <c r="A415" s="27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14"/>
      <c r="AA415" s="28"/>
      <c r="AB415" s="30"/>
      <c r="AC415" s="28"/>
      <c r="AD415" s="19"/>
    </row>
    <row r="416" ht="15.75" customHeight="1">
      <c r="A416" s="27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14"/>
      <c r="AA416" s="28"/>
      <c r="AB416" s="30"/>
      <c r="AC416" s="28"/>
      <c r="AD416" s="19"/>
    </row>
    <row r="417" ht="15.75" customHeight="1">
      <c r="A417" s="27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14"/>
      <c r="AA417" s="28"/>
      <c r="AB417" s="30"/>
      <c r="AC417" s="28"/>
      <c r="AD417" s="19"/>
    </row>
    <row r="418" ht="15.75" customHeight="1">
      <c r="A418" s="27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14"/>
      <c r="AA418" s="28"/>
      <c r="AB418" s="30"/>
      <c r="AC418" s="28"/>
      <c r="AD418" s="19"/>
    </row>
    <row r="419" ht="15.75" customHeight="1">
      <c r="A419" s="27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14"/>
      <c r="AA419" s="28"/>
      <c r="AB419" s="30"/>
      <c r="AC419" s="28"/>
      <c r="AD419" s="19"/>
    </row>
    <row r="420" ht="15.75" customHeight="1">
      <c r="A420" s="27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14"/>
      <c r="AA420" s="28"/>
      <c r="AB420" s="30"/>
      <c r="AC420" s="28"/>
      <c r="AD420" s="19"/>
    </row>
    <row r="421" ht="15.75" customHeight="1">
      <c r="A421" s="27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14"/>
      <c r="AA421" s="28"/>
      <c r="AB421" s="30"/>
      <c r="AC421" s="28"/>
      <c r="AD421" s="19"/>
    </row>
    <row r="422" ht="15.75" customHeight="1">
      <c r="A422" s="27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14"/>
      <c r="AA422" s="28"/>
      <c r="AB422" s="30"/>
      <c r="AC422" s="28"/>
      <c r="AD422" s="19"/>
    </row>
    <row r="423" ht="15.75" customHeight="1">
      <c r="A423" s="27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14"/>
      <c r="AA423" s="28"/>
      <c r="AB423" s="30"/>
      <c r="AC423" s="28"/>
      <c r="AD423" s="19"/>
    </row>
    <row r="424" ht="15.75" customHeight="1">
      <c r="A424" s="27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14"/>
      <c r="AA424" s="28"/>
      <c r="AB424" s="30"/>
      <c r="AC424" s="28"/>
      <c r="AD424" s="19"/>
    </row>
    <row r="425" ht="15.75" customHeight="1">
      <c r="A425" s="27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14"/>
      <c r="AA425" s="28"/>
      <c r="AB425" s="30"/>
      <c r="AC425" s="28"/>
      <c r="AD425" s="19"/>
    </row>
    <row r="426" ht="15.75" customHeight="1">
      <c r="A426" s="27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14"/>
      <c r="AA426" s="28"/>
      <c r="AB426" s="30"/>
      <c r="AC426" s="28"/>
      <c r="AD426" s="19"/>
    </row>
    <row r="427" ht="15.75" customHeight="1">
      <c r="A427" s="27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14"/>
      <c r="AA427" s="28"/>
      <c r="AB427" s="30"/>
      <c r="AC427" s="28"/>
      <c r="AD427" s="19"/>
    </row>
    <row r="428" ht="15.75" customHeight="1">
      <c r="A428" s="27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14"/>
      <c r="AA428" s="28"/>
      <c r="AB428" s="30"/>
      <c r="AC428" s="28"/>
      <c r="AD428" s="19"/>
    </row>
    <row r="429" ht="15.75" customHeight="1">
      <c r="A429" s="27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14"/>
      <c r="AA429" s="28"/>
      <c r="AB429" s="30"/>
      <c r="AC429" s="28"/>
      <c r="AD429" s="19"/>
    </row>
    <row r="430" ht="15.75" customHeight="1">
      <c r="A430" s="27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14"/>
      <c r="AA430" s="28"/>
      <c r="AB430" s="30"/>
      <c r="AC430" s="28"/>
      <c r="AD430" s="19"/>
    </row>
    <row r="431" ht="15.75" customHeight="1">
      <c r="A431" s="27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14"/>
      <c r="AA431" s="28"/>
      <c r="AB431" s="30"/>
      <c r="AC431" s="28"/>
      <c r="AD431" s="19"/>
    </row>
    <row r="432" ht="15.75" customHeight="1">
      <c r="A432" s="27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14"/>
      <c r="AA432" s="28"/>
      <c r="AB432" s="30"/>
      <c r="AC432" s="28"/>
      <c r="AD432" s="19"/>
    </row>
    <row r="433" ht="15.75" customHeight="1">
      <c r="A433" s="27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14"/>
      <c r="AA433" s="28"/>
      <c r="AB433" s="30"/>
      <c r="AC433" s="28"/>
      <c r="AD433" s="19"/>
    </row>
    <row r="434" ht="15.75" customHeight="1">
      <c r="A434" s="27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14"/>
      <c r="AA434" s="28"/>
      <c r="AB434" s="30"/>
      <c r="AC434" s="28"/>
      <c r="AD434" s="19"/>
    </row>
    <row r="435" ht="15.75" customHeight="1">
      <c r="A435" s="27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14"/>
      <c r="AA435" s="28"/>
      <c r="AB435" s="30"/>
      <c r="AC435" s="28"/>
      <c r="AD435" s="19"/>
    </row>
    <row r="436" ht="15.75" customHeight="1">
      <c r="A436" s="27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14"/>
      <c r="AA436" s="28"/>
      <c r="AB436" s="30"/>
      <c r="AC436" s="28"/>
      <c r="AD436" s="19"/>
    </row>
    <row r="437" ht="15.75" customHeight="1">
      <c r="A437" s="27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14"/>
      <c r="AA437" s="28"/>
      <c r="AB437" s="30"/>
      <c r="AC437" s="28"/>
      <c r="AD437" s="19"/>
    </row>
    <row r="438" ht="15.75" customHeight="1">
      <c r="A438" s="27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14"/>
      <c r="AA438" s="28"/>
      <c r="AB438" s="30"/>
      <c r="AC438" s="28"/>
      <c r="AD438" s="19"/>
    </row>
    <row r="439" ht="15.75" customHeight="1">
      <c r="A439" s="27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14"/>
      <c r="AA439" s="28"/>
      <c r="AB439" s="30"/>
      <c r="AC439" s="28"/>
      <c r="AD439" s="19"/>
    </row>
    <row r="440" ht="15.75" customHeight="1">
      <c r="A440" s="27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14"/>
      <c r="AA440" s="28"/>
      <c r="AB440" s="30"/>
      <c r="AC440" s="28"/>
      <c r="AD440" s="19"/>
    </row>
    <row r="441" ht="15.75" customHeight="1">
      <c r="A441" s="27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14"/>
      <c r="AA441" s="28"/>
      <c r="AB441" s="30"/>
      <c r="AC441" s="28"/>
      <c r="AD441" s="19"/>
    </row>
    <row r="442" ht="15.75" customHeight="1">
      <c r="A442" s="27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14"/>
      <c r="AA442" s="28"/>
      <c r="AB442" s="30"/>
      <c r="AC442" s="28"/>
      <c r="AD442" s="19"/>
    </row>
    <row r="443" ht="15.75" customHeight="1">
      <c r="A443" s="27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14"/>
      <c r="AA443" s="28"/>
      <c r="AB443" s="30"/>
      <c r="AC443" s="28"/>
      <c r="AD443" s="19"/>
    </row>
    <row r="444" ht="15.75" customHeight="1">
      <c r="A444" s="27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14"/>
      <c r="AA444" s="28"/>
      <c r="AB444" s="30"/>
      <c r="AC444" s="28"/>
      <c r="AD444" s="19"/>
    </row>
    <row r="445" ht="15.75" customHeight="1">
      <c r="A445" s="27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14"/>
      <c r="AA445" s="28"/>
      <c r="AB445" s="30"/>
      <c r="AC445" s="28"/>
      <c r="AD445" s="19"/>
    </row>
    <row r="446" ht="15.75" customHeight="1">
      <c r="A446" s="27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14"/>
      <c r="AA446" s="28"/>
      <c r="AB446" s="30"/>
      <c r="AC446" s="28"/>
      <c r="AD446" s="19"/>
    </row>
    <row r="447" ht="15.75" customHeight="1">
      <c r="A447" s="27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14"/>
      <c r="AA447" s="28"/>
      <c r="AB447" s="30"/>
      <c r="AC447" s="28"/>
      <c r="AD447" s="19"/>
    </row>
    <row r="448" ht="15.75" customHeight="1">
      <c r="A448" s="27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14"/>
      <c r="AA448" s="28"/>
      <c r="AB448" s="30"/>
      <c r="AC448" s="28"/>
      <c r="AD448" s="19"/>
    </row>
    <row r="449" ht="15.75" customHeight="1">
      <c r="A449" s="27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14"/>
      <c r="AA449" s="28"/>
      <c r="AB449" s="30"/>
      <c r="AC449" s="28"/>
      <c r="AD449" s="19"/>
    </row>
    <row r="450" ht="15.75" customHeight="1">
      <c r="A450" s="27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14"/>
      <c r="AA450" s="28"/>
      <c r="AB450" s="30"/>
      <c r="AC450" s="28"/>
      <c r="AD450" s="19"/>
    </row>
    <row r="451" ht="15.75" customHeight="1">
      <c r="A451" s="27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14"/>
      <c r="AA451" s="28"/>
      <c r="AB451" s="30"/>
      <c r="AC451" s="28"/>
      <c r="AD451" s="19"/>
    </row>
    <row r="452" ht="15.75" customHeight="1">
      <c r="A452" s="27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14"/>
      <c r="AA452" s="28"/>
      <c r="AB452" s="30"/>
      <c r="AC452" s="28"/>
      <c r="AD452" s="19"/>
    </row>
    <row r="453" ht="15.75" customHeight="1">
      <c r="A453" s="27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14"/>
      <c r="AA453" s="28"/>
      <c r="AB453" s="30"/>
      <c r="AC453" s="28"/>
      <c r="AD453" s="19"/>
    </row>
    <row r="454" ht="15.75" customHeight="1">
      <c r="A454" s="27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14"/>
      <c r="AA454" s="28"/>
      <c r="AB454" s="30"/>
      <c r="AC454" s="28"/>
      <c r="AD454" s="19"/>
    </row>
    <row r="455" ht="15.75" customHeight="1">
      <c r="A455" s="27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14"/>
      <c r="AA455" s="28"/>
      <c r="AB455" s="30"/>
      <c r="AC455" s="28"/>
      <c r="AD455" s="19"/>
    </row>
    <row r="456" ht="15.75" customHeight="1">
      <c r="A456" s="27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14"/>
      <c r="AA456" s="28"/>
      <c r="AB456" s="30"/>
      <c r="AC456" s="28"/>
      <c r="AD456" s="19"/>
    </row>
    <row r="457" ht="15.75" customHeight="1">
      <c r="A457" s="27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14"/>
      <c r="AA457" s="28"/>
      <c r="AB457" s="30"/>
      <c r="AC457" s="28"/>
      <c r="AD457" s="19"/>
    </row>
    <row r="458" ht="15.75" customHeight="1">
      <c r="A458" s="27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14"/>
      <c r="AA458" s="28"/>
      <c r="AB458" s="30"/>
      <c r="AC458" s="28"/>
      <c r="AD458" s="19"/>
    </row>
    <row r="459" ht="15.75" customHeight="1">
      <c r="A459" s="27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14"/>
      <c r="AA459" s="28"/>
      <c r="AB459" s="30"/>
      <c r="AC459" s="28"/>
      <c r="AD459" s="19"/>
    </row>
    <row r="460" ht="15.75" customHeight="1">
      <c r="A460" s="27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14"/>
      <c r="AA460" s="28"/>
      <c r="AB460" s="30"/>
      <c r="AC460" s="28"/>
      <c r="AD460" s="19"/>
    </row>
    <row r="461" ht="15.75" customHeight="1">
      <c r="A461" s="27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14"/>
      <c r="AA461" s="28"/>
      <c r="AB461" s="30"/>
      <c r="AC461" s="28"/>
      <c r="AD461" s="19"/>
    </row>
    <row r="462" ht="15.75" customHeight="1">
      <c r="A462" s="27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14"/>
      <c r="AA462" s="28"/>
      <c r="AB462" s="30"/>
      <c r="AC462" s="28"/>
      <c r="AD462" s="19"/>
    </row>
    <row r="463" ht="15.75" customHeight="1">
      <c r="A463" s="27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14"/>
      <c r="AA463" s="28"/>
      <c r="AB463" s="30"/>
      <c r="AC463" s="28"/>
      <c r="AD463" s="19"/>
    </row>
    <row r="464" ht="15.75" customHeight="1">
      <c r="A464" s="27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14"/>
      <c r="AA464" s="28"/>
      <c r="AB464" s="30"/>
      <c r="AC464" s="28"/>
      <c r="AD464" s="19"/>
    </row>
    <row r="465" ht="15.75" customHeight="1">
      <c r="A465" s="27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14"/>
      <c r="AA465" s="28"/>
      <c r="AB465" s="30"/>
      <c r="AC465" s="28"/>
      <c r="AD465" s="19"/>
    </row>
    <row r="466" ht="15.75" customHeight="1">
      <c r="A466" s="27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14"/>
      <c r="AA466" s="28"/>
      <c r="AB466" s="30"/>
      <c r="AC466" s="28"/>
      <c r="AD466" s="19"/>
    </row>
    <row r="467" ht="15.75" customHeight="1">
      <c r="A467" s="27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14"/>
      <c r="AA467" s="28"/>
      <c r="AB467" s="30"/>
      <c r="AC467" s="28"/>
      <c r="AD467" s="19"/>
    </row>
    <row r="468" ht="15.75" customHeight="1">
      <c r="A468" s="27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14"/>
      <c r="AA468" s="28"/>
      <c r="AB468" s="30"/>
      <c r="AC468" s="28"/>
      <c r="AD468" s="19"/>
    </row>
    <row r="469" ht="15.75" customHeight="1">
      <c r="A469" s="27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14"/>
      <c r="AA469" s="28"/>
      <c r="AB469" s="30"/>
      <c r="AC469" s="28"/>
      <c r="AD469" s="19"/>
    </row>
    <row r="470" ht="15.75" customHeight="1">
      <c r="A470" s="27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14"/>
      <c r="AA470" s="28"/>
      <c r="AB470" s="30"/>
      <c r="AC470" s="28"/>
      <c r="AD470" s="19"/>
    </row>
    <row r="471" ht="15.75" customHeight="1">
      <c r="A471" s="27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14"/>
      <c r="AA471" s="28"/>
      <c r="AB471" s="30"/>
      <c r="AC471" s="28"/>
      <c r="AD471" s="19"/>
    </row>
    <row r="472" ht="15.75" customHeight="1">
      <c r="A472" s="27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14"/>
      <c r="AA472" s="28"/>
      <c r="AB472" s="30"/>
      <c r="AC472" s="28"/>
      <c r="AD472" s="19"/>
    </row>
    <row r="473" ht="15.75" customHeight="1">
      <c r="A473" s="27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14"/>
      <c r="AA473" s="28"/>
      <c r="AB473" s="30"/>
      <c r="AC473" s="28"/>
      <c r="AD473" s="19"/>
    </row>
    <row r="474" ht="15.75" customHeight="1">
      <c r="A474" s="27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14"/>
      <c r="AA474" s="28"/>
      <c r="AB474" s="30"/>
      <c r="AC474" s="28"/>
      <c r="AD474" s="19"/>
    </row>
    <row r="475" ht="15.75" customHeight="1">
      <c r="A475" s="27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14"/>
      <c r="AA475" s="28"/>
      <c r="AB475" s="30"/>
      <c r="AC475" s="28"/>
      <c r="AD475" s="19"/>
    </row>
    <row r="476" ht="15.75" customHeight="1">
      <c r="A476" s="27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14"/>
      <c r="AA476" s="28"/>
      <c r="AB476" s="30"/>
      <c r="AC476" s="28"/>
      <c r="AD476" s="19"/>
    </row>
    <row r="477" ht="15.75" customHeight="1">
      <c r="A477" s="27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14"/>
      <c r="AA477" s="28"/>
      <c r="AB477" s="30"/>
      <c r="AC477" s="28"/>
      <c r="AD477" s="19"/>
    </row>
    <row r="478" ht="15.75" customHeight="1">
      <c r="A478" s="27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14"/>
      <c r="AA478" s="28"/>
      <c r="AB478" s="30"/>
      <c r="AC478" s="28"/>
      <c r="AD478" s="19"/>
    </row>
    <row r="479" ht="15.75" customHeight="1">
      <c r="A479" s="27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14"/>
      <c r="AA479" s="28"/>
      <c r="AB479" s="30"/>
      <c r="AC479" s="28"/>
      <c r="AD479" s="19"/>
    </row>
    <row r="480" ht="15.75" customHeight="1">
      <c r="A480" s="27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14"/>
      <c r="AA480" s="28"/>
      <c r="AB480" s="30"/>
      <c r="AC480" s="28"/>
      <c r="AD480" s="19"/>
    </row>
    <row r="481" ht="15.75" customHeight="1">
      <c r="A481" s="27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14"/>
      <c r="AA481" s="28"/>
      <c r="AB481" s="30"/>
      <c r="AC481" s="28"/>
      <c r="AD481" s="19"/>
    </row>
    <row r="482" ht="15.75" customHeight="1">
      <c r="A482" s="27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14"/>
      <c r="AA482" s="28"/>
      <c r="AB482" s="30"/>
      <c r="AC482" s="28"/>
      <c r="AD482" s="19"/>
    </row>
    <row r="483" ht="15.75" customHeight="1">
      <c r="A483" s="27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14"/>
      <c r="AA483" s="28"/>
      <c r="AB483" s="30"/>
      <c r="AC483" s="28"/>
      <c r="AD483" s="19"/>
    </row>
    <row r="484" ht="15.75" customHeight="1">
      <c r="A484" s="27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14"/>
      <c r="AA484" s="28"/>
      <c r="AB484" s="30"/>
      <c r="AC484" s="28"/>
      <c r="AD484" s="19"/>
    </row>
    <row r="485" ht="15.75" customHeight="1">
      <c r="A485" s="27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14"/>
      <c r="AA485" s="28"/>
      <c r="AB485" s="30"/>
      <c r="AC485" s="28"/>
      <c r="AD485" s="19"/>
    </row>
    <row r="486" ht="15.75" customHeight="1">
      <c r="A486" s="27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14"/>
      <c r="AA486" s="28"/>
      <c r="AB486" s="30"/>
      <c r="AC486" s="28"/>
      <c r="AD486" s="19"/>
    </row>
    <row r="487" ht="15.75" customHeight="1">
      <c r="A487" s="27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14"/>
      <c r="AA487" s="28"/>
      <c r="AB487" s="30"/>
      <c r="AC487" s="28"/>
      <c r="AD487" s="19"/>
    </row>
    <row r="488" ht="15.75" customHeight="1">
      <c r="A488" s="27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14"/>
      <c r="AA488" s="28"/>
      <c r="AB488" s="30"/>
      <c r="AC488" s="28"/>
      <c r="AD488" s="19"/>
    </row>
    <row r="489" ht="15.75" customHeight="1">
      <c r="A489" s="27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14"/>
      <c r="AA489" s="28"/>
      <c r="AB489" s="30"/>
      <c r="AC489" s="28"/>
      <c r="AD489" s="19"/>
    </row>
    <row r="490" ht="15.75" customHeight="1">
      <c r="A490" s="27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14"/>
      <c r="AA490" s="28"/>
      <c r="AB490" s="30"/>
      <c r="AC490" s="28"/>
      <c r="AD490" s="19"/>
    </row>
    <row r="491" ht="15.75" customHeight="1">
      <c r="A491" s="27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14"/>
      <c r="AA491" s="28"/>
      <c r="AB491" s="30"/>
      <c r="AC491" s="28"/>
      <c r="AD491" s="19"/>
    </row>
    <row r="492" ht="15.75" customHeight="1">
      <c r="A492" s="27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14"/>
      <c r="AA492" s="28"/>
      <c r="AB492" s="30"/>
      <c r="AC492" s="28"/>
      <c r="AD492" s="19"/>
    </row>
    <row r="493" ht="15.75" customHeight="1">
      <c r="A493" s="27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14"/>
      <c r="AA493" s="28"/>
      <c r="AB493" s="30"/>
      <c r="AC493" s="28"/>
      <c r="AD493" s="19"/>
    </row>
    <row r="494" ht="15.75" customHeight="1">
      <c r="A494" s="27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14"/>
      <c r="AA494" s="28"/>
      <c r="AB494" s="30"/>
      <c r="AC494" s="28"/>
      <c r="AD494" s="19"/>
    </row>
    <row r="495" ht="15.75" customHeight="1">
      <c r="A495" s="27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14"/>
      <c r="AA495" s="28"/>
      <c r="AB495" s="30"/>
      <c r="AC495" s="28"/>
      <c r="AD495" s="19"/>
    </row>
    <row r="496" ht="15.75" customHeight="1">
      <c r="A496" s="27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14"/>
      <c r="AA496" s="28"/>
      <c r="AB496" s="30"/>
      <c r="AC496" s="28"/>
      <c r="AD496" s="19"/>
    </row>
    <row r="497" ht="15.75" customHeight="1">
      <c r="A497" s="27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14"/>
      <c r="AA497" s="28"/>
      <c r="AB497" s="30"/>
      <c r="AC497" s="28"/>
      <c r="AD497" s="19"/>
    </row>
    <row r="498" ht="15.75" customHeight="1">
      <c r="A498" s="27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14"/>
      <c r="AA498" s="28"/>
      <c r="AB498" s="30"/>
      <c r="AC498" s="28"/>
      <c r="AD498" s="19"/>
    </row>
    <row r="499" ht="15.75" customHeight="1">
      <c r="A499" s="27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14"/>
      <c r="AA499" s="28"/>
      <c r="AB499" s="30"/>
      <c r="AC499" s="28"/>
      <c r="AD499" s="19"/>
    </row>
    <row r="500" ht="15.75" customHeight="1">
      <c r="A500" s="27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14"/>
      <c r="AA500" s="28"/>
      <c r="AB500" s="30"/>
      <c r="AC500" s="28"/>
      <c r="AD500" s="19"/>
    </row>
    <row r="501" ht="15.75" customHeight="1">
      <c r="A501" s="27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14"/>
      <c r="AA501" s="28"/>
      <c r="AB501" s="30"/>
      <c r="AC501" s="28"/>
      <c r="AD501" s="19"/>
    </row>
    <row r="502" ht="15.75" customHeight="1">
      <c r="A502" s="27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14"/>
      <c r="AA502" s="28"/>
      <c r="AB502" s="30"/>
      <c r="AC502" s="28"/>
      <c r="AD502" s="19"/>
    </row>
    <row r="503" ht="15.75" customHeight="1">
      <c r="A503" s="27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14"/>
      <c r="AA503" s="28"/>
      <c r="AB503" s="30"/>
      <c r="AC503" s="28"/>
      <c r="AD503" s="19"/>
    </row>
    <row r="504" ht="15.75" customHeight="1">
      <c r="A504" s="27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14"/>
      <c r="AA504" s="28"/>
      <c r="AB504" s="30"/>
      <c r="AC504" s="28"/>
      <c r="AD504" s="19"/>
    </row>
    <row r="505" ht="15.75" customHeight="1">
      <c r="A505" s="27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14"/>
      <c r="AA505" s="28"/>
      <c r="AB505" s="30"/>
      <c r="AC505" s="28"/>
      <c r="AD505" s="19"/>
    </row>
    <row r="506" ht="15.75" customHeight="1">
      <c r="A506" s="27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14"/>
      <c r="AA506" s="28"/>
      <c r="AB506" s="30"/>
      <c r="AC506" s="28"/>
      <c r="AD506" s="19"/>
    </row>
    <row r="507" ht="15.75" customHeight="1">
      <c r="A507" s="27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14"/>
      <c r="AA507" s="28"/>
      <c r="AB507" s="30"/>
      <c r="AC507" s="28"/>
      <c r="AD507" s="19"/>
    </row>
    <row r="508" ht="15.75" customHeight="1">
      <c r="A508" s="27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14"/>
      <c r="AA508" s="28"/>
      <c r="AB508" s="30"/>
      <c r="AC508" s="28"/>
      <c r="AD508" s="19"/>
    </row>
    <row r="509" ht="15.75" customHeight="1">
      <c r="A509" s="27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14"/>
      <c r="AA509" s="28"/>
      <c r="AB509" s="30"/>
      <c r="AC509" s="28"/>
      <c r="AD509" s="19"/>
    </row>
    <row r="510" ht="15.75" customHeight="1">
      <c r="A510" s="27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14"/>
      <c r="AA510" s="28"/>
      <c r="AB510" s="30"/>
      <c r="AC510" s="28"/>
      <c r="AD510" s="19"/>
    </row>
    <row r="511" ht="15.75" customHeight="1">
      <c r="A511" s="27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14"/>
      <c r="AA511" s="28"/>
      <c r="AB511" s="30"/>
      <c r="AC511" s="28"/>
      <c r="AD511" s="19"/>
    </row>
    <row r="512" ht="15.75" customHeight="1">
      <c r="A512" s="27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14"/>
      <c r="AA512" s="28"/>
      <c r="AB512" s="30"/>
      <c r="AC512" s="28"/>
      <c r="AD512" s="19"/>
    </row>
    <row r="513" ht="15.75" customHeight="1">
      <c r="A513" s="27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14"/>
      <c r="AA513" s="28"/>
      <c r="AB513" s="30"/>
      <c r="AC513" s="28"/>
      <c r="AD513" s="19"/>
    </row>
    <row r="514" ht="15.75" customHeight="1">
      <c r="A514" s="27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14"/>
      <c r="AA514" s="28"/>
      <c r="AB514" s="30"/>
      <c r="AC514" s="28"/>
      <c r="AD514" s="19"/>
    </row>
    <row r="515" ht="15.75" customHeight="1">
      <c r="A515" s="27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14"/>
      <c r="AA515" s="28"/>
      <c r="AB515" s="30"/>
      <c r="AC515" s="28"/>
      <c r="AD515" s="19"/>
    </row>
    <row r="516" ht="15.75" customHeight="1">
      <c r="A516" s="27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14"/>
      <c r="AA516" s="28"/>
      <c r="AB516" s="30"/>
      <c r="AC516" s="28"/>
      <c r="AD516" s="19"/>
    </row>
    <row r="517" ht="15.75" customHeight="1">
      <c r="A517" s="27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14"/>
      <c r="AA517" s="28"/>
      <c r="AB517" s="30"/>
      <c r="AC517" s="28"/>
      <c r="AD517" s="19"/>
    </row>
    <row r="518" ht="15.75" customHeight="1">
      <c r="A518" s="27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14"/>
      <c r="AA518" s="28"/>
      <c r="AB518" s="30"/>
      <c r="AC518" s="28"/>
      <c r="AD518" s="19"/>
    </row>
    <row r="519" ht="15.75" customHeight="1">
      <c r="A519" s="27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14"/>
      <c r="AA519" s="28"/>
      <c r="AB519" s="30"/>
      <c r="AC519" s="28"/>
      <c r="AD519" s="19"/>
    </row>
    <row r="520" ht="15.75" customHeight="1">
      <c r="A520" s="27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14"/>
      <c r="AA520" s="28"/>
      <c r="AB520" s="30"/>
      <c r="AC520" s="28"/>
      <c r="AD520" s="19"/>
    </row>
    <row r="521" ht="15.75" customHeight="1">
      <c r="A521" s="27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14"/>
      <c r="AA521" s="28"/>
      <c r="AB521" s="30"/>
      <c r="AC521" s="28"/>
      <c r="AD521" s="19"/>
    </row>
    <row r="522" ht="15.75" customHeight="1">
      <c r="A522" s="27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14"/>
      <c r="AA522" s="28"/>
      <c r="AB522" s="30"/>
      <c r="AC522" s="28"/>
      <c r="AD522" s="19"/>
    </row>
    <row r="523" ht="15.75" customHeight="1">
      <c r="A523" s="27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14"/>
      <c r="AA523" s="28"/>
      <c r="AB523" s="30"/>
      <c r="AC523" s="28"/>
      <c r="AD523" s="19"/>
    </row>
    <row r="524" ht="15.75" customHeight="1">
      <c r="A524" s="27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14"/>
      <c r="AA524" s="28"/>
      <c r="AB524" s="30"/>
      <c r="AC524" s="28"/>
      <c r="AD524" s="19"/>
    </row>
    <row r="525" ht="15.75" customHeight="1">
      <c r="A525" s="27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14"/>
      <c r="AA525" s="28"/>
      <c r="AB525" s="30"/>
      <c r="AC525" s="28"/>
      <c r="AD525" s="19"/>
    </row>
    <row r="526" ht="15.75" customHeight="1">
      <c r="A526" s="27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14"/>
      <c r="AA526" s="28"/>
      <c r="AB526" s="30"/>
      <c r="AC526" s="28"/>
      <c r="AD526" s="19"/>
    </row>
    <row r="527" ht="15.75" customHeight="1">
      <c r="A527" s="27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14"/>
      <c r="AA527" s="28"/>
      <c r="AB527" s="30"/>
      <c r="AC527" s="28"/>
      <c r="AD527" s="19"/>
    </row>
    <row r="528" ht="15.75" customHeight="1">
      <c r="A528" s="27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14"/>
      <c r="AA528" s="28"/>
      <c r="AB528" s="30"/>
      <c r="AC528" s="28"/>
      <c r="AD528" s="19"/>
    </row>
    <row r="529" ht="15.75" customHeight="1">
      <c r="A529" s="27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14"/>
      <c r="AA529" s="28"/>
      <c r="AB529" s="30"/>
      <c r="AC529" s="28"/>
      <c r="AD529" s="19"/>
    </row>
    <row r="530" ht="15.75" customHeight="1">
      <c r="A530" s="27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14"/>
      <c r="AA530" s="28"/>
      <c r="AB530" s="30"/>
      <c r="AC530" s="28"/>
      <c r="AD530" s="19"/>
    </row>
    <row r="531" ht="15.75" customHeight="1">
      <c r="A531" s="27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14"/>
      <c r="AA531" s="28"/>
      <c r="AB531" s="30"/>
      <c r="AC531" s="28"/>
      <c r="AD531" s="19"/>
    </row>
    <row r="532" ht="15.75" customHeight="1">
      <c r="A532" s="27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14"/>
      <c r="AA532" s="28"/>
      <c r="AB532" s="30"/>
      <c r="AC532" s="28"/>
      <c r="AD532" s="19"/>
    </row>
    <row r="533" ht="15.75" customHeight="1">
      <c r="A533" s="27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14"/>
      <c r="AA533" s="28"/>
      <c r="AB533" s="30"/>
      <c r="AC533" s="28"/>
      <c r="AD533" s="19"/>
    </row>
    <row r="534" ht="15.75" customHeight="1">
      <c r="A534" s="27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14"/>
      <c r="AA534" s="28"/>
      <c r="AB534" s="30"/>
      <c r="AC534" s="28"/>
      <c r="AD534" s="19"/>
    </row>
    <row r="535" ht="15.75" customHeight="1">
      <c r="A535" s="27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14"/>
      <c r="AA535" s="28"/>
      <c r="AB535" s="30"/>
      <c r="AC535" s="28"/>
      <c r="AD535" s="19"/>
    </row>
    <row r="536" ht="15.75" customHeight="1">
      <c r="A536" s="27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14"/>
      <c r="AA536" s="28"/>
      <c r="AB536" s="30"/>
      <c r="AC536" s="28"/>
      <c r="AD536" s="19"/>
    </row>
    <row r="537" ht="15.75" customHeight="1">
      <c r="A537" s="27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14"/>
      <c r="AA537" s="28"/>
      <c r="AB537" s="30"/>
      <c r="AC537" s="28"/>
      <c r="AD537" s="19"/>
    </row>
    <row r="538" ht="15.75" customHeight="1">
      <c r="A538" s="27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14"/>
      <c r="AA538" s="28"/>
      <c r="AB538" s="30"/>
      <c r="AC538" s="28"/>
      <c r="AD538" s="19"/>
    </row>
    <row r="539" ht="15.75" customHeight="1">
      <c r="A539" s="27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14"/>
      <c r="AA539" s="28"/>
      <c r="AB539" s="30"/>
      <c r="AC539" s="28"/>
      <c r="AD539" s="19"/>
    </row>
    <row r="540" ht="15.75" customHeight="1">
      <c r="A540" s="27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14"/>
      <c r="AA540" s="28"/>
      <c r="AB540" s="30"/>
      <c r="AC540" s="28"/>
      <c r="AD540" s="19"/>
    </row>
    <row r="541" ht="15.75" customHeight="1">
      <c r="A541" s="27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14"/>
      <c r="AA541" s="28"/>
      <c r="AB541" s="30"/>
      <c r="AC541" s="28"/>
      <c r="AD541" s="19"/>
    </row>
    <row r="542" ht="15.75" customHeight="1">
      <c r="A542" s="27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14"/>
      <c r="AA542" s="28"/>
      <c r="AB542" s="30"/>
      <c r="AC542" s="28"/>
      <c r="AD542" s="19"/>
    </row>
    <row r="543" ht="15.75" customHeight="1">
      <c r="A543" s="27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14"/>
      <c r="AA543" s="28"/>
      <c r="AB543" s="30"/>
      <c r="AC543" s="28"/>
      <c r="AD543" s="19"/>
    </row>
    <row r="544" ht="15.75" customHeight="1">
      <c r="A544" s="27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14"/>
      <c r="AA544" s="28"/>
      <c r="AB544" s="30"/>
      <c r="AC544" s="28"/>
      <c r="AD544" s="19"/>
    </row>
    <row r="545" ht="15.75" customHeight="1">
      <c r="A545" s="27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14"/>
      <c r="AA545" s="28"/>
      <c r="AB545" s="30"/>
      <c r="AC545" s="28"/>
      <c r="AD545" s="19"/>
    </row>
    <row r="546" ht="15.75" customHeight="1">
      <c r="A546" s="27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14"/>
      <c r="AA546" s="28"/>
      <c r="AB546" s="30"/>
      <c r="AC546" s="28"/>
      <c r="AD546" s="19"/>
    </row>
    <row r="547" ht="15.75" customHeight="1">
      <c r="A547" s="27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14"/>
      <c r="AA547" s="28"/>
      <c r="AB547" s="30"/>
      <c r="AC547" s="28"/>
      <c r="AD547" s="19"/>
    </row>
    <row r="548" ht="15.75" customHeight="1">
      <c r="A548" s="27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14"/>
      <c r="AA548" s="28"/>
      <c r="AB548" s="30"/>
      <c r="AC548" s="28"/>
      <c r="AD548" s="19"/>
    </row>
    <row r="549" ht="15.75" customHeight="1">
      <c r="A549" s="27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14"/>
      <c r="AA549" s="28"/>
      <c r="AB549" s="30"/>
      <c r="AC549" s="28"/>
      <c r="AD549" s="19"/>
    </row>
    <row r="550" ht="15.75" customHeight="1">
      <c r="A550" s="27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14"/>
      <c r="AA550" s="28"/>
      <c r="AB550" s="30"/>
      <c r="AC550" s="28"/>
      <c r="AD550" s="19"/>
    </row>
    <row r="551" ht="15.75" customHeight="1">
      <c r="A551" s="27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14"/>
      <c r="AA551" s="28"/>
      <c r="AB551" s="30"/>
      <c r="AC551" s="28"/>
      <c r="AD551" s="19"/>
    </row>
    <row r="552" ht="15.75" customHeight="1">
      <c r="A552" s="27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14"/>
      <c r="AA552" s="28"/>
      <c r="AB552" s="30"/>
      <c r="AC552" s="28"/>
      <c r="AD552" s="19"/>
    </row>
    <row r="553" ht="15.75" customHeight="1">
      <c r="A553" s="27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14"/>
      <c r="AA553" s="28"/>
      <c r="AB553" s="30"/>
      <c r="AC553" s="28"/>
      <c r="AD553" s="19"/>
    </row>
    <row r="554" ht="15.75" customHeight="1">
      <c r="A554" s="27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14"/>
      <c r="AA554" s="28"/>
      <c r="AB554" s="30"/>
      <c r="AC554" s="28"/>
      <c r="AD554" s="19"/>
    </row>
    <row r="555" ht="15.75" customHeight="1">
      <c r="A555" s="27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14"/>
      <c r="AA555" s="28"/>
      <c r="AB555" s="30"/>
      <c r="AC555" s="28"/>
      <c r="AD555" s="19"/>
    </row>
    <row r="556" ht="15.75" customHeight="1">
      <c r="A556" s="27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14"/>
      <c r="AA556" s="28"/>
      <c r="AB556" s="30"/>
      <c r="AC556" s="28"/>
      <c r="AD556" s="19"/>
    </row>
    <row r="557" ht="15.75" customHeight="1">
      <c r="A557" s="27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14"/>
      <c r="AA557" s="28"/>
      <c r="AB557" s="30"/>
      <c r="AC557" s="28"/>
      <c r="AD557" s="19"/>
    </row>
    <row r="558" ht="15.75" customHeight="1">
      <c r="A558" s="27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14"/>
      <c r="AA558" s="28"/>
      <c r="AB558" s="30"/>
      <c r="AC558" s="28"/>
      <c r="AD558" s="19"/>
    </row>
    <row r="559" ht="15.75" customHeight="1">
      <c r="A559" s="27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14"/>
      <c r="AA559" s="28"/>
      <c r="AB559" s="30"/>
      <c r="AC559" s="28"/>
      <c r="AD559" s="19"/>
    </row>
    <row r="560" ht="15.75" customHeight="1">
      <c r="A560" s="27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14"/>
      <c r="AA560" s="28"/>
      <c r="AB560" s="30"/>
      <c r="AC560" s="28"/>
      <c r="AD560" s="19"/>
    </row>
    <row r="561" ht="15.75" customHeight="1">
      <c r="A561" s="27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14"/>
      <c r="AA561" s="28"/>
      <c r="AB561" s="30"/>
      <c r="AC561" s="28"/>
      <c r="AD561" s="19"/>
    </row>
    <row r="562" ht="15.75" customHeight="1">
      <c r="A562" s="27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14"/>
      <c r="AA562" s="28"/>
      <c r="AB562" s="30"/>
      <c r="AC562" s="28"/>
      <c r="AD562" s="19"/>
    </row>
    <row r="563" ht="15.75" customHeight="1">
      <c r="A563" s="27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14"/>
      <c r="AA563" s="28"/>
      <c r="AB563" s="30"/>
      <c r="AC563" s="28"/>
      <c r="AD563" s="19"/>
    </row>
    <row r="564" ht="15.75" customHeight="1">
      <c r="A564" s="27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14"/>
      <c r="AA564" s="28"/>
      <c r="AB564" s="30"/>
      <c r="AC564" s="28"/>
      <c r="AD564" s="19"/>
    </row>
    <row r="565" ht="15.75" customHeight="1">
      <c r="A565" s="27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14"/>
      <c r="AA565" s="28"/>
      <c r="AB565" s="30"/>
      <c r="AC565" s="28"/>
      <c r="AD565" s="19"/>
    </row>
    <row r="566" ht="15.75" customHeight="1">
      <c r="A566" s="27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14"/>
      <c r="AA566" s="28"/>
      <c r="AB566" s="30"/>
      <c r="AC566" s="28"/>
      <c r="AD566" s="19"/>
    </row>
    <row r="567" ht="15.75" customHeight="1">
      <c r="A567" s="27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14"/>
      <c r="AA567" s="28"/>
      <c r="AB567" s="30"/>
      <c r="AC567" s="28"/>
      <c r="AD567" s="19"/>
    </row>
    <row r="568" ht="15.75" customHeight="1">
      <c r="A568" s="27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14"/>
      <c r="AA568" s="28"/>
      <c r="AB568" s="30"/>
      <c r="AC568" s="28"/>
      <c r="AD568" s="19"/>
    </row>
    <row r="569" ht="15.75" customHeight="1">
      <c r="A569" s="27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14"/>
      <c r="AA569" s="28"/>
      <c r="AB569" s="30"/>
      <c r="AC569" s="28"/>
      <c r="AD569" s="19"/>
    </row>
    <row r="570" ht="15.75" customHeight="1">
      <c r="A570" s="27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14"/>
      <c r="AA570" s="28"/>
      <c r="AB570" s="30"/>
      <c r="AC570" s="28"/>
      <c r="AD570" s="19"/>
    </row>
    <row r="571" ht="15.75" customHeight="1">
      <c r="A571" s="27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14"/>
      <c r="AA571" s="28"/>
      <c r="AB571" s="30"/>
      <c r="AC571" s="28"/>
      <c r="AD571" s="19"/>
    </row>
    <row r="572" ht="15.75" customHeight="1">
      <c r="A572" s="27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14"/>
      <c r="AA572" s="28"/>
      <c r="AB572" s="30"/>
      <c r="AC572" s="28"/>
      <c r="AD572" s="19"/>
    </row>
    <row r="573" ht="15.75" customHeight="1">
      <c r="A573" s="27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14"/>
      <c r="AA573" s="28"/>
      <c r="AB573" s="30"/>
      <c r="AC573" s="28"/>
      <c r="AD573" s="19"/>
    </row>
    <row r="574" ht="15.75" customHeight="1">
      <c r="A574" s="27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14"/>
      <c r="AA574" s="28"/>
      <c r="AB574" s="30"/>
      <c r="AC574" s="28"/>
      <c r="AD574" s="19"/>
    </row>
    <row r="575" ht="15.75" customHeight="1">
      <c r="A575" s="27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14"/>
      <c r="AA575" s="28"/>
      <c r="AB575" s="30"/>
      <c r="AC575" s="28"/>
      <c r="AD575" s="19"/>
    </row>
    <row r="576" ht="15.75" customHeight="1">
      <c r="A576" s="27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14"/>
      <c r="AA576" s="28"/>
      <c r="AB576" s="30"/>
      <c r="AC576" s="28"/>
      <c r="AD576" s="19"/>
    </row>
    <row r="577" ht="15.75" customHeight="1">
      <c r="A577" s="27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14"/>
      <c r="AA577" s="28"/>
      <c r="AB577" s="30"/>
      <c r="AC577" s="28"/>
      <c r="AD577" s="19"/>
    </row>
    <row r="578" ht="15.75" customHeight="1">
      <c r="A578" s="27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14"/>
      <c r="AA578" s="28"/>
      <c r="AB578" s="30"/>
      <c r="AC578" s="28"/>
      <c r="AD578" s="19"/>
    </row>
    <row r="579" ht="15.75" customHeight="1">
      <c r="A579" s="27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14"/>
      <c r="AA579" s="28"/>
      <c r="AB579" s="30"/>
      <c r="AC579" s="28"/>
      <c r="AD579" s="19"/>
    </row>
    <row r="580" ht="15.75" customHeight="1">
      <c r="A580" s="27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14"/>
      <c r="AA580" s="28"/>
      <c r="AB580" s="30"/>
      <c r="AC580" s="28"/>
      <c r="AD580" s="19"/>
    </row>
    <row r="581" ht="15.75" customHeight="1">
      <c r="A581" s="27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14"/>
      <c r="AA581" s="28"/>
      <c r="AB581" s="30"/>
      <c r="AC581" s="28"/>
      <c r="AD581" s="19"/>
    </row>
    <row r="582" ht="15.75" customHeight="1">
      <c r="A582" s="27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14"/>
      <c r="AA582" s="28"/>
      <c r="AB582" s="30"/>
      <c r="AC582" s="28"/>
      <c r="AD582" s="19"/>
    </row>
    <row r="583" ht="15.75" customHeight="1">
      <c r="A583" s="27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14"/>
      <c r="AA583" s="28"/>
      <c r="AB583" s="30"/>
      <c r="AC583" s="28"/>
      <c r="AD583" s="19"/>
    </row>
    <row r="584" ht="15.75" customHeight="1">
      <c r="A584" s="27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14"/>
      <c r="AA584" s="28"/>
      <c r="AB584" s="30"/>
      <c r="AC584" s="28"/>
      <c r="AD584" s="19"/>
    </row>
    <row r="585" ht="15.75" customHeight="1">
      <c r="A585" s="27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14"/>
      <c r="AA585" s="28"/>
      <c r="AB585" s="30"/>
      <c r="AC585" s="28"/>
      <c r="AD585" s="19"/>
    </row>
    <row r="586" ht="15.75" customHeight="1">
      <c r="A586" s="27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14"/>
      <c r="AA586" s="28"/>
      <c r="AB586" s="30"/>
      <c r="AC586" s="28"/>
      <c r="AD586" s="19"/>
    </row>
    <row r="587" ht="15.75" customHeight="1">
      <c r="A587" s="27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14"/>
      <c r="AA587" s="28"/>
      <c r="AB587" s="30"/>
      <c r="AC587" s="28"/>
      <c r="AD587" s="19"/>
    </row>
    <row r="588" ht="15.75" customHeight="1">
      <c r="A588" s="27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14"/>
      <c r="AA588" s="28"/>
      <c r="AB588" s="30"/>
      <c r="AC588" s="28"/>
      <c r="AD588" s="19"/>
    </row>
    <row r="589" ht="15.75" customHeight="1">
      <c r="A589" s="27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14"/>
      <c r="AA589" s="28"/>
      <c r="AB589" s="30"/>
      <c r="AC589" s="28"/>
      <c r="AD589" s="19"/>
    </row>
    <row r="590" ht="15.75" customHeight="1">
      <c r="A590" s="27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14"/>
      <c r="AA590" s="28"/>
      <c r="AB590" s="30"/>
      <c r="AC590" s="28"/>
      <c r="AD590" s="19"/>
    </row>
    <row r="591" ht="15.75" customHeight="1">
      <c r="A591" s="27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14"/>
      <c r="AA591" s="28"/>
      <c r="AB591" s="30"/>
      <c r="AC591" s="28"/>
      <c r="AD591" s="19"/>
    </row>
    <row r="592" ht="15.75" customHeight="1">
      <c r="A592" s="27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14"/>
      <c r="AA592" s="28"/>
      <c r="AB592" s="30"/>
      <c r="AC592" s="28"/>
      <c r="AD592" s="19"/>
    </row>
    <row r="593" ht="15.75" customHeight="1">
      <c r="A593" s="27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14"/>
      <c r="AA593" s="28"/>
      <c r="AB593" s="30"/>
      <c r="AC593" s="28"/>
      <c r="AD593" s="19"/>
    </row>
    <row r="594" ht="15.75" customHeight="1">
      <c r="A594" s="27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14"/>
      <c r="AA594" s="28"/>
      <c r="AB594" s="30"/>
      <c r="AC594" s="28"/>
      <c r="AD594" s="19"/>
    </row>
    <row r="595" ht="15.75" customHeight="1">
      <c r="A595" s="27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14"/>
      <c r="AA595" s="28"/>
      <c r="AB595" s="30"/>
      <c r="AC595" s="28"/>
      <c r="AD595" s="19"/>
    </row>
    <row r="596" ht="15.75" customHeight="1">
      <c r="A596" s="27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14"/>
      <c r="AA596" s="28"/>
      <c r="AB596" s="30"/>
      <c r="AC596" s="28"/>
      <c r="AD596" s="19"/>
    </row>
    <row r="597" ht="15.75" customHeight="1">
      <c r="A597" s="27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14"/>
      <c r="AA597" s="28"/>
      <c r="AB597" s="30"/>
      <c r="AC597" s="28"/>
      <c r="AD597" s="19"/>
    </row>
    <row r="598" ht="15.75" customHeight="1">
      <c r="A598" s="27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14"/>
      <c r="AA598" s="28"/>
      <c r="AB598" s="30"/>
      <c r="AC598" s="28"/>
      <c r="AD598" s="19"/>
    </row>
    <row r="599" ht="15.75" customHeight="1">
      <c r="A599" s="27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14"/>
      <c r="AA599" s="28"/>
      <c r="AB599" s="30"/>
      <c r="AC599" s="28"/>
      <c r="AD599" s="19"/>
    </row>
    <row r="600" ht="15.75" customHeight="1">
      <c r="A600" s="27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14"/>
      <c r="AA600" s="28"/>
      <c r="AB600" s="30"/>
      <c r="AC600" s="28"/>
      <c r="AD600" s="19"/>
    </row>
    <row r="601" ht="15.75" customHeight="1">
      <c r="A601" s="27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14"/>
      <c r="AA601" s="28"/>
      <c r="AB601" s="30"/>
      <c r="AC601" s="28"/>
      <c r="AD601" s="19"/>
    </row>
    <row r="602" ht="15.75" customHeight="1">
      <c r="A602" s="27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14"/>
      <c r="AA602" s="28"/>
      <c r="AB602" s="30"/>
      <c r="AC602" s="28"/>
      <c r="AD602" s="19"/>
    </row>
    <row r="603" ht="15.75" customHeight="1">
      <c r="A603" s="27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14"/>
      <c r="AA603" s="28"/>
      <c r="AB603" s="30"/>
      <c r="AC603" s="28"/>
      <c r="AD603" s="19"/>
    </row>
    <row r="604" ht="15.75" customHeight="1">
      <c r="A604" s="27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14"/>
      <c r="AA604" s="28"/>
      <c r="AB604" s="30"/>
      <c r="AC604" s="28"/>
      <c r="AD604" s="19"/>
    </row>
    <row r="605" ht="15.75" customHeight="1">
      <c r="A605" s="27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14"/>
      <c r="AA605" s="28"/>
      <c r="AB605" s="30"/>
      <c r="AC605" s="28"/>
      <c r="AD605" s="19"/>
    </row>
    <row r="606" ht="15.75" customHeight="1">
      <c r="A606" s="27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14"/>
      <c r="AA606" s="28"/>
      <c r="AB606" s="30"/>
      <c r="AC606" s="28"/>
      <c r="AD606" s="19"/>
    </row>
    <row r="607" ht="15.75" customHeight="1">
      <c r="A607" s="27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14"/>
      <c r="AA607" s="28"/>
      <c r="AB607" s="30"/>
      <c r="AC607" s="28"/>
      <c r="AD607" s="19"/>
    </row>
    <row r="608" ht="15.75" customHeight="1">
      <c r="A608" s="27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14"/>
      <c r="AA608" s="28"/>
      <c r="AB608" s="30"/>
      <c r="AC608" s="28"/>
      <c r="AD608" s="19"/>
    </row>
    <row r="609" ht="15.75" customHeight="1">
      <c r="A609" s="27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14"/>
      <c r="AA609" s="28"/>
      <c r="AB609" s="30"/>
      <c r="AC609" s="28"/>
      <c r="AD609" s="19"/>
    </row>
    <row r="610" ht="15.75" customHeight="1">
      <c r="A610" s="27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14"/>
      <c r="AA610" s="28"/>
      <c r="AB610" s="30"/>
      <c r="AC610" s="28"/>
      <c r="AD610" s="19"/>
    </row>
    <row r="611" ht="15.75" customHeight="1">
      <c r="A611" s="27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14"/>
      <c r="AA611" s="28"/>
      <c r="AB611" s="30"/>
      <c r="AC611" s="28"/>
      <c r="AD611" s="19"/>
    </row>
    <row r="612" ht="15.75" customHeight="1">
      <c r="A612" s="27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14"/>
      <c r="AA612" s="28"/>
      <c r="AB612" s="30"/>
      <c r="AC612" s="28"/>
      <c r="AD612" s="19"/>
    </row>
    <row r="613" ht="15.75" customHeight="1">
      <c r="A613" s="27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14"/>
      <c r="AA613" s="28"/>
      <c r="AB613" s="30"/>
      <c r="AC613" s="28"/>
      <c r="AD613" s="19"/>
    </row>
    <row r="614" ht="15.75" customHeight="1">
      <c r="A614" s="27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14"/>
      <c r="AA614" s="28"/>
      <c r="AB614" s="30"/>
      <c r="AC614" s="28"/>
      <c r="AD614" s="19"/>
    </row>
    <row r="615" ht="15.75" customHeight="1">
      <c r="A615" s="27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14"/>
      <c r="AA615" s="28"/>
      <c r="AB615" s="30"/>
      <c r="AC615" s="28"/>
      <c r="AD615" s="19"/>
    </row>
    <row r="616" ht="15.75" customHeight="1">
      <c r="A616" s="27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14"/>
      <c r="AA616" s="28"/>
      <c r="AB616" s="30"/>
      <c r="AC616" s="28"/>
      <c r="AD616" s="19"/>
    </row>
    <row r="617" ht="15.75" customHeight="1">
      <c r="A617" s="27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14"/>
      <c r="AA617" s="28"/>
      <c r="AB617" s="30"/>
      <c r="AC617" s="28"/>
      <c r="AD617" s="19"/>
    </row>
    <row r="618" ht="15.75" customHeight="1">
      <c r="A618" s="27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14"/>
      <c r="AA618" s="28"/>
      <c r="AB618" s="30"/>
      <c r="AC618" s="28"/>
      <c r="AD618" s="19"/>
    </row>
    <row r="619" ht="15.75" customHeight="1">
      <c r="A619" s="27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14"/>
      <c r="AA619" s="28"/>
      <c r="AB619" s="30"/>
      <c r="AC619" s="28"/>
      <c r="AD619" s="19"/>
    </row>
    <row r="620" ht="15.75" customHeight="1">
      <c r="A620" s="27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14"/>
      <c r="AA620" s="28"/>
      <c r="AB620" s="30"/>
      <c r="AC620" s="28"/>
      <c r="AD620" s="19"/>
    </row>
    <row r="621" ht="15.75" customHeight="1">
      <c r="A621" s="27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14"/>
      <c r="AA621" s="28"/>
      <c r="AB621" s="30"/>
      <c r="AC621" s="28"/>
      <c r="AD621" s="19"/>
    </row>
    <row r="622" ht="15.75" customHeight="1">
      <c r="A622" s="27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14"/>
      <c r="AA622" s="28"/>
      <c r="AB622" s="30"/>
      <c r="AC622" s="28"/>
      <c r="AD622" s="19"/>
    </row>
    <row r="623" ht="15.75" customHeight="1">
      <c r="A623" s="27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14"/>
      <c r="AA623" s="28"/>
      <c r="AB623" s="30"/>
      <c r="AC623" s="28"/>
      <c r="AD623" s="19"/>
    </row>
    <row r="624" ht="15.75" customHeight="1">
      <c r="A624" s="27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14"/>
      <c r="AA624" s="28"/>
      <c r="AB624" s="30"/>
      <c r="AC624" s="28"/>
      <c r="AD624" s="19"/>
    </row>
    <row r="625" ht="15.75" customHeight="1">
      <c r="A625" s="27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14"/>
      <c r="AA625" s="28"/>
      <c r="AB625" s="30"/>
      <c r="AC625" s="28"/>
      <c r="AD625" s="19"/>
    </row>
    <row r="626" ht="15.75" customHeight="1">
      <c r="A626" s="27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14"/>
      <c r="AA626" s="28"/>
      <c r="AB626" s="30"/>
      <c r="AC626" s="28"/>
      <c r="AD626" s="19"/>
    </row>
    <row r="627" ht="15.75" customHeight="1">
      <c r="A627" s="27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14"/>
      <c r="AA627" s="28"/>
      <c r="AB627" s="30"/>
      <c r="AC627" s="28"/>
      <c r="AD627" s="19"/>
    </row>
    <row r="628" ht="15.75" customHeight="1">
      <c r="A628" s="27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14"/>
      <c r="AA628" s="28"/>
      <c r="AB628" s="30"/>
      <c r="AC628" s="28"/>
      <c r="AD628" s="19"/>
    </row>
    <row r="629" ht="15.75" customHeight="1">
      <c r="A629" s="27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14"/>
      <c r="AA629" s="28"/>
      <c r="AB629" s="30"/>
      <c r="AC629" s="28"/>
      <c r="AD629" s="19"/>
    </row>
    <row r="630" ht="15.75" customHeight="1">
      <c r="A630" s="27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14"/>
      <c r="AA630" s="28"/>
      <c r="AB630" s="30"/>
      <c r="AC630" s="28"/>
      <c r="AD630" s="19"/>
    </row>
    <row r="631" ht="15.75" customHeight="1">
      <c r="A631" s="27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14"/>
      <c r="AA631" s="28"/>
      <c r="AB631" s="30"/>
      <c r="AC631" s="28"/>
      <c r="AD631" s="19"/>
    </row>
    <row r="632" ht="15.75" customHeight="1">
      <c r="A632" s="27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14"/>
      <c r="AA632" s="28"/>
      <c r="AB632" s="30"/>
      <c r="AC632" s="28"/>
      <c r="AD632" s="19"/>
    </row>
    <row r="633" ht="15.75" customHeight="1">
      <c r="A633" s="27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14"/>
      <c r="AA633" s="28"/>
      <c r="AB633" s="30"/>
      <c r="AC633" s="28"/>
      <c r="AD633" s="19"/>
    </row>
    <row r="634" ht="15.75" customHeight="1">
      <c r="A634" s="27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14"/>
      <c r="AA634" s="28"/>
      <c r="AB634" s="30"/>
      <c r="AC634" s="28"/>
      <c r="AD634" s="19"/>
    </row>
    <row r="635" ht="15.75" customHeight="1">
      <c r="A635" s="27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14"/>
      <c r="AA635" s="28"/>
      <c r="AB635" s="30"/>
      <c r="AC635" s="28"/>
      <c r="AD635" s="19"/>
    </row>
    <row r="636" ht="15.75" customHeight="1">
      <c r="A636" s="27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14"/>
      <c r="AA636" s="28"/>
      <c r="AB636" s="30"/>
      <c r="AC636" s="28"/>
      <c r="AD636" s="19"/>
    </row>
    <row r="637" ht="15.75" customHeight="1">
      <c r="A637" s="27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14"/>
      <c r="AA637" s="28"/>
      <c r="AB637" s="30"/>
      <c r="AC637" s="28"/>
      <c r="AD637" s="19"/>
    </row>
    <row r="638" ht="15.75" customHeight="1">
      <c r="A638" s="27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14"/>
      <c r="AA638" s="28"/>
      <c r="AB638" s="30"/>
      <c r="AC638" s="28"/>
      <c r="AD638" s="19"/>
    </row>
    <row r="639" ht="15.75" customHeight="1">
      <c r="A639" s="27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14"/>
      <c r="AA639" s="28"/>
      <c r="AB639" s="30"/>
      <c r="AC639" s="28"/>
      <c r="AD639" s="19"/>
    </row>
    <row r="640" ht="15.75" customHeight="1">
      <c r="A640" s="27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14"/>
      <c r="AA640" s="28"/>
      <c r="AB640" s="30"/>
      <c r="AC640" s="28"/>
      <c r="AD640" s="19"/>
    </row>
    <row r="641" ht="15.75" customHeight="1">
      <c r="A641" s="27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14"/>
      <c r="AA641" s="28"/>
      <c r="AB641" s="30"/>
      <c r="AC641" s="28"/>
      <c r="AD641" s="19"/>
    </row>
    <row r="642" ht="15.75" customHeight="1">
      <c r="A642" s="27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14"/>
      <c r="AA642" s="28"/>
      <c r="AB642" s="30"/>
      <c r="AC642" s="28"/>
      <c r="AD642" s="19"/>
    </row>
    <row r="643" ht="15.75" customHeight="1">
      <c r="A643" s="27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14"/>
      <c r="AA643" s="28"/>
      <c r="AB643" s="30"/>
      <c r="AC643" s="28"/>
      <c r="AD643" s="19"/>
    </row>
    <row r="644" ht="15.75" customHeight="1">
      <c r="A644" s="27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14"/>
      <c r="AA644" s="28"/>
      <c r="AB644" s="30"/>
      <c r="AC644" s="28"/>
      <c r="AD644" s="19"/>
    </row>
    <row r="645" ht="15.75" customHeight="1">
      <c r="A645" s="27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14"/>
      <c r="AA645" s="28"/>
      <c r="AB645" s="30"/>
      <c r="AC645" s="28"/>
      <c r="AD645" s="19"/>
    </row>
    <row r="646" ht="15.75" customHeight="1">
      <c r="A646" s="27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14"/>
      <c r="AA646" s="28"/>
      <c r="AB646" s="30"/>
      <c r="AC646" s="28"/>
      <c r="AD646" s="19"/>
    </row>
    <row r="647" ht="15.75" customHeight="1">
      <c r="A647" s="27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14"/>
      <c r="AA647" s="28"/>
      <c r="AB647" s="30"/>
      <c r="AC647" s="28"/>
      <c r="AD647" s="19"/>
    </row>
    <row r="648" ht="15.75" customHeight="1">
      <c r="A648" s="27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14"/>
      <c r="AA648" s="28"/>
      <c r="AB648" s="30"/>
      <c r="AC648" s="28"/>
      <c r="AD648" s="19"/>
    </row>
    <row r="649" ht="15.75" customHeight="1">
      <c r="A649" s="27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14"/>
      <c r="AA649" s="28"/>
      <c r="AB649" s="30"/>
      <c r="AC649" s="28"/>
      <c r="AD649" s="19"/>
    </row>
    <row r="650" ht="15.75" customHeight="1">
      <c r="A650" s="27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14"/>
      <c r="AA650" s="28"/>
      <c r="AB650" s="30"/>
      <c r="AC650" s="28"/>
      <c r="AD650" s="19"/>
    </row>
    <row r="651" ht="15.75" customHeight="1">
      <c r="A651" s="27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14"/>
      <c r="AA651" s="28"/>
      <c r="AB651" s="30"/>
      <c r="AC651" s="28"/>
      <c r="AD651" s="19"/>
    </row>
    <row r="652" ht="15.75" customHeight="1">
      <c r="A652" s="27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14"/>
      <c r="AA652" s="28"/>
      <c r="AB652" s="30"/>
      <c r="AC652" s="28"/>
      <c r="AD652" s="19"/>
    </row>
    <row r="653" ht="15.75" customHeight="1">
      <c r="A653" s="27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14"/>
      <c r="AA653" s="28"/>
      <c r="AB653" s="30"/>
      <c r="AC653" s="28"/>
      <c r="AD653" s="19"/>
    </row>
    <row r="654" ht="15.75" customHeight="1">
      <c r="A654" s="27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14"/>
      <c r="AA654" s="28"/>
      <c r="AB654" s="30"/>
      <c r="AC654" s="28"/>
      <c r="AD654" s="19"/>
    </row>
    <row r="655" ht="15.75" customHeight="1">
      <c r="A655" s="27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14"/>
      <c r="AA655" s="28"/>
      <c r="AB655" s="30"/>
      <c r="AC655" s="28"/>
      <c r="AD655" s="19"/>
    </row>
    <row r="656" ht="15.75" customHeight="1">
      <c r="A656" s="27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14"/>
      <c r="AA656" s="28"/>
      <c r="AB656" s="30"/>
      <c r="AC656" s="28"/>
      <c r="AD656" s="19"/>
    </row>
    <row r="657" ht="15.75" customHeight="1">
      <c r="A657" s="27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14"/>
      <c r="AA657" s="28"/>
      <c r="AB657" s="30"/>
      <c r="AC657" s="28"/>
      <c r="AD657" s="19"/>
    </row>
    <row r="658" ht="15.75" customHeight="1">
      <c r="A658" s="27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14"/>
      <c r="AA658" s="28"/>
      <c r="AB658" s="30"/>
      <c r="AC658" s="28"/>
      <c r="AD658" s="19"/>
    </row>
    <row r="659" ht="15.75" customHeight="1">
      <c r="A659" s="27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14"/>
      <c r="AA659" s="28"/>
      <c r="AB659" s="30"/>
      <c r="AC659" s="28"/>
      <c r="AD659" s="19"/>
    </row>
    <row r="660" ht="15.75" customHeight="1">
      <c r="A660" s="27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14"/>
      <c r="AA660" s="28"/>
      <c r="AB660" s="30"/>
      <c r="AC660" s="28"/>
      <c r="AD660" s="19"/>
    </row>
    <row r="661" ht="15.75" customHeight="1">
      <c r="A661" s="27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14"/>
      <c r="AA661" s="28"/>
      <c r="AB661" s="30"/>
      <c r="AC661" s="28"/>
      <c r="AD661" s="19"/>
    </row>
    <row r="662" ht="15.75" customHeight="1">
      <c r="A662" s="27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14"/>
      <c r="AA662" s="28"/>
      <c r="AB662" s="30"/>
      <c r="AC662" s="28"/>
      <c r="AD662" s="19"/>
    </row>
    <row r="663" ht="15.75" customHeight="1">
      <c r="A663" s="27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14"/>
      <c r="AA663" s="28"/>
      <c r="AB663" s="30"/>
      <c r="AC663" s="28"/>
      <c r="AD663" s="19"/>
    </row>
    <row r="664" ht="15.75" customHeight="1">
      <c r="A664" s="27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14"/>
      <c r="AA664" s="28"/>
      <c r="AB664" s="30"/>
      <c r="AC664" s="28"/>
      <c r="AD664" s="19"/>
    </row>
    <row r="665" ht="15.75" customHeight="1">
      <c r="A665" s="27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14"/>
      <c r="AA665" s="28"/>
      <c r="AB665" s="30"/>
      <c r="AC665" s="28"/>
      <c r="AD665" s="19"/>
    </row>
    <row r="666" ht="15.75" customHeight="1">
      <c r="A666" s="27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14"/>
      <c r="AA666" s="28"/>
      <c r="AB666" s="30"/>
      <c r="AC666" s="28"/>
      <c r="AD666" s="19"/>
    </row>
    <row r="667" ht="15.75" customHeight="1">
      <c r="A667" s="27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14"/>
      <c r="AA667" s="28"/>
      <c r="AB667" s="30"/>
      <c r="AC667" s="28"/>
      <c r="AD667" s="19"/>
    </row>
    <row r="668" ht="15.75" customHeight="1">
      <c r="A668" s="27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14"/>
      <c r="AA668" s="28"/>
      <c r="AB668" s="30"/>
      <c r="AC668" s="28"/>
      <c r="AD668" s="19"/>
    </row>
    <row r="669" ht="15.75" customHeight="1">
      <c r="A669" s="27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14"/>
      <c r="AA669" s="28"/>
      <c r="AB669" s="30"/>
      <c r="AC669" s="28"/>
      <c r="AD669" s="19"/>
    </row>
    <row r="670" ht="15.75" customHeight="1">
      <c r="A670" s="27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14"/>
      <c r="AA670" s="28"/>
      <c r="AB670" s="30"/>
      <c r="AC670" s="28"/>
      <c r="AD670" s="19"/>
    </row>
    <row r="671" ht="15.75" customHeight="1">
      <c r="A671" s="27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14"/>
      <c r="AA671" s="28"/>
      <c r="AB671" s="30"/>
      <c r="AC671" s="28"/>
      <c r="AD671" s="19"/>
    </row>
    <row r="672" ht="15.75" customHeight="1">
      <c r="A672" s="27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14"/>
      <c r="AA672" s="28"/>
      <c r="AB672" s="30"/>
      <c r="AC672" s="28"/>
      <c r="AD672" s="19"/>
    </row>
    <row r="673" ht="15.75" customHeight="1">
      <c r="A673" s="27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14"/>
      <c r="AA673" s="28"/>
      <c r="AB673" s="30"/>
      <c r="AC673" s="28"/>
      <c r="AD673" s="19"/>
    </row>
    <row r="674" ht="15.75" customHeight="1">
      <c r="A674" s="27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14"/>
      <c r="AA674" s="28"/>
      <c r="AB674" s="30"/>
      <c r="AC674" s="28"/>
      <c r="AD674" s="19"/>
    </row>
    <row r="675" ht="15.75" customHeight="1">
      <c r="A675" s="27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14"/>
      <c r="AA675" s="28"/>
      <c r="AB675" s="30"/>
      <c r="AC675" s="28"/>
      <c r="AD675" s="19"/>
    </row>
    <row r="676" ht="15.75" customHeight="1">
      <c r="A676" s="27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14"/>
      <c r="AA676" s="28"/>
      <c r="AB676" s="30"/>
      <c r="AC676" s="28"/>
      <c r="AD676" s="19"/>
    </row>
    <row r="677" ht="15.75" customHeight="1">
      <c r="A677" s="27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14"/>
      <c r="AA677" s="28"/>
      <c r="AB677" s="30"/>
      <c r="AC677" s="28"/>
      <c r="AD677" s="19"/>
    </row>
    <row r="678" ht="15.75" customHeight="1">
      <c r="A678" s="27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14"/>
      <c r="AA678" s="28"/>
      <c r="AB678" s="30"/>
      <c r="AC678" s="28"/>
      <c r="AD678" s="19"/>
    </row>
    <row r="679" ht="15.75" customHeight="1">
      <c r="A679" s="27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14"/>
      <c r="AA679" s="28"/>
      <c r="AB679" s="30"/>
      <c r="AC679" s="28"/>
      <c r="AD679" s="19"/>
    </row>
    <row r="680" ht="15.75" customHeight="1">
      <c r="A680" s="27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14"/>
      <c r="AA680" s="28"/>
      <c r="AB680" s="30"/>
      <c r="AC680" s="28"/>
      <c r="AD680" s="19"/>
    </row>
    <row r="681" ht="15.75" customHeight="1">
      <c r="A681" s="27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14"/>
      <c r="AA681" s="28"/>
      <c r="AB681" s="30"/>
      <c r="AC681" s="28"/>
      <c r="AD681" s="19"/>
    </row>
    <row r="682" ht="15.75" customHeight="1">
      <c r="A682" s="27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14"/>
      <c r="AA682" s="28"/>
      <c r="AB682" s="30"/>
      <c r="AC682" s="28"/>
      <c r="AD682" s="19"/>
    </row>
    <row r="683" ht="15.75" customHeight="1">
      <c r="A683" s="27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14"/>
      <c r="AA683" s="28"/>
      <c r="AB683" s="30"/>
      <c r="AC683" s="28"/>
      <c r="AD683" s="19"/>
    </row>
    <row r="684" ht="15.75" customHeight="1">
      <c r="A684" s="27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14"/>
      <c r="AA684" s="28"/>
      <c r="AB684" s="30"/>
      <c r="AC684" s="28"/>
      <c r="AD684" s="19"/>
    </row>
    <row r="685" ht="15.75" customHeight="1">
      <c r="A685" s="27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14"/>
      <c r="AA685" s="28"/>
      <c r="AB685" s="30"/>
      <c r="AC685" s="28"/>
      <c r="AD685" s="19"/>
    </row>
    <row r="686" ht="15.75" customHeight="1">
      <c r="A686" s="27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14"/>
      <c r="AA686" s="28"/>
      <c r="AB686" s="30"/>
      <c r="AC686" s="28"/>
      <c r="AD686" s="19"/>
    </row>
    <row r="687" ht="15.75" customHeight="1">
      <c r="A687" s="27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14"/>
      <c r="AA687" s="28"/>
      <c r="AB687" s="30"/>
      <c r="AC687" s="28"/>
      <c r="AD687" s="19"/>
    </row>
    <row r="688" ht="15.75" customHeight="1">
      <c r="A688" s="27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14"/>
      <c r="AA688" s="28"/>
      <c r="AB688" s="30"/>
      <c r="AC688" s="28"/>
      <c r="AD688" s="19"/>
    </row>
    <row r="689" ht="15.75" customHeight="1">
      <c r="A689" s="27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14"/>
      <c r="AA689" s="28"/>
      <c r="AB689" s="30"/>
      <c r="AC689" s="28"/>
      <c r="AD689" s="19"/>
    </row>
    <row r="690" ht="15.75" customHeight="1">
      <c r="A690" s="27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14"/>
      <c r="AA690" s="28"/>
      <c r="AB690" s="30"/>
      <c r="AC690" s="28"/>
      <c r="AD690" s="19"/>
    </row>
    <row r="691" ht="15.75" customHeight="1">
      <c r="A691" s="27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14"/>
      <c r="AA691" s="28"/>
      <c r="AB691" s="30"/>
      <c r="AC691" s="28"/>
      <c r="AD691" s="19"/>
    </row>
    <row r="692" ht="15.75" customHeight="1">
      <c r="A692" s="27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14"/>
      <c r="AA692" s="28"/>
      <c r="AB692" s="30"/>
      <c r="AC692" s="28"/>
      <c r="AD692" s="19"/>
    </row>
    <row r="693" ht="15.75" customHeight="1">
      <c r="A693" s="27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14"/>
      <c r="AA693" s="28"/>
      <c r="AB693" s="30"/>
      <c r="AC693" s="28"/>
      <c r="AD693" s="19"/>
    </row>
    <row r="694" ht="15.75" customHeight="1">
      <c r="A694" s="27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14"/>
      <c r="AA694" s="28"/>
      <c r="AB694" s="30"/>
      <c r="AC694" s="28"/>
      <c r="AD694" s="19"/>
    </row>
    <row r="695" ht="15.75" customHeight="1">
      <c r="A695" s="27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14"/>
      <c r="AA695" s="28"/>
      <c r="AB695" s="30"/>
      <c r="AC695" s="28"/>
      <c r="AD695" s="19"/>
    </row>
    <row r="696" ht="15.75" customHeight="1">
      <c r="A696" s="27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14"/>
      <c r="AA696" s="28"/>
      <c r="AB696" s="30"/>
      <c r="AC696" s="28"/>
      <c r="AD696" s="19"/>
    </row>
    <row r="697" ht="15.75" customHeight="1">
      <c r="A697" s="27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14"/>
      <c r="AA697" s="28"/>
      <c r="AB697" s="30"/>
      <c r="AC697" s="28"/>
      <c r="AD697" s="19"/>
    </row>
    <row r="698" ht="15.75" customHeight="1">
      <c r="A698" s="27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14"/>
      <c r="AA698" s="28"/>
      <c r="AB698" s="30"/>
      <c r="AC698" s="28"/>
      <c r="AD698" s="19"/>
    </row>
    <row r="699" ht="15.75" customHeight="1">
      <c r="A699" s="27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14"/>
      <c r="AA699" s="28"/>
      <c r="AB699" s="30"/>
      <c r="AC699" s="28"/>
      <c r="AD699" s="19"/>
    </row>
    <row r="700" ht="15.75" customHeight="1">
      <c r="A700" s="27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14"/>
      <c r="AA700" s="28"/>
      <c r="AB700" s="30"/>
      <c r="AC700" s="28"/>
      <c r="AD700" s="19"/>
    </row>
    <row r="701" ht="15.75" customHeight="1">
      <c r="A701" s="27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14"/>
      <c r="AA701" s="28"/>
      <c r="AB701" s="30"/>
      <c r="AC701" s="28"/>
      <c r="AD701" s="19"/>
    </row>
    <row r="702" ht="15.75" customHeight="1">
      <c r="A702" s="27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14"/>
      <c r="AA702" s="28"/>
      <c r="AB702" s="30"/>
      <c r="AC702" s="28"/>
      <c r="AD702" s="19"/>
    </row>
    <row r="703" ht="15.75" customHeight="1">
      <c r="A703" s="27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14"/>
      <c r="AA703" s="28"/>
      <c r="AB703" s="30"/>
      <c r="AC703" s="28"/>
      <c r="AD703" s="19"/>
    </row>
    <row r="704" ht="15.75" customHeight="1">
      <c r="A704" s="27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14"/>
      <c r="AA704" s="28"/>
      <c r="AB704" s="30"/>
      <c r="AC704" s="28"/>
      <c r="AD704" s="19"/>
    </row>
    <row r="705" ht="15.75" customHeight="1">
      <c r="A705" s="27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14"/>
      <c r="AA705" s="28"/>
      <c r="AB705" s="30"/>
      <c r="AC705" s="28"/>
      <c r="AD705" s="19"/>
    </row>
    <row r="706" ht="15.75" customHeight="1">
      <c r="A706" s="27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14"/>
      <c r="AA706" s="28"/>
      <c r="AB706" s="30"/>
      <c r="AC706" s="28"/>
      <c r="AD706" s="19"/>
    </row>
    <row r="707" ht="15.75" customHeight="1">
      <c r="A707" s="27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14"/>
      <c r="AA707" s="28"/>
      <c r="AB707" s="30"/>
      <c r="AC707" s="28"/>
      <c r="AD707" s="19"/>
    </row>
    <row r="708" ht="15.75" customHeight="1">
      <c r="A708" s="27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14"/>
      <c r="AA708" s="28"/>
      <c r="AB708" s="30"/>
      <c r="AC708" s="28"/>
      <c r="AD708" s="19"/>
    </row>
    <row r="709" ht="15.75" customHeight="1">
      <c r="A709" s="27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14"/>
      <c r="AA709" s="28"/>
      <c r="AB709" s="30"/>
      <c r="AC709" s="28"/>
      <c r="AD709" s="19"/>
    </row>
    <row r="710" ht="15.75" customHeight="1">
      <c r="A710" s="27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14"/>
      <c r="AA710" s="28"/>
      <c r="AB710" s="30"/>
      <c r="AC710" s="28"/>
      <c r="AD710" s="19"/>
    </row>
    <row r="711" ht="15.75" customHeight="1">
      <c r="A711" s="27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14"/>
      <c r="AA711" s="28"/>
      <c r="AB711" s="30"/>
      <c r="AC711" s="28"/>
      <c r="AD711" s="19"/>
    </row>
    <row r="712" ht="15.75" customHeight="1">
      <c r="A712" s="27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14"/>
      <c r="AA712" s="28"/>
      <c r="AB712" s="30"/>
      <c r="AC712" s="28"/>
      <c r="AD712" s="19"/>
    </row>
    <row r="713" ht="15.75" customHeight="1">
      <c r="A713" s="27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14"/>
      <c r="AA713" s="28"/>
      <c r="AB713" s="30"/>
      <c r="AC713" s="28"/>
      <c r="AD713" s="19"/>
    </row>
    <row r="714" ht="15.75" customHeight="1">
      <c r="A714" s="27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14"/>
      <c r="AA714" s="28"/>
      <c r="AB714" s="30"/>
      <c r="AC714" s="28"/>
      <c r="AD714" s="19"/>
    </row>
    <row r="715" ht="15.75" customHeight="1">
      <c r="A715" s="27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14"/>
      <c r="AA715" s="28"/>
      <c r="AB715" s="30"/>
      <c r="AC715" s="28"/>
      <c r="AD715" s="19"/>
    </row>
    <row r="716" ht="15.75" customHeight="1">
      <c r="A716" s="27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14"/>
      <c r="AA716" s="28"/>
      <c r="AB716" s="30"/>
      <c r="AC716" s="28"/>
      <c r="AD716" s="19"/>
    </row>
    <row r="717" ht="15.75" customHeight="1">
      <c r="A717" s="27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14"/>
      <c r="AA717" s="28"/>
      <c r="AB717" s="30"/>
      <c r="AC717" s="28"/>
      <c r="AD717" s="19"/>
    </row>
    <row r="718" ht="15.75" customHeight="1">
      <c r="A718" s="27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14"/>
      <c r="AA718" s="28"/>
      <c r="AB718" s="30"/>
      <c r="AC718" s="28"/>
      <c r="AD718" s="19"/>
    </row>
    <row r="719" ht="15.75" customHeight="1">
      <c r="A719" s="27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14"/>
      <c r="AA719" s="28"/>
      <c r="AB719" s="30"/>
      <c r="AC719" s="28"/>
      <c r="AD719" s="19"/>
    </row>
    <row r="720" ht="15.75" customHeight="1">
      <c r="A720" s="27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14"/>
      <c r="AA720" s="28"/>
      <c r="AB720" s="30"/>
      <c r="AC720" s="28"/>
      <c r="AD720" s="19"/>
    </row>
    <row r="721" ht="15.75" customHeight="1">
      <c r="A721" s="27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14"/>
      <c r="AA721" s="28"/>
      <c r="AB721" s="30"/>
      <c r="AC721" s="28"/>
      <c r="AD721" s="19"/>
    </row>
    <row r="722" ht="15.75" customHeight="1">
      <c r="A722" s="27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14"/>
      <c r="AA722" s="28"/>
      <c r="AB722" s="30"/>
      <c r="AC722" s="28"/>
      <c r="AD722" s="19"/>
    </row>
    <row r="723" ht="15.75" customHeight="1">
      <c r="A723" s="27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14"/>
      <c r="AA723" s="28"/>
      <c r="AB723" s="30"/>
      <c r="AC723" s="28"/>
      <c r="AD723" s="19"/>
    </row>
    <row r="724" ht="15.75" customHeight="1">
      <c r="A724" s="27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14"/>
      <c r="AA724" s="28"/>
      <c r="AB724" s="30"/>
      <c r="AC724" s="28"/>
      <c r="AD724" s="19"/>
    </row>
    <row r="725" ht="15.75" customHeight="1">
      <c r="A725" s="27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14"/>
      <c r="AA725" s="28"/>
      <c r="AB725" s="30"/>
      <c r="AC725" s="28"/>
      <c r="AD725" s="19"/>
    </row>
    <row r="726" ht="15.75" customHeight="1">
      <c r="A726" s="27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14"/>
      <c r="AA726" s="28"/>
      <c r="AB726" s="30"/>
      <c r="AC726" s="28"/>
      <c r="AD726" s="19"/>
    </row>
    <row r="727" ht="15.75" customHeight="1">
      <c r="A727" s="27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14"/>
      <c r="AA727" s="28"/>
      <c r="AB727" s="30"/>
      <c r="AC727" s="28"/>
      <c r="AD727" s="19"/>
    </row>
    <row r="728" ht="15.75" customHeight="1">
      <c r="A728" s="27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14"/>
      <c r="AA728" s="28"/>
      <c r="AB728" s="30"/>
      <c r="AC728" s="28"/>
      <c r="AD728" s="19"/>
    </row>
    <row r="729" ht="15.75" customHeight="1">
      <c r="A729" s="27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14"/>
      <c r="AA729" s="28"/>
      <c r="AB729" s="30"/>
      <c r="AC729" s="28"/>
      <c r="AD729" s="19"/>
    </row>
    <row r="730" ht="15.75" customHeight="1">
      <c r="A730" s="27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14"/>
      <c r="AA730" s="28"/>
      <c r="AB730" s="30"/>
      <c r="AC730" s="28"/>
      <c r="AD730" s="19"/>
    </row>
    <row r="731" ht="15.75" customHeight="1">
      <c r="A731" s="27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14"/>
      <c r="AA731" s="28"/>
      <c r="AB731" s="30"/>
      <c r="AC731" s="28"/>
      <c r="AD731" s="19"/>
    </row>
    <row r="732" ht="15.75" customHeight="1">
      <c r="A732" s="27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14"/>
      <c r="AA732" s="28"/>
      <c r="AB732" s="30"/>
      <c r="AC732" s="28"/>
      <c r="AD732" s="19"/>
    </row>
    <row r="733" ht="15.75" customHeight="1">
      <c r="A733" s="27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14"/>
      <c r="AA733" s="28"/>
      <c r="AB733" s="30"/>
      <c r="AC733" s="28"/>
      <c r="AD733" s="19"/>
    </row>
    <row r="734" ht="15.75" customHeight="1">
      <c r="A734" s="27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14"/>
      <c r="AA734" s="28"/>
      <c r="AB734" s="30"/>
      <c r="AC734" s="28"/>
      <c r="AD734" s="19"/>
    </row>
    <row r="735" ht="15.75" customHeight="1">
      <c r="A735" s="27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14"/>
      <c r="AA735" s="28"/>
      <c r="AB735" s="30"/>
      <c r="AC735" s="28"/>
      <c r="AD735" s="19"/>
    </row>
    <row r="736" ht="15.75" customHeight="1">
      <c r="A736" s="27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14"/>
      <c r="AA736" s="28"/>
      <c r="AB736" s="30"/>
      <c r="AC736" s="28"/>
      <c r="AD736" s="19"/>
    </row>
    <row r="737" ht="15.75" customHeight="1">
      <c r="A737" s="27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14"/>
      <c r="AA737" s="28"/>
      <c r="AB737" s="30"/>
      <c r="AC737" s="28"/>
      <c r="AD737" s="19"/>
    </row>
    <row r="738" ht="15.75" customHeight="1">
      <c r="A738" s="27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14"/>
      <c r="AA738" s="28"/>
      <c r="AB738" s="30"/>
      <c r="AC738" s="28"/>
      <c r="AD738" s="19"/>
    </row>
    <row r="739" ht="15.75" customHeight="1">
      <c r="A739" s="27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14"/>
      <c r="AA739" s="28"/>
      <c r="AB739" s="30"/>
      <c r="AC739" s="28"/>
      <c r="AD739" s="19"/>
    </row>
    <row r="740" ht="15.75" customHeight="1">
      <c r="A740" s="27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14"/>
      <c r="AA740" s="28"/>
      <c r="AB740" s="30"/>
      <c r="AC740" s="28"/>
      <c r="AD740" s="19"/>
    </row>
    <row r="741" ht="15.75" customHeight="1">
      <c r="A741" s="27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14"/>
      <c r="AA741" s="28"/>
      <c r="AB741" s="30"/>
      <c r="AC741" s="28"/>
      <c r="AD741" s="19"/>
    </row>
    <row r="742" ht="15.75" customHeight="1">
      <c r="A742" s="27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14"/>
      <c r="AA742" s="28"/>
      <c r="AB742" s="30"/>
      <c r="AC742" s="28"/>
      <c r="AD742" s="19"/>
    </row>
    <row r="743" ht="15.75" customHeight="1">
      <c r="A743" s="27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14"/>
      <c r="AA743" s="28"/>
      <c r="AB743" s="30"/>
      <c r="AC743" s="28"/>
      <c r="AD743" s="19"/>
    </row>
    <row r="744" ht="15.75" customHeight="1">
      <c r="A744" s="27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14"/>
      <c r="AA744" s="28"/>
      <c r="AB744" s="30"/>
      <c r="AC744" s="28"/>
      <c r="AD744" s="19"/>
    </row>
    <row r="745" ht="15.75" customHeight="1">
      <c r="A745" s="27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14"/>
      <c r="AA745" s="28"/>
      <c r="AB745" s="30"/>
      <c r="AC745" s="28"/>
      <c r="AD745" s="19"/>
    </row>
    <row r="746" ht="15.75" customHeight="1">
      <c r="A746" s="27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14"/>
      <c r="AA746" s="28"/>
      <c r="AB746" s="30"/>
      <c r="AC746" s="28"/>
      <c r="AD746" s="19"/>
    </row>
    <row r="747" ht="15.75" customHeight="1">
      <c r="A747" s="27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14"/>
      <c r="AA747" s="28"/>
      <c r="AB747" s="30"/>
      <c r="AC747" s="28"/>
      <c r="AD747" s="19"/>
    </row>
    <row r="748" ht="15.75" customHeight="1">
      <c r="A748" s="27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14"/>
      <c r="AA748" s="28"/>
      <c r="AB748" s="30"/>
      <c r="AC748" s="28"/>
      <c r="AD748" s="19"/>
    </row>
    <row r="749" ht="15.75" customHeight="1">
      <c r="A749" s="27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14"/>
      <c r="AA749" s="28"/>
      <c r="AB749" s="30"/>
      <c r="AC749" s="28"/>
      <c r="AD749" s="19"/>
    </row>
    <row r="750" ht="15.75" customHeight="1">
      <c r="A750" s="27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14"/>
      <c r="AA750" s="28"/>
      <c r="AB750" s="30"/>
      <c r="AC750" s="28"/>
      <c r="AD750" s="19"/>
    </row>
    <row r="751" ht="15.75" customHeight="1">
      <c r="A751" s="27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14"/>
      <c r="AA751" s="28"/>
      <c r="AB751" s="30"/>
      <c r="AC751" s="28"/>
      <c r="AD751" s="19"/>
    </row>
    <row r="752" ht="15.75" customHeight="1">
      <c r="A752" s="27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14"/>
      <c r="AA752" s="28"/>
      <c r="AB752" s="30"/>
      <c r="AC752" s="28"/>
      <c r="AD752" s="19"/>
    </row>
    <row r="753" ht="15.75" customHeight="1">
      <c r="A753" s="27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14"/>
      <c r="AA753" s="28"/>
      <c r="AB753" s="30"/>
      <c r="AC753" s="28"/>
      <c r="AD753" s="19"/>
    </row>
    <row r="754" ht="15.75" customHeight="1">
      <c r="A754" s="27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14"/>
      <c r="AA754" s="28"/>
      <c r="AB754" s="30"/>
      <c r="AC754" s="28"/>
      <c r="AD754" s="19"/>
    </row>
    <row r="755" ht="15.75" customHeight="1">
      <c r="A755" s="27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14"/>
      <c r="AA755" s="28"/>
      <c r="AB755" s="30"/>
      <c r="AC755" s="28"/>
      <c r="AD755" s="19"/>
    </row>
    <row r="756" ht="15.75" customHeight="1">
      <c r="A756" s="27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14"/>
      <c r="AA756" s="28"/>
      <c r="AB756" s="30"/>
      <c r="AC756" s="28"/>
      <c r="AD756" s="19"/>
    </row>
    <row r="757" ht="15.75" customHeight="1">
      <c r="A757" s="27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14"/>
      <c r="AA757" s="28"/>
      <c r="AB757" s="30"/>
      <c r="AC757" s="28"/>
      <c r="AD757" s="19"/>
    </row>
    <row r="758" ht="15.75" customHeight="1">
      <c r="A758" s="27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14"/>
      <c r="AA758" s="28"/>
      <c r="AB758" s="30"/>
      <c r="AC758" s="28"/>
      <c r="AD758" s="19"/>
    </row>
    <row r="759" ht="15.75" customHeight="1">
      <c r="A759" s="27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14"/>
      <c r="AA759" s="28"/>
      <c r="AB759" s="30"/>
      <c r="AC759" s="28"/>
      <c r="AD759" s="19"/>
    </row>
    <row r="760" ht="15.75" customHeight="1">
      <c r="A760" s="27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14"/>
      <c r="AA760" s="28"/>
      <c r="AB760" s="30"/>
      <c r="AC760" s="28"/>
      <c r="AD760" s="19"/>
    </row>
    <row r="761" ht="15.75" customHeight="1">
      <c r="A761" s="27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14"/>
      <c r="AA761" s="28"/>
      <c r="AB761" s="30"/>
      <c r="AC761" s="28"/>
      <c r="AD761" s="19"/>
    </row>
    <row r="762" ht="15.75" customHeight="1">
      <c r="A762" s="27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14"/>
      <c r="AA762" s="28"/>
      <c r="AB762" s="30"/>
      <c r="AC762" s="28"/>
      <c r="AD762" s="19"/>
    </row>
    <row r="763" ht="15.75" customHeight="1">
      <c r="A763" s="27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14"/>
      <c r="AA763" s="28"/>
      <c r="AB763" s="30"/>
      <c r="AC763" s="28"/>
      <c r="AD763" s="19"/>
    </row>
    <row r="764" ht="15.75" customHeight="1">
      <c r="A764" s="27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14"/>
      <c r="AA764" s="28"/>
      <c r="AB764" s="30"/>
      <c r="AC764" s="28"/>
      <c r="AD764" s="19"/>
    </row>
    <row r="765" ht="15.75" customHeight="1">
      <c r="A765" s="27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14"/>
      <c r="AA765" s="28"/>
      <c r="AB765" s="30"/>
      <c r="AC765" s="28"/>
      <c r="AD765" s="19"/>
    </row>
    <row r="766" ht="15.75" customHeight="1">
      <c r="A766" s="27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14"/>
      <c r="AA766" s="28"/>
      <c r="AB766" s="30"/>
      <c r="AC766" s="28"/>
      <c r="AD766" s="19"/>
    </row>
    <row r="767" ht="15.75" customHeight="1">
      <c r="A767" s="27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14"/>
      <c r="AA767" s="28"/>
      <c r="AB767" s="30"/>
      <c r="AC767" s="28"/>
      <c r="AD767" s="19"/>
    </row>
    <row r="768" ht="15.75" customHeight="1">
      <c r="A768" s="27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14"/>
      <c r="AA768" s="28"/>
      <c r="AB768" s="30"/>
      <c r="AC768" s="28"/>
      <c r="AD768" s="19"/>
    </row>
    <row r="769" ht="15.75" customHeight="1">
      <c r="A769" s="27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14"/>
      <c r="AA769" s="28"/>
      <c r="AB769" s="30"/>
      <c r="AC769" s="28"/>
      <c r="AD769" s="19"/>
    </row>
    <row r="770" ht="15.75" customHeight="1">
      <c r="A770" s="27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14"/>
      <c r="AA770" s="28"/>
      <c r="AB770" s="30"/>
      <c r="AC770" s="28"/>
      <c r="AD770" s="19"/>
    </row>
    <row r="771" ht="15.75" customHeight="1">
      <c r="A771" s="27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14"/>
      <c r="AA771" s="28"/>
      <c r="AB771" s="30"/>
      <c r="AC771" s="28"/>
      <c r="AD771" s="19"/>
    </row>
    <row r="772" ht="15.75" customHeight="1">
      <c r="A772" s="27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14"/>
      <c r="AA772" s="28"/>
      <c r="AB772" s="30"/>
      <c r="AC772" s="28"/>
      <c r="AD772" s="19"/>
    </row>
    <row r="773" ht="15.75" customHeight="1">
      <c r="A773" s="27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14"/>
      <c r="AA773" s="28"/>
      <c r="AB773" s="30"/>
      <c r="AC773" s="28"/>
      <c r="AD773" s="19"/>
    </row>
    <row r="774" ht="15.75" customHeight="1">
      <c r="A774" s="27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14"/>
      <c r="AA774" s="28"/>
      <c r="AB774" s="30"/>
      <c r="AC774" s="28"/>
      <c r="AD774" s="19"/>
    </row>
    <row r="775" ht="15.75" customHeight="1">
      <c r="A775" s="27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14"/>
      <c r="AA775" s="28"/>
      <c r="AB775" s="30"/>
      <c r="AC775" s="28"/>
      <c r="AD775" s="19"/>
    </row>
    <row r="776" ht="15.75" customHeight="1">
      <c r="A776" s="27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14"/>
      <c r="AA776" s="28"/>
      <c r="AB776" s="30"/>
      <c r="AC776" s="28"/>
      <c r="AD776" s="19"/>
    </row>
    <row r="777" ht="15.75" customHeight="1">
      <c r="A777" s="27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14"/>
      <c r="AA777" s="28"/>
      <c r="AB777" s="30"/>
      <c r="AC777" s="28"/>
      <c r="AD777" s="19"/>
    </row>
    <row r="778" ht="15.75" customHeight="1">
      <c r="A778" s="27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14"/>
      <c r="AA778" s="28"/>
      <c r="AB778" s="30"/>
      <c r="AC778" s="28"/>
      <c r="AD778" s="19"/>
    </row>
    <row r="779" ht="15.75" customHeight="1">
      <c r="A779" s="27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14"/>
      <c r="AA779" s="28"/>
      <c r="AB779" s="30"/>
      <c r="AC779" s="28"/>
      <c r="AD779" s="19"/>
    </row>
    <row r="780" ht="15.75" customHeight="1">
      <c r="A780" s="27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14"/>
      <c r="AA780" s="28"/>
      <c r="AB780" s="30"/>
      <c r="AC780" s="28"/>
      <c r="AD780" s="19"/>
    </row>
    <row r="781" ht="15.75" customHeight="1">
      <c r="A781" s="27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14"/>
      <c r="AA781" s="28"/>
      <c r="AB781" s="30"/>
      <c r="AC781" s="28"/>
      <c r="AD781" s="19"/>
    </row>
    <row r="782" ht="15.75" customHeight="1">
      <c r="A782" s="27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14"/>
      <c r="AA782" s="28"/>
      <c r="AB782" s="30"/>
      <c r="AC782" s="28"/>
      <c r="AD782" s="19"/>
    </row>
    <row r="783" ht="15.75" customHeight="1">
      <c r="A783" s="27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14"/>
      <c r="AA783" s="28"/>
      <c r="AB783" s="30"/>
      <c r="AC783" s="28"/>
      <c r="AD783" s="19"/>
    </row>
    <row r="784" ht="15.75" customHeight="1">
      <c r="A784" s="27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14"/>
      <c r="AA784" s="28"/>
      <c r="AB784" s="30"/>
      <c r="AC784" s="28"/>
      <c r="AD784" s="19"/>
    </row>
    <row r="785" ht="15.75" customHeight="1">
      <c r="A785" s="27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14"/>
      <c r="AA785" s="28"/>
      <c r="AB785" s="30"/>
      <c r="AC785" s="28"/>
      <c r="AD785" s="19"/>
    </row>
    <row r="786" ht="15.75" customHeight="1">
      <c r="A786" s="27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14"/>
      <c r="AA786" s="28"/>
      <c r="AB786" s="30"/>
      <c r="AC786" s="28"/>
      <c r="AD786" s="19"/>
    </row>
    <row r="787" ht="15.75" customHeight="1">
      <c r="A787" s="27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14"/>
      <c r="AA787" s="28"/>
      <c r="AB787" s="30"/>
      <c r="AC787" s="28"/>
      <c r="AD787" s="19"/>
    </row>
    <row r="788" ht="15.75" customHeight="1">
      <c r="A788" s="27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14"/>
      <c r="AA788" s="28"/>
      <c r="AB788" s="30"/>
      <c r="AC788" s="28"/>
      <c r="AD788" s="19"/>
    </row>
    <row r="789" ht="15.75" customHeight="1">
      <c r="A789" s="27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14"/>
      <c r="AA789" s="28"/>
      <c r="AB789" s="30"/>
      <c r="AC789" s="28"/>
      <c r="AD789" s="19"/>
    </row>
    <row r="790" ht="15.75" customHeight="1">
      <c r="A790" s="27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14"/>
      <c r="AA790" s="28"/>
      <c r="AB790" s="30"/>
      <c r="AC790" s="28"/>
      <c r="AD790" s="19"/>
    </row>
    <row r="791" ht="15.75" customHeight="1">
      <c r="A791" s="27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14"/>
      <c r="AA791" s="28"/>
      <c r="AB791" s="30"/>
      <c r="AC791" s="28"/>
      <c r="AD791" s="19"/>
    </row>
    <row r="792" ht="15.75" customHeight="1">
      <c r="A792" s="27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14"/>
      <c r="AA792" s="28"/>
      <c r="AB792" s="30"/>
      <c r="AC792" s="28"/>
      <c r="AD792" s="19"/>
    </row>
    <row r="793" ht="15.75" customHeight="1">
      <c r="A793" s="27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14"/>
      <c r="AA793" s="28"/>
      <c r="AB793" s="30"/>
      <c r="AC793" s="28"/>
      <c r="AD793" s="19"/>
    </row>
    <row r="794" ht="15.75" customHeight="1">
      <c r="A794" s="27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14"/>
      <c r="AA794" s="28"/>
      <c r="AB794" s="30"/>
      <c r="AC794" s="28"/>
      <c r="AD794" s="19"/>
    </row>
    <row r="795" ht="15.75" customHeight="1">
      <c r="A795" s="27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14"/>
      <c r="AA795" s="28"/>
      <c r="AB795" s="30"/>
      <c r="AC795" s="28"/>
      <c r="AD795" s="19"/>
    </row>
    <row r="796" ht="15.75" customHeight="1">
      <c r="A796" s="27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14"/>
      <c r="AA796" s="28"/>
      <c r="AB796" s="30"/>
      <c r="AC796" s="28"/>
      <c r="AD796" s="19"/>
    </row>
    <row r="797" ht="15.75" customHeight="1">
      <c r="A797" s="27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14"/>
      <c r="AA797" s="28"/>
      <c r="AB797" s="30"/>
      <c r="AC797" s="28"/>
      <c r="AD797" s="19"/>
    </row>
    <row r="798" ht="15.75" customHeight="1">
      <c r="A798" s="27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14"/>
      <c r="AA798" s="28"/>
      <c r="AB798" s="30"/>
      <c r="AC798" s="28"/>
      <c r="AD798" s="19"/>
    </row>
    <row r="799" ht="15.75" customHeight="1">
      <c r="A799" s="27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14"/>
      <c r="AA799" s="28"/>
      <c r="AB799" s="30"/>
      <c r="AC799" s="28"/>
      <c r="AD799" s="19"/>
    </row>
    <row r="800" ht="15.75" customHeight="1">
      <c r="A800" s="27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14"/>
      <c r="AA800" s="28"/>
      <c r="AB800" s="30"/>
      <c r="AC800" s="28"/>
      <c r="AD800" s="19"/>
    </row>
    <row r="801" ht="15.75" customHeight="1">
      <c r="A801" s="27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14"/>
      <c r="AA801" s="28"/>
      <c r="AB801" s="30"/>
      <c r="AC801" s="28"/>
      <c r="AD801" s="19"/>
    </row>
    <row r="802" ht="15.75" customHeight="1">
      <c r="A802" s="27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14"/>
      <c r="AA802" s="28"/>
      <c r="AB802" s="30"/>
      <c r="AC802" s="28"/>
      <c r="AD802" s="19"/>
    </row>
    <row r="803" ht="15.75" customHeight="1">
      <c r="A803" s="27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14"/>
      <c r="AA803" s="28"/>
      <c r="AB803" s="30"/>
      <c r="AC803" s="28"/>
      <c r="AD803" s="19"/>
    </row>
    <row r="804" ht="15.75" customHeight="1">
      <c r="A804" s="27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14"/>
      <c r="AA804" s="28"/>
      <c r="AB804" s="30"/>
      <c r="AC804" s="28"/>
      <c r="AD804" s="19"/>
    </row>
    <row r="805" ht="15.75" customHeight="1">
      <c r="A805" s="27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14"/>
      <c r="AA805" s="28"/>
      <c r="AB805" s="30"/>
      <c r="AC805" s="28"/>
      <c r="AD805" s="19"/>
    </row>
    <row r="806" ht="15.75" customHeight="1">
      <c r="A806" s="27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14"/>
      <c r="AA806" s="28"/>
      <c r="AB806" s="30"/>
      <c r="AC806" s="28"/>
      <c r="AD806" s="19"/>
    </row>
    <row r="807" ht="15.75" customHeight="1">
      <c r="A807" s="27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14"/>
      <c r="AA807" s="28"/>
      <c r="AB807" s="30"/>
      <c r="AC807" s="28"/>
      <c r="AD807" s="19"/>
    </row>
    <row r="808" ht="15.75" customHeight="1">
      <c r="A808" s="27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14"/>
      <c r="AA808" s="28"/>
      <c r="AB808" s="30"/>
      <c r="AC808" s="28"/>
      <c r="AD808" s="19"/>
    </row>
    <row r="809" ht="15.75" customHeight="1">
      <c r="A809" s="27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14"/>
      <c r="AA809" s="28"/>
      <c r="AB809" s="30"/>
      <c r="AC809" s="28"/>
      <c r="AD809" s="19"/>
    </row>
    <row r="810" ht="15.75" customHeight="1">
      <c r="A810" s="27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14"/>
      <c r="AA810" s="28"/>
      <c r="AB810" s="30"/>
      <c r="AC810" s="28"/>
      <c r="AD810" s="19"/>
    </row>
    <row r="811" ht="15.75" customHeight="1">
      <c r="A811" s="27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14"/>
      <c r="AA811" s="28"/>
      <c r="AB811" s="30"/>
      <c r="AC811" s="28"/>
      <c r="AD811" s="19"/>
    </row>
    <row r="812" ht="15.75" customHeight="1">
      <c r="A812" s="27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14"/>
      <c r="AA812" s="28"/>
      <c r="AB812" s="30"/>
      <c r="AC812" s="28"/>
      <c r="AD812" s="19"/>
    </row>
    <row r="813" ht="15.75" customHeight="1">
      <c r="A813" s="27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14"/>
      <c r="AA813" s="28"/>
      <c r="AB813" s="30"/>
      <c r="AC813" s="28"/>
      <c r="AD813" s="19"/>
    </row>
    <row r="814" ht="15.75" customHeight="1">
      <c r="A814" s="27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14"/>
      <c r="AA814" s="28"/>
      <c r="AB814" s="30"/>
      <c r="AC814" s="28"/>
      <c r="AD814" s="19"/>
    </row>
    <row r="815" ht="15.75" customHeight="1">
      <c r="A815" s="27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14"/>
      <c r="AA815" s="28"/>
      <c r="AB815" s="30"/>
      <c r="AC815" s="28"/>
      <c r="AD815" s="19"/>
    </row>
    <row r="816" ht="15.75" customHeight="1">
      <c r="A816" s="27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14"/>
      <c r="AA816" s="28"/>
      <c r="AB816" s="30"/>
      <c r="AC816" s="28"/>
      <c r="AD816" s="19"/>
    </row>
    <row r="817" ht="15.75" customHeight="1">
      <c r="A817" s="27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14"/>
      <c r="AA817" s="28"/>
      <c r="AB817" s="30"/>
      <c r="AC817" s="28"/>
      <c r="AD817" s="19"/>
    </row>
    <row r="818" ht="15.75" customHeight="1">
      <c r="A818" s="27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14"/>
      <c r="AA818" s="28"/>
      <c r="AB818" s="30"/>
      <c r="AC818" s="28"/>
      <c r="AD818" s="19"/>
    </row>
    <row r="819" ht="15.75" customHeight="1">
      <c r="A819" s="27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14"/>
      <c r="AA819" s="28"/>
      <c r="AB819" s="30"/>
      <c r="AC819" s="28"/>
      <c r="AD819" s="19"/>
    </row>
    <row r="820" ht="15.75" customHeight="1">
      <c r="A820" s="27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14"/>
      <c r="AA820" s="28"/>
      <c r="AB820" s="30"/>
      <c r="AC820" s="28"/>
      <c r="AD820" s="19"/>
    </row>
    <row r="821" ht="15.75" customHeight="1">
      <c r="A821" s="27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14"/>
      <c r="AA821" s="28"/>
      <c r="AB821" s="30"/>
      <c r="AC821" s="28"/>
      <c r="AD821" s="19"/>
    </row>
    <row r="822" ht="15.75" customHeight="1">
      <c r="A822" s="27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14"/>
      <c r="AA822" s="28"/>
      <c r="AB822" s="30"/>
      <c r="AC822" s="28"/>
      <c r="AD822" s="19"/>
    </row>
    <row r="823" ht="15.75" customHeight="1">
      <c r="A823" s="27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14"/>
      <c r="AA823" s="28"/>
      <c r="AB823" s="30"/>
      <c r="AC823" s="28"/>
      <c r="AD823" s="19"/>
    </row>
    <row r="824" ht="15.75" customHeight="1">
      <c r="A824" s="27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14"/>
      <c r="AA824" s="28"/>
      <c r="AB824" s="30"/>
      <c r="AC824" s="28"/>
      <c r="AD824" s="19"/>
    </row>
    <row r="825" ht="15.75" customHeight="1">
      <c r="A825" s="27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14"/>
      <c r="AA825" s="28"/>
      <c r="AB825" s="30"/>
      <c r="AC825" s="28"/>
      <c r="AD825" s="19"/>
    </row>
    <row r="826" ht="15.75" customHeight="1">
      <c r="A826" s="27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14"/>
      <c r="AA826" s="28"/>
      <c r="AB826" s="30"/>
      <c r="AC826" s="28"/>
      <c r="AD826" s="19"/>
    </row>
    <row r="827" ht="15.75" customHeight="1">
      <c r="A827" s="27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14"/>
      <c r="AA827" s="28"/>
      <c r="AB827" s="30"/>
      <c r="AC827" s="28"/>
      <c r="AD827" s="19"/>
    </row>
    <row r="828" ht="15.75" customHeight="1">
      <c r="A828" s="27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14"/>
      <c r="AA828" s="28"/>
      <c r="AB828" s="30"/>
      <c r="AC828" s="28"/>
      <c r="AD828" s="19"/>
    </row>
    <row r="829" ht="15.75" customHeight="1">
      <c r="A829" s="27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14"/>
      <c r="AA829" s="28"/>
      <c r="AB829" s="30"/>
      <c r="AC829" s="28"/>
      <c r="AD829" s="19"/>
    </row>
    <row r="830" ht="15.75" customHeight="1">
      <c r="A830" s="27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14"/>
      <c r="AA830" s="28"/>
      <c r="AB830" s="30"/>
      <c r="AC830" s="28"/>
      <c r="AD830" s="19"/>
    </row>
    <row r="831" ht="15.75" customHeight="1">
      <c r="A831" s="27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14"/>
      <c r="AA831" s="28"/>
      <c r="AB831" s="30"/>
      <c r="AC831" s="28"/>
      <c r="AD831" s="19"/>
    </row>
    <row r="832" ht="15.75" customHeight="1">
      <c r="A832" s="27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14"/>
      <c r="AA832" s="28"/>
      <c r="AB832" s="30"/>
      <c r="AC832" s="28"/>
      <c r="AD832" s="19"/>
    </row>
    <row r="833" ht="15.75" customHeight="1">
      <c r="A833" s="27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14"/>
      <c r="AA833" s="28"/>
      <c r="AB833" s="30"/>
      <c r="AC833" s="28"/>
      <c r="AD833" s="19"/>
    </row>
    <row r="834" ht="15.75" customHeight="1">
      <c r="A834" s="27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14"/>
      <c r="AA834" s="28"/>
      <c r="AB834" s="30"/>
      <c r="AC834" s="28"/>
      <c r="AD834" s="19"/>
    </row>
    <row r="835" ht="15.75" customHeight="1">
      <c r="A835" s="27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14"/>
      <c r="AA835" s="28"/>
      <c r="AB835" s="30"/>
      <c r="AC835" s="28"/>
      <c r="AD835" s="19"/>
    </row>
    <row r="836" ht="15.75" customHeight="1">
      <c r="A836" s="27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14"/>
      <c r="AA836" s="28"/>
      <c r="AB836" s="30"/>
      <c r="AC836" s="28"/>
      <c r="AD836" s="19"/>
    </row>
    <row r="837" ht="15.75" customHeight="1">
      <c r="A837" s="27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14"/>
      <c r="AA837" s="28"/>
      <c r="AB837" s="30"/>
      <c r="AC837" s="28"/>
      <c r="AD837" s="19"/>
    </row>
    <row r="838" ht="15.75" customHeight="1">
      <c r="A838" s="27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14"/>
      <c r="AA838" s="28"/>
      <c r="AB838" s="30"/>
      <c r="AC838" s="28"/>
      <c r="AD838" s="19"/>
    </row>
    <row r="839" ht="15.75" customHeight="1">
      <c r="A839" s="27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14"/>
      <c r="AA839" s="28"/>
      <c r="AB839" s="30"/>
      <c r="AC839" s="28"/>
      <c r="AD839" s="19"/>
    </row>
    <row r="840" ht="15.75" customHeight="1">
      <c r="A840" s="27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14"/>
      <c r="AA840" s="28"/>
      <c r="AB840" s="30"/>
      <c r="AC840" s="28"/>
      <c r="AD840" s="19"/>
    </row>
    <row r="841" ht="15.75" customHeight="1">
      <c r="A841" s="27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14"/>
      <c r="AA841" s="28"/>
      <c r="AB841" s="30"/>
      <c r="AC841" s="28"/>
      <c r="AD841" s="19"/>
    </row>
    <row r="842" ht="15.75" customHeight="1">
      <c r="A842" s="27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14"/>
      <c r="AA842" s="28"/>
      <c r="AB842" s="30"/>
      <c r="AC842" s="28"/>
      <c r="AD842" s="19"/>
    </row>
    <row r="843" ht="15.75" customHeight="1">
      <c r="A843" s="27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14"/>
      <c r="AA843" s="28"/>
      <c r="AB843" s="30"/>
      <c r="AC843" s="28"/>
      <c r="AD843" s="19"/>
    </row>
    <row r="844" ht="15.75" customHeight="1">
      <c r="A844" s="27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14"/>
      <c r="AA844" s="28"/>
      <c r="AB844" s="30"/>
      <c r="AC844" s="28"/>
      <c r="AD844" s="19"/>
    </row>
    <row r="845" ht="15.75" customHeight="1">
      <c r="A845" s="27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14"/>
      <c r="AA845" s="28"/>
      <c r="AB845" s="30"/>
      <c r="AC845" s="28"/>
      <c r="AD845" s="19"/>
    </row>
    <row r="846" ht="15.75" customHeight="1">
      <c r="A846" s="27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14"/>
      <c r="AA846" s="28"/>
      <c r="AB846" s="30"/>
      <c r="AC846" s="28"/>
      <c r="AD846" s="19"/>
    </row>
    <row r="847" ht="15.75" customHeight="1">
      <c r="A847" s="27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14"/>
      <c r="AA847" s="28"/>
      <c r="AB847" s="30"/>
      <c r="AC847" s="28"/>
      <c r="AD847" s="19"/>
    </row>
    <row r="848" ht="15.75" customHeight="1">
      <c r="A848" s="27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14"/>
      <c r="AA848" s="28"/>
      <c r="AB848" s="30"/>
      <c r="AC848" s="28"/>
      <c r="AD848" s="19"/>
    </row>
    <row r="849" ht="15.75" customHeight="1">
      <c r="A849" s="27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14"/>
      <c r="AA849" s="28"/>
      <c r="AB849" s="30"/>
      <c r="AC849" s="28"/>
      <c r="AD849" s="19"/>
    </row>
    <row r="850" ht="15.75" customHeight="1">
      <c r="A850" s="27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14"/>
      <c r="AA850" s="28"/>
      <c r="AB850" s="30"/>
      <c r="AC850" s="28"/>
      <c r="AD850" s="19"/>
    </row>
    <row r="851" ht="15.75" customHeight="1">
      <c r="A851" s="27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14"/>
      <c r="AA851" s="28"/>
      <c r="AB851" s="30"/>
      <c r="AC851" s="28"/>
      <c r="AD851" s="19"/>
    </row>
    <row r="852" ht="15.75" customHeight="1">
      <c r="A852" s="27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14"/>
      <c r="AA852" s="28"/>
      <c r="AB852" s="30"/>
      <c r="AC852" s="28"/>
      <c r="AD852" s="19"/>
    </row>
    <row r="853" ht="15.75" customHeight="1">
      <c r="A853" s="27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14"/>
      <c r="AA853" s="28"/>
      <c r="AB853" s="30"/>
      <c r="AC853" s="28"/>
      <c r="AD853" s="19"/>
    </row>
    <row r="854" ht="15.75" customHeight="1">
      <c r="A854" s="27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14"/>
      <c r="AA854" s="28"/>
      <c r="AB854" s="30"/>
      <c r="AC854" s="28"/>
      <c r="AD854" s="19"/>
    </row>
    <row r="855" ht="15.75" customHeight="1">
      <c r="A855" s="27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14"/>
      <c r="AA855" s="28"/>
      <c r="AB855" s="30"/>
      <c r="AC855" s="28"/>
      <c r="AD855" s="19"/>
    </row>
    <row r="856" ht="15.75" customHeight="1">
      <c r="A856" s="27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14"/>
      <c r="AA856" s="28"/>
      <c r="AB856" s="30"/>
      <c r="AC856" s="28"/>
      <c r="AD856" s="19"/>
    </row>
    <row r="857" ht="15.75" customHeight="1">
      <c r="A857" s="27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14"/>
      <c r="AA857" s="28"/>
      <c r="AB857" s="30"/>
      <c r="AC857" s="28"/>
      <c r="AD857" s="19"/>
    </row>
    <row r="858" ht="15.75" customHeight="1">
      <c r="A858" s="27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14"/>
      <c r="AA858" s="28"/>
      <c r="AB858" s="30"/>
      <c r="AC858" s="28"/>
      <c r="AD858" s="19"/>
    </row>
    <row r="859" ht="15.75" customHeight="1">
      <c r="A859" s="27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14"/>
      <c r="AA859" s="28"/>
      <c r="AB859" s="30"/>
      <c r="AC859" s="28"/>
      <c r="AD859" s="19"/>
    </row>
    <row r="860" ht="15.75" customHeight="1">
      <c r="A860" s="27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14"/>
      <c r="AA860" s="28"/>
      <c r="AB860" s="30"/>
      <c r="AC860" s="28"/>
      <c r="AD860" s="19"/>
    </row>
    <row r="861" ht="15.75" customHeight="1">
      <c r="A861" s="27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14"/>
      <c r="AA861" s="28"/>
      <c r="AB861" s="30"/>
      <c r="AC861" s="28"/>
      <c r="AD861" s="19"/>
    </row>
    <row r="862" ht="15.75" customHeight="1">
      <c r="A862" s="27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14"/>
      <c r="AA862" s="28"/>
      <c r="AB862" s="30"/>
      <c r="AC862" s="28"/>
      <c r="AD862" s="19"/>
    </row>
    <row r="863" ht="15.75" customHeight="1">
      <c r="A863" s="27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14"/>
      <c r="AA863" s="28"/>
      <c r="AB863" s="30"/>
      <c r="AC863" s="28"/>
      <c r="AD863" s="19"/>
    </row>
    <row r="864" ht="15.75" customHeight="1">
      <c r="A864" s="27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14"/>
      <c r="AA864" s="28"/>
      <c r="AB864" s="30"/>
      <c r="AC864" s="28"/>
      <c r="AD864" s="19"/>
    </row>
    <row r="865" ht="15.75" customHeight="1">
      <c r="A865" s="27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14"/>
      <c r="AA865" s="28"/>
      <c r="AB865" s="30"/>
      <c r="AC865" s="28"/>
      <c r="AD865" s="19"/>
    </row>
    <row r="866" ht="15.75" customHeight="1">
      <c r="A866" s="27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14"/>
      <c r="AA866" s="28"/>
      <c r="AB866" s="30"/>
      <c r="AC866" s="28"/>
      <c r="AD866" s="19"/>
    </row>
    <row r="867" ht="15.75" customHeight="1">
      <c r="A867" s="27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14"/>
      <c r="AA867" s="28"/>
      <c r="AB867" s="30"/>
      <c r="AC867" s="28"/>
      <c r="AD867" s="19"/>
    </row>
    <row r="868" ht="15.75" customHeight="1">
      <c r="A868" s="27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14"/>
      <c r="AA868" s="28"/>
      <c r="AB868" s="30"/>
      <c r="AC868" s="28"/>
      <c r="AD868" s="19"/>
    </row>
    <row r="869" ht="15.75" customHeight="1">
      <c r="A869" s="27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14"/>
      <c r="AA869" s="28"/>
      <c r="AB869" s="30"/>
      <c r="AC869" s="28"/>
      <c r="AD869" s="19"/>
    </row>
    <row r="870" ht="15.75" customHeight="1">
      <c r="A870" s="27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14"/>
      <c r="AA870" s="28"/>
      <c r="AB870" s="30"/>
      <c r="AC870" s="28"/>
      <c r="AD870" s="19"/>
    </row>
    <row r="871" ht="15.75" customHeight="1">
      <c r="A871" s="27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14"/>
      <c r="AA871" s="28"/>
      <c r="AB871" s="30"/>
      <c r="AC871" s="28"/>
      <c r="AD871" s="19"/>
    </row>
    <row r="872" ht="15.75" customHeight="1">
      <c r="A872" s="27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14"/>
      <c r="AA872" s="28"/>
      <c r="AB872" s="30"/>
      <c r="AC872" s="28"/>
      <c r="AD872" s="19"/>
    </row>
    <row r="873" ht="15.75" customHeight="1">
      <c r="A873" s="27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14"/>
      <c r="AA873" s="28"/>
      <c r="AB873" s="30"/>
      <c r="AC873" s="28"/>
      <c r="AD873" s="19"/>
    </row>
    <row r="874" ht="15.75" customHeight="1">
      <c r="A874" s="27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14"/>
      <c r="AA874" s="28"/>
      <c r="AB874" s="30"/>
      <c r="AC874" s="28"/>
      <c r="AD874" s="19"/>
    </row>
    <row r="875" ht="15.75" customHeight="1">
      <c r="A875" s="27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14"/>
      <c r="AA875" s="28"/>
      <c r="AB875" s="30"/>
      <c r="AC875" s="28"/>
      <c r="AD875" s="19"/>
    </row>
    <row r="876" ht="15.75" customHeight="1">
      <c r="A876" s="27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14"/>
      <c r="AA876" s="28"/>
      <c r="AB876" s="30"/>
      <c r="AC876" s="28"/>
      <c r="AD876" s="19"/>
    </row>
    <row r="877" ht="15.75" customHeight="1">
      <c r="A877" s="27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14"/>
      <c r="AA877" s="28"/>
      <c r="AB877" s="30"/>
      <c r="AC877" s="28"/>
      <c r="AD877" s="19"/>
    </row>
    <row r="878" ht="15.75" customHeight="1">
      <c r="A878" s="27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14"/>
      <c r="AA878" s="28"/>
      <c r="AB878" s="30"/>
      <c r="AC878" s="28"/>
      <c r="AD878" s="19"/>
    </row>
    <row r="879" ht="15.75" customHeight="1">
      <c r="A879" s="27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14"/>
      <c r="AA879" s="28"/>
      <c r="AB879" s="30"/>
      <c r="AC879" s="28"/>
      <c r="AD879" s="19"/>
    </row>
    <row r="880" ht="15.75" customHeight="1">
      <c r="A880" s="27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14"/>
      <c r="AA880" s="28"/>
      <c r="AB880" s="30"/>
      <c r="AC880" s="28"/>
      <c r="AD880" s="19"/>
    </row>
    <row r="881" ht="15.75" customHeight="1">
      <c r="A881" s="27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14"/>
      <c r="AA881" s="28"/>
      <c r="AB881" s="30"/>
      <c r="AC881" s="28"/>
      <c r="AD881" s="19"/>
    </row>
    <row r="882" ht="15.75" customHeight="1">
      <c r="A882" s="27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14"/>
      <c r="AA882" s="28"/>
      <c r="AB882" s="30"/>
      <c r="AC882" s="28"/>
      <c r="AD882" s="19"/>
    </row>
    <row r="883" ht="15.75" customHeight="1">
      <c r="A883" s="27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14"/>
      <c r="AA883" s="28"/>
      <c r="AB883" s="30"/>
      <c r="AC883" s="28"/>
      <c r="AD883" s="19"/>
    </row>
    <row r="884" ht="15.75" customHeight="1">
      <c r="A884" s="27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14"/>
      <c r="AA884" s="28"/>
      <c r="AB884" s="30"/>
      <c r="AC884" s="28"/>
      <c r="AD884" s="19"/>
    </row>
    <row r="885" ht="15.75" customHeight="1">
      <c r="A885" s="27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14"/>
      <c r="AA885" s="28"/>
      <c r="AB885" s="30"/>
      <c r="AC885" s="28"/>
      <c r="AD885" s="19"/>
    </row>
    <row r="886" ht="15.75" customHeight="1">
      <c r="A886" s="27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14"/>
      <c r="AA886" s="28"/>
      <c r="AB886" s="30"/>
      <c r="AC886" s="28"/>
      <c r="AD886" s="19"/>
    </row>
    <row r="887" ht="15.75" customHeight="1">
      <c r="A887" s="27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14"/>
      <c r="AA887" s="28"/>
      <c r="AB887" s="30"/>
      <c r="AC887" s="28"/>
      <c r="AD887" s="19"/>
    </row>
    <row r="888" ht="15.75" customHeight="1">
      <c r="A888" s="27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14"/>
      <c r="AA888" s="28"/>
      <c r="AB888" s="30"/>
      <c r="AC888" s="28"/>
      <c r="AD888" s="19"/>
    </row>
    <row r="889" ht="15.75" customHeight="1">
      <c r="A889" s="27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14"/>
      <c r="AA889" s="28"/>
      <c r="AB889" s="30"/>
      <c r="AC889" s="28"/>
      <c r="AD889" s="19"/>
    </row>
    <row r="890" ht="15.75" customHeight="1">
      <c r="A890" s="27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14"/>
      <c r="AA890" s="28"/>
      <c r="AB890" s="30"/>
      <c r="AC890" s="28"/>
      <c r="AD890" s="19"/>
    </row>
    <row r="891" ht="15.75" customHeight="1">
      <c r="A891" s="27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14"/>
      <c r="AA891" s="28"/>
      <c r="AB891" s="30"/>
      <c r="AC891" s="28"/>
      <c r="AD891" s="19"/>
    </row>
    <row r="892" ht="15.75" customHeight="1">
      <c r="A892" s="27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14"/>
      <c r="AA892" s="28"/>
      <c r="AB892" s="30"/>
      <c r="AC892" s="28"/>
      <c r="AD892" s="19"/>
    </row>
    <row r="893" ht="15.75" customHeight="1">
      <c r="A893" s="27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14"/>
      <c r="AA893" s="28"/>
      <c r="AB893" s="30"/>
      <c r="AC893" s="28"/>
      <c r="AD893" s="19"/>
    </row>
    <row r="894" ht="15.75" customHeight="1">
      <c r="A894" s="27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14"/>
      <c r="AA894" s="28"/>
      <c r="AB894" s="30"/>
      <c r="AC894" s="28"/>
      <c r="AD894" s="19"/>
    </row>
    <row r="895" ht="15.75" customHeight="1">
      <c r="A895" s="27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14"/>
      <c r="AA895" s="28"/>
      <c r="AB895" s="30"/>
      <c r="AC895" s="28"/>
      <c r="AD895" s="19"/>
    </row>
    <row r="896" ht="15.75" customHeight="1">
      <c r="A896" s="27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14"/>
      <c r="AA896" s="28"/>
      <c r="AB896" s="30"/>
      <c r="AC896" s="28"/>
      <c r="AD896" s="19"/>
    </row>
    <row r="897" ht="15.75" customHeight="1">
      <c r="A897" s="27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14"/>
      <c r="AA897" s="28"/>
      <c r="AB897" s="30"/>
      <c r="AC897" s="28"/>
      <c r="AD897" s="19"/>
    </row>
    <row r="898" ht="15.75" customHeight="1">
      <c r="A898" s="27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14"/>
      <c r="AA898" s="28"/>
      <c r="AB898" s="30"/>
      <c r="AC898" s="28"/>
      <c r="AD898" s="19"/>
    </row>
    <row r="899" ht="15.75" customHeight="1">
      <c r="A899" s="27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14"/>
      <c r="AA899" s="28"/>
      <c r="AB899" s="30"/>
      <c r="AC899" s="28"/>
      <c r="AD899" s="19"/>
    </row>
    <row r="900" ht="15.75" customHeight="1">
      <c r="A900" s="27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14"/>
      <c r="AA900" s="28"/>
      <c r="AB900" s="30"/>
      <c r="AC900" s="28"/>
      <c r="AD900" s="19"/>
    </row>
    <row r="901" ht="15.75" customHeight="1">
      <c r="A901" s="27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14"/>
      <c r="AA901" s="28"/>
      <c r="AB901" s="30"/>
      <c r="AC901" s="28"/>
      <c r="AD901" s="19"/>
    </row>
    <row r="902" ht="15.75" customHeight="1">
      <c r="A902" s="27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14"/>
      <c r="AA902" s="28"/>
      <c r="AB902" s="30"/>
      <c r="AC902" s="28"/>
      <c r="AD902" s="19"/>
    </row>
    <row r="903" ht="15.75" customHeight="1">
      <c r="A903" s="27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14"/>
      <c r="AA903" s="28"/>
      <c r="AB903" s="30"/>
      <c r="AC903" s="28"/>
      <c r="AD903" s="19"/>
    </row>
    <row r="904" ht="15.75" customHeight="1">
      <c r="A904" s="27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14"/>
      <c r="AA904" s="28"/>
      <c r="AB904" s="30"/>
      <c r="AC904" s="28"/>
      <c r="AD904" s="19"/>
    </row>
    <row r="905" ht="15.75" customHeight="1">
      <c r="A905" s="27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14"/>
      <c r="AA905" s="28"/>
      <c r="AB905" s="30"/>
      <c r="AC905" s="28"/>
      <c r="AD905" s="19"/>
    </row>
    <row r="906" ht="15.75" customHeight="1">
      <c r="A906" s="27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14"/>
      <c r="AA906" s="28"/>
      <c r="AB906" s="30"/>
      <c r="AC906" s="28"/>
      <c r="AD906" s="19"/>
    </row>
    <row r="907" ht="15.75" customHeight="1">
      <c r="A907" s="27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14"/>
      <c r="AA907" s="28"/>
      <c r="AB907" s="30"/>
      <c r="AC907" s="28"/>
      <c r="AD907" s="19"/>
    </row>
    <row r="908" ht="15.75" customHeight="1">
      <c r="A908" s="27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14"/>
      <c r="AA908" s="28"/>
      <c r="AB908" s="30"/>
      <c r="AC908" s="28"/>
      <c r="AD908" s="19"/>
    </row>
    <row r="909" ht="15.75" customHeight="1">
      <c r="A909" s="27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14"/>
      <c r="AA909" s="28"/>
      <c r="AB909" s="30"/>
      <c r="AC909" s="28"/>
      <c r="AD909" s="19"/>
    </row>
    <row r="910" ht="15.75" customHeight="1">
      <c r="A910" s="27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14"/>
      <c r="AA910" s="28"/>
      <c r="AB910" s="30"/>
      <c r="AC910" s="28"/>
      <c r="AD910" s="19"/>
    </row>
    <row r="911" ht="15.75" customHeight="1">
      <c r="A911" s="27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14"/>
      <c r="AA911" s="28"/>
      <c r="AB911" s="30"/>
      <c r="AC911" s="28"/>
      <c r="AD911" s="19"/>
    </row>
    <row r="912" ht="15.75" customHeight="1">
      <c r="A912" s="27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14"/>
      <c r="AA912" s="28"/>
      <c r="AB912" s="30"/>
      <c r="AC912" s="28"/>
      <c r="AD912" s="19"/>
    </row>
    <row r="913" ht="15.75" customHeight="1">
      <c r="A913" s="27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14"/>
      <c r="AA913" s="28"/>
      <c r="AB913" s="30"/>
      <c r="AC913" s="28"/>
      <c r="AD913" s="19"/>
    </row>
    <row r="914" ht="15.75" customHeight="1">
      <c r="A914" s="27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14"/>
      <c r="AA914" s="28"/>
      <c r="AB914" s="30"/>
      <c r="AC914" s="28"/>
      <c r="AD914" s="19"/>
    </row>
    <row r="915" ht="15.75" customHeight="1">
      <c r="A915" s="27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14"/>
      <c r="AA915" s="28"/>
      <c r="AB915" s="30"/>
      <c r="AC915" s="28"/>
      <c r="AD915" s="19"/>
    </row>
    <row r="916" ht="15.75" customHeight="1">
      <c r="A916" s="27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14"/>
      <c r="AA916" s="28"/>
      <c r="AB916" s="30"/>
      <c r="AC916" s="28"/>
      <c r="AD916" s="19"/>
    </row>
    <row r="917" ht="15.75" customHeight="1">
      <c r="A917" s="27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14"/>
      <c r="AA917" s="28"/>
      <c r="AB917" s="30"/>
      <c r="AC917" s="28"/>
      <c r="AD917" s="19"/>
    </row>
    <row r="918" ht="15.75" customHeight="1">
      <c r="A918" s="27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14"/>
      <c r="AA918" s="28"/>
      <c r="AB918" s="30"/>
      <c r="AC918" s="28"/>
      <c r="AD918" s="19"/>
    </row>
    <row r="919" ht="15.75" customHeight="1">
      <c r="A919" s="27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14"/>
      <c r="AA919" s="28"/>
      <c r="AB919" s="30"/>
      <c r="AC919" s="28"/>
      <c r="AD919" s="19"/>
    </row>
    <row r="920" ht="15.75" customHeight="1">
      <c r="A920" s="27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14"/>
      <c r="AA920" s="28"/>
      <c r="AB920" s="30"/>
      <c r="AC920" s="28"/>
      <c r="AD920" s="19"/>
    </row>
    <row r="921" ht="15.75" customHeight="1">
      <c r="A921" s="27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14"/>
      <c r="AA921" s="28"/>
      <c r="AB921" s="30"/>
      <c r="AC921" s="28"/>
      <c r="AD921" s="19"/>
    </row>
    <row r="922" ht="15.75" customHeight="1">
      <c r="A922" s="27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14"/>
      <c r="AA922" s="28"/>
      <c r="AB922" s="30"/>
      <c r="AC922" s="28"/>
      <c r="AD922" s="19"/>
    </row>
    <row r="923" ht="15.75" customHeight="1">
      <c r="A923" s="27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14"/>
      <c r="AA923" s="28"/>
      <c r="AB923" s="30"/>
      <c r="AC923" s="28"/>
      <c r="AD923" s="19"/>
    </row>
    <row r="924" ht="15.75" customHeight="1">
      <c r="A924" s="27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14"/>
      <c r="AA924" s="28"/>
      <c r="AB924" s="30"/>
      <c r="AC924" s="28"/>
      <c r="AD924" s="19"/>
    </row>
    <row r="925" ht="15.75" customHeight="1">
      <c r="A925" s="27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14"/>
      <c r="AA925" s="28"/>
      <c r="AB925" s="30"/>
      <c r="AC925" s="28"/>
      <c r="AD925" s="19"/>
    </row>
    <row r="926" ht="15.75" customHeight="1">
      <c r="A926" s="27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14"/>
      <c r="AA926" s="28"/>
      <c r="AB926" s="30"/>
      <c r="AC926" s="28"/>
      <c r="AD926" s="19"/>
    </row>
    <row r="927" ht="15.75" customHeight="1">
      <c r="A927" s="27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14"/>
      <c r="AA927" s="28"/>
      <c r="AB927" s="30"/>
      <c r="AC927" s="28"/>
      <c r="AD927" s="19"/>
    </row>
    <row r="928" ht="15.75" customHeight="1">
      <c r="A928" s="27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14"/>
      <c r="AA928" s="28"/>
      <c r="AB928" s="30"/>
      <c r="AC928" s="28"/>
      <c r="AD928" s="19"/>
    </row>
    <row r="929" ht="15.75" customHeight="1">
      <c r="A929" s="27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14"/>
      <c r="AA929" s="28"/>
      <c r="AB929" s="30"/>
      <c r="AC929" s="28"/>
      <c r="AD929" s="19"/>
    </row>
    <row r="930" ht="15.75" customHeight="1">
      <c r="A930" s="27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14"/>
      <c r="AA930" s="28"/>
      <c r="AB930" s="30"/>
      <c r="AC930" s="28"/>
      <c r="AD930" s="19"/>
    </row>
    <row r="931" ht="15.75" customHeight="1">
      <c r="A931" s="27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14"/>
      <c r="AA931" s="28"/>
      <c r="AB931" s="30"/>
      <c r="AC931" s="28"/>
      <c r="AD931" s="19"/>
    </row>
    <row r="932" ht="15.75" customHeight="1">
      <c r="A932" s="27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14"/>
      <c r="AA932" s="28"/>
      <c r="AB932" s="30"/>
      <c r="AC932" s="28"/>
      <c r="AD932" s="19"/>
    </row>
    <row r="933" ht="15.75" customHeight="1">
      <c r="A933" s="27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14"/>
      <c r="AA933" s="28"/>
      <c r="AB933" s="30"/>
      <c r="AC933" s="28"/>
      <c r="AD933" s="19"/>
    </row>
    <row r="934" ht="15.75" customHeight="1">
      <c r="A934" s="27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14"/>
      <c r="AA934" s="28"/>
      <c r="AB934" s="30"/>
      <c r="AC934" s="28"/>
      <c r="AD934" s="19"/>
    </row>
    <row r="935" ht="15.75" customHeight="1">
      <c r="A935" s="27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14"/>
      <c r="AA935" s="28"/>
      <c r="AB935" s="30"/>
      <c r="AC935" s="28"/>
      <c r="AD935" s="19"/>
    </row>
    <row r="936" ht="15.75" customHeight="1">
      <c r="A936" s="27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14"/>
      <c r="AA936" s="28"/>
      <c r="AB936" s="30"/>
      <c r="AC936" s="28"/>
      <c r="AD936" s="19"/>
    </row>
    <row r="937" ht="15.75" customHeight="1">
      <c r="A937" s="27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14"/>
      <c r="AA937" s="28"/>
      <c r="AB937" s="30"/>
      <c r="AC937" s="28"/>
      <c r="AD937" s="19"/>
    </row>
    <row r="938" ht="15.75" customHeight="1">
      <c r="A938" s="27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14"/>
      <c r="AA938" s="28"/>
      <c r="AB938" s="30"/>
      <c r="AC938" s="28"/>
      <c r="AD938" s="19"/>
    </row>
    <row r="939" ht="15.75" customHeight="1">
      <c r="A939" s="27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14"/>
      <c r="AA939" s="28"/>
      <c r="AB939" s="30"/>
      <c r="AC939" s="28"/>
      <c r="AD939" s="19"/>
    </row>
    <row r="940" ht="15.75" customHeight="1">
      <c r="A940" s="27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14"/>
      <c r="AA940" s="28"/>
      <c r="AB940" s="30"/>
      <c r="AC940" s="28"/>
      <c r="AD940" s="19"/>
    </row>
    <row r="941" ht="15.75" customHeight="1">
      <c r="A941" s="27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14"/>
      <c r="AA941" s="28"/>
      <c r="AB941" s="30"/>
      <c r="AC941" s="28"/>
      <c r="AD941" s="19"/>
    </row>
    <row r="942" ht="15.75" customHeight="1">
      <c r="A942" s="27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14"/>
      <c r="AA942" s="28"/>
      <c r="AB942" s="30"/>
      <c r="AC942" s="28"/>
      <c r="AD942" s="19"/>
    </row>
    <row r="943" ht="15.75" customHeight="1">
      <c r="A943" s="27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14"/>
      <c r="AA943" s="28"/>
      <c r="AB943" s="30"/>
      <c r="AC943" s="28"/>
      <c r="AD943" s="19"/>
    </row>
    <row r="944" ht="15.75" customHeight="1">
      <c r="A944" s="27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14"/>
      <c r="AA944" s="28"/>
      <c r="AB944" s="30"/>
      <c r="AC944" s="28"/>
      <c r="AD944" s="19"/>
    </row>
    <row r="945" ht="15.75" customHeight="1">
      <c r="A945" s="27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14"/>
      <c r="AA945" s="28"/>
      <c r="AB945" s="30"/>
      <c r="AC945" s="28"/>
      <c r="AD945" s="19"/>
    </row>
    <row r="946" ht="15.75" customHeight="1">
      <c r="A946" s="27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14"/>
      <c r="AA946" s="28"/>
      <c r="AB946" s="30"/>
      <c r="AC946" s="28"/>
      <c r="AD946" s="19"/>
    </row>
    <row r="947" ht="15.75" customHeight="1">
      <c r="A947" s="27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14"/>
      <c r="AA947" s="28"/>
      <c r="AB947" s="30"/>
      <c r="AC947" s="28"/>
      <c r="AD947" s="19"/>
    </row>
    <row r="948" ht="15.75" customHeight="1">
      <c r="A948" s="27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14"/>
      <c r="AA948" s="28"/>
      <c r="AB948" s="30"/>
      <c r="AC948" s="28"/>
      <c r="AD948" s="19"/>
    </row>
    <row r="949" ht="15.75" customHeight="1">
      <c r="A949" s="27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14"/>
      <c r="AA949" s="28"/>
      <c r="AB949" s="30"/>
      <c r="AC949" s="28"/>
      <c r="AD949" s="19"/>
    </row>
    <row r="950" ht="15.75" customHeight="1">
      <c r="A950" s="27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14"/>
      <c r="AA950" s="28"/>
      <c r="AB950" s="30"/>
      <c r="AC950" s="28"/>
      <c r="AD950" s="19"/>
    </row>
    <row r="951" ht="15.75" customHeight="1">
      <c r="A951" s="27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14"/>
      <c r="AA951" s="28"/>
      <c r="AB951" s="30"/>
      <c r="AC951" s="28"/>
      <c r="AD951" s="19"/>
    </row>
    <row r="952" ht="15.75" customHeight="1">
      <c r="A952" s="27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14"/>
      <c r="AA952" s="28"/>
      <c r="AB952" s="30"/>
      <c r="AC952" s="28"/>
      <c r="AD952" s="19"/>
    </row>
    <row r="953" ht="15.75" customHeight="1">
      <c r="A953" s="27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14"/>
      <c r="AA953" s="28"/>
      <c r="AB953" s="30"/>
      <c r="AC953" s="28"/>
      <c r="AD953" s="19"/>
    </row>
    <row r="954" ht="15.75" customHeight="1">
      <c r="A954" s="27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14"/>
      <c r="AA954" s="28"/>
      <c r="AB954" s="30"/>
      <c r="AC954" s="28"/>
      <c r="AD954" s="19"/>
    </row>
    <row r="955" ht="15.75" customHeight="1">
      <c r="A955" s="27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14"/>
      <c r="AA955" s="28"/>
      <c r="AB955" s="30"/>
      <c r="AC955" s="28"/>
      <c r="AD955" s="19"/>
    </row>
    <row r="956" ht="15.75" customHeight="1">
      <c r="A956" s="27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14"/>
      <c r="AA956" s="28"/>
      <c r="AB956" s="30"/>
      <c r="AC956" s="28"/>
      <c r="AD956" s="19"/>
    </row>
    <row r="957" ht="15.75" customHeight="1">
      <c r="A957" s="27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14"/>
      <c r="AA957" s="28"/>
      <c r="AB957" s="30"/>
      <c r="AC957" s="28"/>
      <c r="AD957" s="19"/>
    </row>
    <row r="958" ht="15.75" customHeight="1">
      <c r="A958" s="27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14"/>
      <c r="AA958" s="28"/>
      <c r="AB958" s="30"/>
      <c r="AC958" s="28"/>
      <c r="AD958" s="19"/>
    </row>
    <row r="959" ht="15.75" customHeight="1">
      <c r="A959" s="27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14"/>
      <c r="AA959" s="28"/>
      <c r="AB959" s="30"/>
      <c r="AC959" s="28"/>
      <c r="AD959" s="19"/>
    </row>
    <row r="960" ht="15.75" customHeight="1">
      <c r="A960" s="27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14"/>
      <c r="AA960" s="28"/>
      <c r="AB960" s="30"/>
      <c r="AC960" s="28"/>
      <c r="AD960" s="19"/>
    </row>
    <row r="961" ht="15.75" customHeight="1">
      <c r="A961" s="27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14"/>
      <c r="AA961" s="28"/>
      <c r="AB961" s="30"/>
      <c r="AC961" s="28"/>
      <c r="AD961" s="19"/>
    </row>
    <row r="962" ht="15.75" customHeight="1">
      <c r="A962" s="27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14"/>
      <c r="AA962" s="28"/>
      <c r="AB962" s="30"/>
      <c r="AC962" s="28"/>
      <c r="AD962" s="19"/>
    </row>
    <row r="963" ht="15.75" customHeight="1">
      <c r="A963" s="27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14"/>
      <c r="AA963" s="28"/>
      <c r="AB963" s="30"/>
      <c r="AC963" s="28"/>
      <c r="AD963" s="19"/>
    </row>
    <row r="964" ht="15.75" customHeight="1">
      <c r="A964" s="27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14"/>
      <c r="AA964" s="28"/>
      <c r="AB964" s="30"/>
      <c r="AC964" s="28"/>
      <c r="AD964" s="19"/>
    </row>
    <row r="965" ht="15.75" customHeight="1">
      <c r="A965" s="27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14"/>
      <c r="AA965" s="28"/>
      <c r="AB965" s="30"/>
      <c r="AC965" s="28"/>
      <c r="AD965" s="19"/>
    </row>
    <row r="966" ht="15.75" customHeight="1">
      <c r="A966" s="27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14"/>
      <c r="AA966" s="28"/>
      <c r="AB966" s="30"/>
      <c r="AC966" s="28"/>
      <c r="AD966" s="19"/>
    </row>
    <row r="967" ht="15.75" customHeight="1">
      <c r="A967" s="27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14"/>
      <c r="AA967" s="28"/>
      <c r="AB967" s="30"/>
      <c r="AC967" s="28"/>
      <c r="AD967" s="19"/>
    </row>
    <row r="968" ht="15.75" customHeight="1">
      <c r="A968" s="27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14"/>
      <c r="AA968" s="28"/>
      <c r="AB968" s="30"/>
      <c r="AC968" s="28"/>
      <c r="AD968" s="19"/>
    </row>
    <row r="969" ht="15.75" customHeight="1">
      <c r="A969" s="27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14"/>
      <c r="AA969" s="28"/>
      <c r="AB969" s="30"/>
      <c r="AC969" s="28"/>
      <c r="AD969" s="19"/>
    </row>
    <row r="970" ht="15.75" customHeight="1">
      <c r="A970" s="27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14"/>
      <c r="AA970" s="28"/>
      <c r="AB970" s="30"/>
      <c r="AC970" s="28"/>
      <c r="AD970" s="19"/>
    </row>
    <row r="971" ht="15.75" customHeight="1">
      <c r="A971" s="27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14"/>
      <c r="AA971" s="28"/>
      <c r="AB971" s="30"/>
      <c r="AC971" s="28"/>
      <c r="AD971" s="19"/>
    </row>
    <row r="972" ht="15.75" customHeight="1">
      <c r="A972" s="27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14"/>
      <c r="AA972" s="28"/>
      <c r="AB972" s="30"/>
      <c r="AC972" s="28"/>
      <c r="AD972" s="19"/>
    </row>
    <row r="973" ht="15.75" customHeight="1">
      <c r="A973" s="27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14"/>
      <c r="AA973" s="28"/>
      <c r="AB973" s="30"/>
      <c r="AC973" s="28"/>
      <c r="AD973" s="19"/>
    </row>
    <row r="974" ht="15.75" customHeight="1">
      <c r="A974" s="27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14"/>
      <c r="AA974" s="28"/>
      <c r="AB974" s="30"/>
      <c r="AC974" s="28"/>
      <c r="AD974" s="19"/>
    </row>
    <row r="975" ht="15.75" customHeight="1">
      <c r="A975" s="27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14"/>
      <c r="AA975" s="28"/>
      <c r="AB975" s="30"/>
      <c r="AC975" s="28"/>
      <c r="AD975" s="19"/>
    </row>
    <row r="976" ht="15.75" customHeight="1">
      <c r="A976" s="27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14"/>
      <c r="AA976" s="28"/>
      <c r="AB976" s="30"/>
      <c r="AC976" s="28"/>
      <c r="AD976" s="19"/>
    </row>
    <row r="977" ht="15.75" customHeight="1">
      <c r="A977" s="27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14"/>
      <c r="AA977" s="28"/>
      <c r="AB977" s="30"/>
      <c r="AC977" s="28"/>
      <c r="AD977" s="19"/>
    </row>
    <row r="978" ht="15.75" customHeight="1">
      <c r="A978" s="27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14"/>
      <c r="AA978" s="28"/>
      <c r="AB978" s="30"/>
      <c r="AC978" s="28"/>
      <c r="AD978" s="19"/>
    </row>
    <row r="979" ht="15.75" customHeight="1">
      <c r="A979" s="27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14"/>
      <c r="AA979" s="28"/>
      <c r="AB979" s="30"/>
      <c r="AC979" s="28"/>
      <c r="AD979" s="19"/>
    </row>
    <row r="980" ht="15.75" customHeight="1">
      <c r="A980" s="27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14"/>
      <c r="AA980" s="28"/>
      <c r="AB980" s="30"/>
      <c r="AC980" s="28"/>
      <c r="AD980" s="19"/>
    </row>
    <row r="981" ht="15.75" customHeight="1">
      <c r="A981" s="27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14"/>
      <c r="AA981" s="28"/>
      <c r="AB981" s="30"/>
      <c r="AC981" s="28"/>
      <c r="AD981" s="19"/>
    </row>
    <row r="982" ht="15.75" customHeight="1">
      <c r="A982" s="27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14"/>
      <c r="AA982" s="28"/>
      <c r="AB982" s="30"/>
      <c r="AC982" s="28"/>
      <c r="AD982" s="19"/>
    </row>
    <row r="983" ht="15.75" customHeight="1">
      <c r="A983" s="27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14"/>
      <c r="AA983" s="28"/>
      <c r="AB983" s="30"/>
      <c r="AC983" s="28"/>
      <c r="AD983" s="19"/>
    </row>
    <row r="984" ht="15.75" customHeight="1">
      <c r="A984" s="27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14"/>
      <c r="AA984" s="28"/>
      <c r="AB984" s="30"/>
      <c r="AC984" s="28"/>
      <c r="AD984" s="19"/>
    </row>
    <row r="985" ht="15.75" customHeight="1">
      <c r="A985" s="27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14"/>
      <c r="AA985" s="28"/>
      <c r="AB985" s="30"/>
      <c r="AC985" s="28"/>
      <c r="AD985" s="19"/>
    </row>
    <row r="986" ht="15.75" customHeight="1">
      <c r="A986" s="27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14"/>
      <c r="AA986" s="28"/>
      <c r="AB986" s="30"/>
      <c r="AC986" s="28"/>
      <c r="AD986" s="19"/>
    </row>
    <row r="987" ht="15.75" customHeight="1">
      <c r="A987" s="27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14"/>
      <c r="AA987" s="28"/>
      <c r="AB987" s="30"/>
      <c r="AC987" s="28"/>
      <c r="AD987" s="19"/>
    </row>
    <row r="988" ht="15.75" customHeight="1">
      <c r="A988" s="27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14"/>
      <c r="AA988" s="28"/>
      <c r="AB988" s="30"/>
      <c r="AC988" s="28"/>
      <c r="AD988" s="19"/>
    </row>
    <row r="989" ht="15.75" customHeight="1">
      <c r="A989" s="27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14"/>
      <c r="AA989" s="28"/>
      <c r="AB989" s="30"/>
      <c r="AC989" s="28"/>
      <c r="AD989" s="19"/>
    </row>
    <row r="990" ht="15.75" customHeight="1">
      <c r="A990" s="27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14"/>
      <c r="AA990" s="28"/>
      <c r="AB990" s="30"/>
      <c r="AC990" s="28"/>
      <c r="AD990" s="19"/>
    </row>
    <row r="991" ht="15.75" customHeight="1">
      <c r="A991" s="27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14"/>
      <c r="AA991" s="28"/>
      <c r="AB991" s="30"/>
      <c r="AC991" s="28"/>
      <c r="AD991" s="19"/>
    </row>
    <row r="992" ht="15.75" customHeight="1">
      <c r="A992" s="27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14"/>
      <c r="AA992" s="28"/>
      <c r="AB992" s="30"/>
      <c r="AC992" s="28"/>
      <c r="AD992" s="19"/>
    </row>
    <row r="993" ht="15.75" customHeight="1">
      <c r="A993" s="27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14"/>
      <c r="AA993" s="28"/>
      <c r="AB993" s="30"/>
      <c r="AC993" s="28"/>
      <c r="AD993" s="19"/>
    </row>
    <row r="994" ht="15.75" customHeight="1">
      <c r="A994" s="27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14"/>
      <c r="AA994" s="28"/>
      <c r="AB994" s="30"/>
      <c r="AC994" s="28"/>
      <c r="AD994" s="19"/>
    </row>
    <row r="995" ht="15.75" customHeight="1">
      <c r="A995" s="27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14"/>
      <c r="AA995" s="28"/>
      <c r="AB995" s="30"/>
      <c r="AC995" s="28"/>
      <c r="AD995" s="19"/>
    </row>
    <row r="996" ht="15.75" customHeight="1">
      <c r="A996" s="27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14"/>
      <c r="AA996" s="28"/>
      <c r="AB996" s="30"/>
      <c r="AC996" s="28"/>
      <c r="AD996" s="19"/>
    </row>
    <row r="997" ht="15.75" customHeight="1">
      <c r="A997" s="27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14"/>
      <c r="AA997" s="28"/>
      <c r="AB997" s="30"/>
      <c r="AC997" s="28"/>
      <c r="AD997" s="19"/>
    </row>
    <row r="998" ht="15.75" customHeight="1">
      <c r="A998" s="27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14"/>
      <c r="AA998" s="28"/>
      <c r="AB998" s="30"/>
      <c r="AC998" s="28"/>
      <c r="AD998" s="19"/>
    </row>
    <row r="999" ht="15.75" customHeight="1">
      <c r="A999" s="27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14"/>
      <c r="AA999" s="28"/>
      <c r="AB999" s="30"/>
      <c r="AC999" s="28"/>
      <c r="AD999" s="19"/>
    </row>
    <row r="1000" ht="15.75" customHeight="1">
      <c r="A1000" s="27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14"/>
      <c r="AA1000" s="28"/>
      <c r="AB1000" s="30"/>
      <c r="AC1000" s="28"/>
      <c r="AD1000" s="19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3" max="13" width="22.88"/>
    <col customWidth="1" min="14" max="14" width="18.75"/>
    <col customWidth="1" min="15" max="16" width="13.25"/>
  </cols>
  <sheetData>
    <row r="1">
      <c r="M1" s="7" t="s">
        <v>55</v>
      </c>
    </row>
    <row r="2">
      <c r="M2" s="7" t="s">
        <v>3</v>
      </c>
      <c r="N2" s="7" t="s">
        <v>56</v>
      </c>
      <c r="O2" s="7" t="s">
        <v>57</v>
      </c>
      <c r="P2" s="7" t="s">
        <v>58</v>
      </c>
    </row>
    <row r="3">
      <c r="M3" s="7" t="s">
        <v>59</v>
      </c>
      <c r="N3" s="34" t="s">
        <v>60</v>
      </c>
      <c r="O3" s="34" t="s">
        <v>61</v>
      </c>
      <c r="P3" s="34" t="s">
        <v>62</v>
      </c>
    </row>
    <row r="4">
      <c r="M4" s="7" t="s">
        <v>63</v>
      </c>
      <c r="N4" s="34" t="s">
        <v>64</v>
      </c>
      <c r="O4" s="34" t="s">
        <v>65</v>
      </c>
      <c r="P4" s="34" t="s">
        <v>66</v>
      </c>
    </row>
    <row r="5">
      <c r="M5" s="7" t="s">
        <v>67</v>
      </c>
      <c r="N5" s="34" t="s">
        <v>68</v>
      </c>
      <c r="O5" s="34" t="s">
        <v>69</v>
      </c>
      <c r="P5" s="34" t="s">
        <v>70</v>
      </c>
    </row>
    <row r="6">
      <c r="M6" s="7" t="s">
        <v>71</v>
      </c>
      <c r="N6" s="34" t="s">
        <v>72</v>
      </c>
      <c r="O6" s="34" t="s">
        <v>73</v>
      </c>
      <c r="P6" s="34" t="s">
        <v>74</v>
      </c>
    </row>
    <row r="7">
      <c r="M7" s="7" t="s">
        <v>75</v>
      </c>
      <c r="N7" s="34" t="s">
        <v>76</v>
      </c>
      <c r="O7" s="34" t="s">
        <v>77</v>
      </c>
      <c r="P7" s="34" t="s">
        <v>78</v>
      </c>
    </row>
    <row r="8">
      <c r="M8" s="7" t="s">
        <v>79</v>
      </c>
      <c r="N8" s="34" t="s">
        <v>80</v>
      </c>
      <c r="O8" s="34" t="s">
        <v>81</v>
      </c>
      <c r="P8" s="34" t="s">
        <v>82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5.38"/>
    <col customWidth="1" min="2" max="2" width="5.5"/>
    <col customWidth="1" min="3" max="3" width="4.75"/>
    <col customWidth="1" min="4" max="4" width="8.88"/>
    <col customWidth="1" min="5" max="5" width="6.5"/>
    <col customWidth="1" min="6" max="6" width="8.13"/>
    <col customWidth="1" min="7" max="7" width="24.13"/>
    <col customWidth="1" min="8" max="8" width="12.0"/>
    <col customWidth="1" min="9" max="9" width="5.75"/>
    <col customWidth="1" min="10" max="10" width="9.5"/>
    <col customWidth="1" min="12" max="12" width="8.38"/>
    <col customWidth="1" min="13" max="14" width="24.13"/>
  </cols>
  <sheetData>
    <row r="1">
      <c r="A1" s="35" t="s">
        <v>83</v>
      </c>
      <c r="B1" s="35"/>
      <c r="C1" s="35" t="s">
        <v>84</v>
      </c>
      <c r="D1" s="35" t="s">
        <v>85</v>
      </c>
      <c r="E1" s="35" t="s">
        <v>86</v>
      </c>
      <c r="F1" s="35"/>
      <c r="G1" s="35" t="s">
        <v>87</v>
      </c>
      <c r="H1" s="35" t="s">
        <v>88</v>
      </c>
      <c r="I1" s="36" t="s">
        <v>89</v>
      </c>
      <c r="J1" s="36" t="s">
        <v>90</v>
      </c>
      <c r="K1" s="37" t="s">
        <v>24</v>
      </c>
      <c r="L1" s="35" t="s">
        <v>88</v>
      </c>
    </row>
    <row r="2">
      <c r="A2" s="38" t="s">
        <v>91</v>
      </c>
      <c r="C2" s="18">
        <v>2020.0</v>
      </c>
      <c r="D2" s="39" t="s">
        <v>92</v>
      </c>
      <c r="E2" s="39">
        <v>12.0</v>
      </c>
      <c r="F2" s="39">
        <v>1.0</v>
      </c>
      <c r="G2" s="39" t="s">
        <v>93</v>
      </c>
      <c r="H2" s="18">
        <f t="shared" ref="H2:H20" si="1">VLOOKUP(G2,$N$3:$O$7,2,0)</f>
        <v>0.06243</v>
      </c>
      <c r="I2" s="40"/>
      <c r="J2" s="40"/>
      <c r="K2" s="41">
        <v>44166.0</v>
      </c>
      <c r="L2" s="7">
        <v>0.06243</v>
      </c>
    </row>
    <row r="3">
      <c r="A3" s="38" t="s">
        <v>94</v>
      </c>
      <c r="C3" s="18">
        <v>2020.0</v>
      </c>
      <c r="D3" s="39" t="s">
        <v>95</v>
      </c>
      <c r="E3" s="39">
        <v>11.0</v>
      </c>
      <c r="F3" s="39">
        <v>1.0</v>
      </c>
      <c r="G3" s="39" t="s">
        <v>96</v>
      </c>
      <c r="H3" s="18">
        <f t="shared" si="1"/>
        <v>0</v>
      </c>
      <c r="I3" s="42"/>
      <c r="J3" s="42"/>
      <c r="K3" s="43">
        <v>44136.0</v>
      </c>
      <c r="L3" s="7">
        <v>0.0</v>
      </c>
      <c r="M3" s="7"/>
      <c r="N3" s="7" t="s">
        <v>97</v>
      </c>
      <c r="O3" s="7" t="s">
        <v>88</v>
      </c>
      <c r="Q3" s="7"/>
    </row>
    <row r="4">
      <c r="A4" s="38" t="s">
        <v>98</v>
      </c>
      <c r="C4" s="18">
        <v>2020.0</v>
      </c>
      <c r="D4" s="39" t="s">
        <v>99</v>
      </c>
      <c r="E4" s="39">
        <v>10.0</v>
      </c>
      <c r="F4" s="39">
        <v>1.0</v>
      </c>
      <c r="G4" s="39" t="s">
        <v>96</v>
      </c>
      <c r="H4" s="18">
        <f t="shared" si="1"/>
        <v>0</v>
      </c>
      <c r="I4" s="42"/>
      <c r="J4" s="42"/>
      <c r="K4" s="43">
        <v>44105.0</v>
      </c>
      <c r="L4" s="7">
        <v>0.0</v>
      </c>
      <c r="M4" s="7"/>
      <c r="N4" s="7" t="s">
        <v>100</v>
      </c>
      <c r="O4" s="7">
        <v>0.0</v>
      </c>
    </row>
    <row r="5">
      <c r="A5" s="38" t="s">
        <v>101</v>
      </c>
      <c r="C5" s="18">
        <v>2020.0</v>
      </c>
      <c r="D5" s="39" t="s">
        <v>102</v>
      </c>
      <c r="E5" s="39">
        <v>9.0</v>
      </c>
      <c r="F5" s="39">
        <v>1.0</v>
      </c>
      <c r="G5" s="39" t="s">
        <v>96</v>
      </c>
      <c r="H5" s="18">
        <f t="shared" si="1"/>
        <v>0</v>
      </c>
      <c r="I5" s="42"/>
      <c r="J5" s="42"/>
      <c r="K5" s="43">
        <v>44075.0</v>
      </c>
      <c r="L5" s="7">
        <v>0.0</v>
      </c>
      <c r="M5" s="7"/>
      <c r="N5" s="7" t="s">
        <v>103</v>
      </c>
      <c r="O5" s="7">
        <v>0.01343</v>
      </c>
    </row>
    <row r="6">
      <c r="A6" s="38" t="s">
        <v>104</v>
      </c>
      <c r="C6" s="18">
        <v>2020.0</v>
      </c>
      <c r="D6" s="39" t="s">
        <v>105</v>
      </c>
      <c r="E6" s="39">
        <v>8.0</v>
      </c>
      <c r="F6" s="39">
        <v>1.0</v>
      </c>
      <c r="G6" s="39" t="s">
        <v>96</v>
      </c>
      <c r="H6" s="18">
        <f t="shared" si="1"/>
        <v>0</v>
      </c>
      <c r="I6" s="42"/>
      <c r="J6" s="42"/>
      <c r="K6" s="43">
        <v>44044.0</v>
      </c>
      <c r="L6" s="7">
        <v>0.0</v>
      </c>
      <c r="M6" s="7"/>
      <c r="N6" s="7" t="s">
        <v>106</v>
      </c>
      <c r="O6" s="7">
        <v>0.04169</v>
      </c>
    </row>
    <row r="7">
      <c r="A7" s="38" t="s">
        <v>107</v>
      </c>
      <c r="C7" s="18">
        <v>2020.0</v>
      </c>
      <c r="D7" s="39" t="s">
        <v>108</v>
      </c>
      <c r="E7" s="39">
        <v>7.0</v>
      </c>
      <c r="F7" s="39">
        <v>1.0</v>
      </c>
      <c r="G7" s="39" t="s">
        <v>109</v>
      </c>
      <c r="H7" s="18">
        <f t="shared" si="1"/>
        <v>0</v>
      </c>
      <c r="I7" s="42"/>
      <c r="J7" s="42"/>
      <c r="K7" s="43">
        <v>44013.0</v>
      </c>
      <c r="L7" s="7">
        <v>0.0</v>
      </c>
      <c r="M7" s="7"/>
      <c r="N7" s="7" t="s">
        <v>110</v>
      </c>
      <c r="O7" s="7">
        <v>0.06243</v>
      </c>
    </row>
    <row r="8">
      <c r="A8" s="38" t="s">
        <v>111</v>
      </c>
      <c r="C8" s="18">
        <v>2020.0</v>
      </c>
      <c r="D8" s="39" t="s">
        <v>112</v>
      </c>
      <c r="E8" s="39">
        <v>6.0</v>
      </c>
      <c r="F8" s="39">
        <v>1.0</v>
      </c>
      <c r="G8" s="39" t="s">
        <v>96</v>
      </c>
      <c r="H8" s="18">
        <f t="shared" si="1"/>
        <v>0</v>
      </c>
      <c r="I8" s="42"/>
      <c r="J8" s="42"/>
      <c r="K8" s="43">
        <v>43983.0</v>
      </c>
      <c r="L8" s="7">
        <v>0.0</v>
      </c>
    </row>
    <row r="9">
      <c r="A9" s="38" t="s">
        <v>113</v>
      </c>
      <c r="C9" s="18">
        <v>2020.0</v>
      </c>
      <c r="D9" s="39" t="s">
        <v>114</v>
      </c>
      <c r="E9" s="39">
        <v>5.0</v>
      </c>
      <c r="F9" s="39">
        <v>1.0</v>
      </c>
      <c r="G9" s="39" t="s">
        <v>96</v>
      </c>
      <c r="H9" s="18">
        <f t="shared" si="1"/>
        <v>0</v>
      </c>
      <c r="I9" s="42"/>
      <c r="J9" s="42"/>
      <c r="K9" s="43">
        <v>43952.0</v>
      </c>
      <c r="L9" s="7">
        <v>0.0</v>
      </c>
    </row>
    <row r="10">
      <c r="A10" s="7" t="s">
        <v>115</v>
      </c>
      <c r="C10" s="18">
        <v>2020.0</v>
      </c>
      <c r="D10" s="39" t="s">
        <v>116</v>
      </c>
      <c r="E10" s="39">
        <v>4.0</v>
      </c>
      <c r="F10" s="39">
        <v>1.0</v>
      </c>
      <c r="G10" s="39" t="s">
        <v>117</v>
      </c>
      <c r="H10" s="18">
        <f t="shared" si="1"/>
        <v>0</v>
      </c>
      <c r="I10" s="42"/>
      <c r="J10" s="42"/>
      <c r="K10" s="43">
        <v>43922.0</v>
      </c>
      <c r="L10" s="7">
        <v>0.0</v>
      </c>
      <c r="M10" s="7"/>
      <c r="N10" s="7" t="s">
        <v>118</v>
      </c>
    </row>
    <row r="11">
      <c r="A11" s="7" t="s">
        <v>119</v>
      </c>
      <c r="C11" s="18">
        <v>2020.0</v>
      </c>
      <c r="D11" s="39" t="s">
        <v>120</v>
      </c>
      <c r="E11" s="39">
        <v>3.0</v>
      </c>
      <c r="F11" s="39">
        <v>1.0</v>
      </c>
      <c r="G11" s="39" t="s">
        <v>109</v>
      </c>
      <c r="H11" s="18">
        <f t="shared" si="1"/>
        <v>0</v>
      </c>
      <c r="I11" s="42"/>
      <c r="J11" s="42"/>
      <c r="K11" s="43">
        <v>43891.0</v>
      </c>
      <c r="L11" s="7">
        <v>0.0</v>
      </c>
      <c r="M11" s="7"/>
      <c r="N11" s="7" t="s">
        <v>100</v>
      </c>
      <c r="O11" s="7">
        <v>0.0</v>
      </c>
    </row>
    <row r="12">
      <c r="A12" s="38" t="s">
        <v>113</v>
      </c>
      <c r="C12" s="18">
        <v>2020.0</v>
      </c>
      <c r="D12" s="39" t="s">
        <v>121</v>
      </c>
      <c r="E12" s="39">
        <v>2.0</v>
      </c>
      <c r="F12" s="39">
        <v>1.0</v>
      </c>
      <c r="G12" s="39" t="s">
        <v>96</v>
      </c>
      <c r="H12" s="18">
        <f t="shared" si="1"/>
        <v>0</v>
      </c>
      <c r="I12" s="42"/>
      <c r="J12" s="42"/>
      <c r="K12" s="43">
        <v>43862.0</v>
      </c>
      <c r="L12" s="7">
        <v>0.0</v>
      </c>
      <c r="M12" s="7"/>
      <c r="N12" s="7" t="s">
        <v>103</v>
      </c>
      <c r="O12" s="7">
        <v>0.01</v>
      </c>
    </row>
    <row r="13">
      <c r="A13" s="7" t="s">
        <v>122</v>
      </c>
      <c r="C13" s="18">
        <v>2020.0</v>
      </c>
      <c r="D13" s="39" t="s">
        <v>123</v>
      </c>
      <c r="E13" s="39">
        <v>1.0</v>
      </c>
      <c r="F13" s="39">
        <v>1.0</v>
      </c>
      <c r="G13" s="39" t="s">
        <v>124</v>
      </c>
      <c r="H13" s="18">
        <f t="shared" si="1"/>
        <v>0.01343</v>
      </c>
      <c r="I13" s="42"/>
      <c r="J13" s="42"/>
      <c r="K13" s="43">
        <v>43831.0</v>
      </c>
      <c r="L13" s="7">
        <v>0.01343</v>
      </c>
      <c r="M13" s="7"/>
      <c r="N13" s="7" t="s">
        <v>106</v>
      </c>
      <c r="O13" s="7">
        <v>0.03</v>
      </c>
    </row>
    <row r="14">
      <c r="A14" s="38" t="s">
        <v>94</v>
      </c>
      <c r="C14" s="18">
        <v>2019.0</v>
      </c>
      <c r="D14" s="39" t="s">
        <v>92</v>
      </c>
      <c r="E14" s="39">
        <v>12.0</v>
      </c>
      <c r="F14" s="39">
        <v>1.0</v>
      </c>
      <c r="G14" s="39" t="s">
        <v>124</v>
      </c>
      <c r="H14" s="18">
        <f t="shared" si="1"/>
        <v>0.01343</v>
      </c>
      <c r="I14" s="42"/>
      <c r="J14" s="42"/>
      <c r="K14" s="43">
        <v>43800.0</v>
      </c>
      <c r="L14" s="7">
        <v>0.01343</v>
      </c>
      <c r="M14" s="7"/>
      <c r="N14" s="7" t="s">
        <v>110</v>
      </c>
      <c r="O14" s="7">
        <v>0.05</v>
      </c>
    </row>
    <row r="15">
      <c r="A15" s="38" t="s">
        <v>125</v>
      </c>
      <c r="C15" s="18">
        <v>2019.0</v>
      </c>
      <c r="D15" s="39" t="s">
        <v>95</v>
      </c>
      <c r="E15" s="39">
        <v>11.0</v>
      </c>
      <c r="F15" s="39">
        <v>1.0</v>
      </c>
      <c r="G15" s="39" t="s">
        <v>126</v>
      </c>
      <c r="H15" s="18">
        <f t="shared" si="1"/>
        <v>0.04169</v>
      </c>
      <c r="I15" s="42"/>
      <c r="J15" s="42"/>
      <c r="K15" s="43">
        <v>43770.0</v>
      </c>
      <c r="L15" s="7">
        <v>0.04169</v>
      </c>
    </row>
    <row r="16">
      <c r="A16" s="38" t="s">
        <v>127</v>
      </c>
      <c r="C16" s="18">
        <v>2019.0</v>
      </c>
      <c r="D16" s="39" t="s">
        <v>99</v>
      </c>
      <c r="E16" s="39">
        <v>10.0</v>
      </c>
      <c r="F16" s="39">
        <v>1.0</v>
      </c>
      <c r="G16" s="39" t="s">
        <v>128</v>
      </c>
      <c r="H16" s="18">
        <f t="shared" si="1"/>
        <v>0.01343</v>
      </c>
      <c r="I16" s="42"/>
      <c r="J16" s="42"/>
      <c r="K16" s="43">
        <v>43739.0</v>
      </c>
      <c r="L16" s="7">
        <v>0.01343</v>
      </c>
    </row>
    <row r="17">
      <c r="A17" s="38" t="s">
        <v>129</v>
      </c>
      <c r="C17" s="18">
        <v>2019.0</v>
      </c>
      <c r="D17" s="39" t="s">
        <v>102</v>
      </c>
      <c r="E17" s="39">
        <v>9.0</v>
      </c>
      <c r="F17" s="39">
        <v>1.0</v>
      </c>
      <c r="G17" s="39" t="s">
        <v>130</v>
      </c>
      <c r="H17" s="18">
        <f t="shared" si="1"/>
        <v>0.04169</v>
      </c>
      <c r="I17" s="42"/>
      <c r="J17" s="42"/>
      <c r="K17" s="43">
        <v>43709.0</v>
      </c>
      <c r="L17" s="7">
        <v>0.04169</v>
      </c>
      <c r="M17" s="7"/>
      <c r="N17" s="7" t="s">
        <v>131</v>
      </c>
    </row>
    <row r="18">
      <c r="A18" s="38" t="s">
        <v>132</v>
      </c>
      <c r="C18" s="18">
        <v>2019.0</v>
      </c>
      <c r="D18" s="39" t="s">
        <v>105</v>
      </c>
      <c r="E18" s="39">
        <v>8.0</v>
      </c>
      <c r="F18" s="39">
        <v>1.0</v>
      </c>
      <c r="G18" s="39" t="s">
        <v>126</v>
      </c>
      <c r="H18" s="18">
        <f t="shared" si="1"/>
        <v>0.04169</v>
      </c>
      <c r="I18" s="42"/>
      <c r="J18" s="42"/>
      <c r="K18" s="43">
        <v>43678.0</v>
      </c>
      <c r="L18" s="7">
        <v>0.04169</v>
      </c>
    </row>
    <row r="19">
      <c r="A19" s="38" t="s">
        <v>133</v>
      </c>
      <c r="C19" s="18">
        <v>2019.0</v>
      </c>
      <c r="D19" s="39" t="s">
        <v>108</v>
      </c>
      <c r="E19" s="39">
        <v>7.0</v>
      </c>
      <c r="F19" s="39">
        <v>1.0</v>
      </c>
      <c r="G19" s="39" t="s">
        <v>124</v>
      </c>
      <c r="H19" s="18">
        <f t="shared" si="1"/>
        <v>0.01343</v>
      </c>
      <c r="I19" s="42"/>
      <c r="J19" s="42"/>
      <c r="K19" s="43">
        <v>43647.0</v>
      </c>
      <c r="L19" s="7">
        <v>0.01343</v>
      </c>
    </row>
    <row r="20">
      <c r="A20" s="38" t="s">
        <v>134</v>
      </c>
      <c r="C20" s="18">
        <v>2019.0</v>
      </c>
      <c r="D20" s="39" t="s">
        <v>112</v>
      </c>
      <c r="E20" s="39">
        <v>6.0</v>
      </c>
      <c r="F20" s="39">
        <v>1.0</v>
      </c>
      <c r="G20" s="39" t="s">
        <v>109</v>
      </c>
      <c r="H20" s="18">
        <f t="shared" si="1"/>
        <v>0</v>
      </c>
      <c r="I20" s="42"/>
      <c r="J20" s="42"/>
      <c r="K20" s="43">
        <v>43617.0</v>
      </c>
      <c r="L20" s="7">
        <v>0.0</v>
      </c>
    </row>
    <row r="21">
      <c r="C21" s="18">
        <v>2019.0</v>
      </c>
      <c r="D21" s="39" t="s">
        <v>114</v>
      </c>
      <c r="E21" s="39">
        <v>5.0</v>
      </c>
      <c r="F21" s="39">
        <v>1.0</v>
      </c>
      <c r="G21" s="39" t="s">
        <v>124</v>
      </c>
      <c r="H21" s="18">
        <f t="shared" ref="H21:H39" si="2">VLOOKUP(G21,$N$11:$O$14,2,0)</f>
        <v>0.01</v>
      </c>
      <c r="I21" s="42"/>
      <c r="J21" s="42"/>
      <c r="K21" s="43">
        <v>43586.0</v>
      </c>
      <c r="L21" s="7">
        <v>0.01</v>
      </c>
    </row>
    <row r="22">
      <c r="C22" s="18">
        <v>2019.0</v>
      </c>
      <c r="D22" s="39" t="s">
        <v>116</v>
      </c>
      <c r="E22" s="39">
        <v>4.0</v>
      </c>
      <c r="F22" s="39">
        <v>1.0</v>
      </c>
      <c r="G22" s="39" t="s">
        <v>96</v>
      </c>
      <c r="H22" s="18">
        <f t="shared" si="2"/>
        <v>0</v>
      </c>
      <c r="I22" s="42"/>
      <c r="J22" s="42"/>
      <c r="K22" s="43">
        <v>43556.0</v>
      </c>
      <c r="L22" s="7">
        <v>0.0</v>
      </c>
    </row>
    <row r="23">
      <c r="C23" s="18">
        <v>2019.0</v>
      </c>
      <c r="D23" s="39" t="s">
        <v>120</v>
      </c>
      <c r="E23" s="39">
        <v>3.0</v>
      </c>
      <c r="F23" s="39">
        <v>1.0</v>
      </c>
      <c r="G23" s="39" t="s">
        <v>96</v>
      </c>
      <c r="H23" s="18">
        <f t="shared" si="2"/>
        <v>0</v>
      </c>
      <c r="I23" s="42"/>
      <c r="J23" s="42"/>
      <c r="K23" s="43">
        <v>43525.0</v>
      </c>
      <c r="L23" s="7">
        <v>0.0</v>
      </c>
    </row>
    <row r="24">
      <c r="C24" s="18">
        <v>2019.0</v>
      </c>
      <c r="D24" s="39" t="s">
        <v>121</v>
      </c>
      <c r="E24" s="39">
        <v>2.0</v>
      </c>
      <c r="F24" s="39">
        <v>1.0</v>
      </c>
      <c r="G24" s="39" t="s">
        <v>96</v>
      </c>
      <c r="H24" s="18">
        <f t="shared" si="2"/>
        <v>0</v>
      </c>
      <c r="I24" s="42"/>
      <c r="J24" s="42"/>
      <c r="K24" s="43">
        <v>43497.0</v>
      </c>
      <c r="L24" s="7">
        <v>0.0</v>
      </c>
    </row>
    <row r="25">
      <c r="C25" s="18">
        <v>2019.0</v>
      </c>
      <c r="D25" s="39" t="s">
        <v>123</v>
      </c>
      <c r="E25" s="39">
        <v>1.0</v>
      </c>
      <c r="F25" s="39">
        <v>1.0</v>
      </c>
      <c r="G25" s="39" t="s">
        <v>96</v>
      </c>
      <c r="H25" s="18">
        <f t="shared" si="2"/>
        <v>0</v>
      </c>
      <c r="I25" s="42"/>
      <c r="J25" s="42"/>
      <c r="K25" s="43">
        <v>43466.0</v>
      </c>
      <c r="L25" s="7">
        <v>0.0</v>
      </c>
    </row>
    <row r="26">
      <c r="C26" s="18">
        <v>2018.0</v>
      </c>
      <c r="D26" s="39" t="s">
        <v>92</v>
      </c>
      <c r="E26" s="39">
        <v>12.0</v>
      </c>
      <c r="F26" s="39">
        <v>1.0</v>
      </c>
      <c r="G26" s="39" t="s">
        <v>96</v>
      </c>
      <c r="H26" s="18">
        <f t="shared" si="2"/>
        <v>0</v>
      </c>
      <c r="K26" s="43">
        <v>43435.0</v>
      </c>
      <c r="L26" s="7">
        <v>0.0</v>
      </c>
    </row>
    <row r="27">
      <c r="A27" s="35" t="s">
        <v>135</v>
      </c>
      <c r="C27" s="18">
        <v>2018.0</v>
      </c>
      <c r="D27" s="39" t="s">
        <v>95</v>
      </c>
      <c r="E27" s="39">
        <v>11.0</v>
      </c>
      <c r="F27" s="39">
        <v>1.0</v>
      </c>
      <c r="G27" s="39" t="s">
        <v>124</v>
      </c>
      <c r="H27" s="18">
        <f t="shared" si="2"/>
        <v>0.01</v>
      </c>
      <c r="K27" s="43">
        <v>43405.0</v>
      </c>
      <c r="L27" s="7">
        <v>0.01</v>
      </c>
    </row>
    <row r="28">
      <c r="A28" s="7" t="s">
        <v>136</v>
      </c>
      <c r="C28" s="18">
        <v>2018.0</v>
      </c>
      <c r="D28" s="39" t="s">
        <v>99</v>
      </c>
      <c r="E28" s="39">
        <v>10.0</v>
      </c>
      <c r="F28" s="39">
        <v>1.0</v>
      </c>
      <c r="G28" s="39" t="s">
        <v>137</v>
      </c>
      <c r="H28" s="18">
        <f t="shared" si="2"/>
        <v>0.05</v>
      </c>
      <c r="K28" s="43">
        <v>43374.0</v>
      </c>
      <c r="L28" s="7">
        <v>0.05</v>
      </c>
    </row>
    <row r="29">
      <c r="A29" s="7" t="s">
        <v>138</v>
      </c>
      <c r="C29" s="18">
        <v>2018.0</v>
      </c>
      <c r="D29" s="39" t="s">
        <v>102</v>
      </c>
      <c r="E29" s="39">
        <v>9.0</v>
      </c>
      <c r="F29" s="39">
        <v>1.0</v>
      </c>
      <c r="G29" s="39" t="s">
        <v>139</v>
      </c>
      <c r="H29" s="18">
        <f t="shared" si="2"/>
        <v>0.05</v>
      </c>
      <c r="K29" s="43">
        <v>43344.0</v>
      </c>
      <c r="L29" s="7">
        <v>0.05</v>
      </c>
    </row>
    <row r="30">
      <c r="A30" s="7" t="s">
        <v>140</v>
      </c>
      <c r="C30" s="18">
        <v>2018.0</v>
      </c>
      <c r="D30" s="39" t="s">
        <v>105</v>
      </c>
      <c r="E30" s="39">
        <v>8.0</v>
      </c>
      <c r="F30" s="39">
        <v>1.0</v>
      </c>
      <c r="G30" s="39" t="s">
        <v>137</v>
      </c>
      <c r="H30" s="18">
        <f t="shared" si="2"/>
        <v>0.05</v>
      </c>
      <c r="K30" s="43">
        <v>43313.0</v>
      </c>
      <c r="L30" s="7">
        <v>0.05</v>
      </c>
    </row>
    <row r="31">
      <c r="A31" s="7" t="s">
        <v>141</v>
      </c>
      <c r="C31" s="18">
        <v>2018.0</v>
      </c>
      <c r="D31" s="39" t="s">
        <v>108</v>
      </c>
      <c r="E31" s="39">
        <v>7.0</v>
      </c>
      <c r="F31" s="39">
        <v>1.0</v>
      </c>
      <c r="G31" s="39" t="s">
        <v>139</v>
      </c>
      <c r="H31" s="18">
        <f t="shared" si="2"/>
        <v>0.05</v>
      </c>
      <c r="K31" s="43">
        <v>43282.0</v>
      </c>
      <c r="L31" s="7">
        <v>0.05</v>
      </c>
    </row>
    <row r="32">
      <c r="C32" s="18">
        <v>2018.0</v>
      </c>
      <c r="D32" s="39" t="s">
        <v>112</v>
      </c>
      <c r="E32" s="39">
        <v>6.0</v>
      </c>
      <c r="F32" s="39">
        <v>1.0</v>
      </c>
      <c r="G32" s="39" t="s">
        <v>139</v>
      </c>
      <c r="H32" s="18">
        <f t="shared" si="2"/>
        <v>0.05</v>
      </c>
      <c r="K32" s="43">
        <v>43252.0</v>
      </c>
      <c r="L32" s="7">
        <v>0.05</v>
      </c>
    </row>
    <row r="33">
      <c r="C33" s="18">
        <v>2018.0</v>
      </c>
      <c r="D33" s="39" t="s">
        <v>114</v>
      </c>
      <c r="E33" s="39">
        <v>5.0</v>
      </c>
      <c r="F33" s="39">
        <v>1.0</v>
      </c>
      <c r="G33" s="39" t="s">
        <v>124</v>
      </c>
      <c r="H33" s="18">
        <f t="shared" si="2"/>
        <v>0.01</v>
      </c>
      <c r="K33" s="43">
        <v>43221.0</v>
      </c>
      <c r="L33" s="7">
        <v>0.01</v>
      </c>
    </row>
    <row r="34">
      <c r="C34" s="18">
        <v>2018.0</v>
      </c>
      <c r="D34" s="39" t="s">
        <v>116</v>
      </c>
      <c r="E34" s="39">
        <v>4.0</v>
      </c>
      <c r="F34" s="39">
        <v>1.0</v>
      </c>
      <c r="G34" s="39" t="s">
        <v>96</v>
      </c>
      <c r="H34" s="18">
        <f t="shared" si="2"/>
        <v>0</v>
      </c>
      <c r="K34" s="43">
        <v>43191.0</v>
      </c>
      <c r="L34" s="7">
        <v>0.0</v>
      </c>
    </row>
    <row r="35">
      <c r="C35" s="18">
        <v>2018.0</v>
      </c>
      <c r="D35" s="39" t="s">
        <v>120</v>
      </c>
      <c r="E35" s="39">
        <v>3.0</v>
      </c>
      <c r="F35" s="39">
        <v>1.0</v>
      </c>
      <c r="G35" s="39" t="s">
        <v>96</v>
      </c>
      <c r="H35" s="18">
        <f t="shared" si="2"/>
        <v>0</v>
      </c>
      <c r="K35" s="43">
        <v>43160.0</v>
      </c>
      <c r="L35" s="7">
        <v>0.0</v>
      </c>
    </row>
    <row r="36">
      <c r="C36" s="18">
        <v>2018.0</v>
      </c>
      <c r="D36" s="39" t="s">
        <v>121</v>
      </c>
      <c r="E36" s="39">
        <v>2.0</v>
      </c>
      <c r="F36" s="39">
        <v>1.0</v>
      </c>
      <c r="G36" s="39" t="s">
        <v>96</v>
      </c>
      <c r="H36" s="18">
        <f t="shared" si="2"/>
        <v>0</v>
      </c>
      <c r="K36" s="43">
        <v>43132.0</v>
      </c>
      <c r="L36" s="7">
        <v>0.0</v>
      </c>
    </row>
    <row r="37">
      <c r="C37" s="18">
        <v>2018.0</v>
      </c>
      <c r="D37" s="39" t="s">
        <v>123</v>
      </c>
      <c r="E37" s="39">
        <v>1.0</v>
      </c>
      <c r="F37" s="39">
        <v>1.0</v>
      </c>
      <c r="G37" s="39" t="s">
        <v>96</v>
      </c>
      <c r="H37" s="18">
        <f t="shared" si="2"/>
        <v>0</v>
      </c>
      <c r="K37" s="43">
        <v>43101.0</v>
      </c>
      <c r="L37" s="7">
        <v>0.0</v>
      </c>
    </row>
    <row r="38">
      <c r="C38" s="18">
        <v>2017.0</v>
      </c>
      <c r="D38" s="39" t="s">
        <v>92</v>
      </c>
      <c r="E38" s="39">
        <v>12.0</v>
      </c>
      <c r="F38" s="39">
        <v>1.0</v>
      </c>
      <c r="G38" s="39" t="s">
        <v>126</v>
      </c>
      <c r="H38" s="18">
        <f t="shared" si="2"/>
        <v>0.03</v>
      </c>
      <c r="K38" s="43">
        <v>43070.0</v>
      </c>
      <c r="L38" s="7">
        <v>0.03</v>
      </c>
    </row>
    <row r="39">
      <c r="C39" s="18">
        <v>2017.0</v>
      </c>
      <c r="D39" s="39" t="s">
        <v>95</v>
      </c>
      <c r="E39" s="39">
        <v>11.0</v>
      </c>
      <c r="F39" s="39">
        <v>1.0</v>
      </c>
      <c r="G39" s="39" t="s">
        <v>139</v>
      </c>
      <c r="H39" s="18">
        <f t="shared" si="2"/>
        <v>0.05</v>
      </c>
      <c r="K39" s="43">
        <v>43040.0</v>
      </c>
      <c r="L39" s="7">
        <v>0.05</v>
      </c>
    </row>
    <row r="40">
      <c r="C40" s="18">
        <v>2017.0</v>
      </c>
      <c r="D40" s="39" t="s">
        <v>99</v>
      </c>
      <c r="E40" s="39">
        <v>10.0</v>
      </c>
      <c r="F40" s="39">
        <v>1.0</v>
      </c>
      <c r="G40" s="39" t="s">
        <v>139</v>
      </c>
      <c r="H40" s="18">
        <v>0.069814</v>
      </c>
      <c r="K40" s="43">
        <v>43009.0</v>
      </c>
      <c r="L40" s="7">
        <v>0.069814</v>
      </c>
    </row>
    <row r="41">
      <c r="C41" s="18">
        <v>2017.0</v>
      </c>
      <c r="D41" s="39" t="s">
        <v>102</v>
      </c>
      <c r="E41" s="39">
        <v>9.0</v>
      </c>
      <c r="F41" s="39">
        <v>1.0</v>
      </c>
      <c r="G41" s="39" t="s">
        <v>124</v>
      </c>
      <c r="H41" s="18">
        <v>0.041192</v>
      </c>
      <c r="K41" s="43">
        <v>42979.0</v>
      </c>
      <c r="L41" s="7">
        <v>0.041192</v>
      </c>
    </row>
    <row r="42">
      <c r="C42" s="18">
        <v>2017.0</v>
      </c>
      <c r="D42" s="39" t="s">
        <v>105</v>
      </c>
      <c r="E42" s="39">
        <v>8.0</v>
      </c>
      <c r="F42" s="39">
        <v>1.0</v>
      </c>
      <c r="G42" s="39" t="s">
        <v>130</v>
      </c>
      <c r="H42" s="18">
        <v>0.051351</v>
      </c>
      <c r="K42" s="43">
        <v>42948.0</v>
      </c>
      <c r="L42" s="7">
        <v>0.051351</v>
      </c>
    </row>
    <row r="43">
      <c r="C43" s="18">
        <v>2017.0</v>
      </c>
      <c r="D43" s="39" t="s">
        <v>108</v>
      </c>
      <c r="E43" s="39">
        <v>7.0</v>
      </c>
      <c r="F43" s="39">
        <v>1.0</v>
      </c>
      <c r="G43" s="39" t="s">
        <v>124</v>
      </c>
      <c r="H43" s="18">
        <v>0.023771</v>
      </c>
      <c r="K43" s="43">
        <v>42917.0</v>
      </c>
      <c r="L43" s="7">
        <v>0.023771</v>
      </c>
    </row>
    <row r="44">
      <c r="C44" s="18">
        <v>2017.0</v>
      </c>
      <c r="D44" s="39" t="s">
        <v>112</v>
      </c>
      <c r="E44" s="39">
        <v>6.0</v>
      </c>
      <c r="F44" s="39">
        <v>1.0</v>
      </c>
      <c r="G44" s="39" t="s">
        <v>96</v>
      </c>
      <c r="H44" s="18">
        <v>0.015585</v>
      </c>
      <c r="K44" s="43">
        <v>42887.0</v>
      </c>
      <c r="L44" s="7">
        <v>0.015585</v>
      </c>
    </row>
    <row r="45">
      <c r="C45" s="18">
        <v>2017.0</v>
      </c>
      <c r="D45" s="39" t="s">
        <v>114</v>
      </c>
      <c r="E45" s="39">
        <v>5.0</v>
      </c>
      <c r="F45" s="39">
        <v>1.0</v>
      </c>
      <c r="G45" s="39" t="s">
        <v>130</v>
      </c>
      <c r="H45" s="18">
        <v>0.044761</v>
      </c>
      <c r="K45" s="43">
        <v>42856.0</v>
      </c>
      <c r="L45" s="7">
        <v>0.044761</v>
      </c>
    </row>
    <row r="46">
      <c r="C46" s="18">
        <v>2017.0</v>
      </c>
      <c r="D46" s="39" t="s">
        <v>116</v>
      </c>
      <c r="E46" s="39">
        <v>4.0</v>
      </c>
      <c r="F46" s="39">
        <v>1.0</v>
      </c>
      <c r="G46" s="39" t="s">
        <v>126</v>
      </c>
      <c r="H46" s="18">
        <v>0.042699</v>
      </c>
      <c r="K46" s="43">
        <v>42826.0</v>
      </c>
      <c r="L46" s="7">
        <v>0.042699</v>
      </c>
    </row>
    <row r="47">
      <c r="C47" s="18">
        <v>2017.0</v>
      </c>
      <c r="D47" s="39" t="s">
        <v>120</v>
      </c>
      <c r="E47" s="39">
        <v>3.0</v>
      </c>
      <c r="F47" s="39">
        <v>1.0</v>
      </c>
      <c r="G47" s="39" t="s">
        <v>124</v>
      </c>
      <c r="H47" s="18">
        <v>0.027904</v>
      </c>
      <c r="K47" s="43">
        <v>42795.0</v>
      </c>
      <c r="L47" s="7">
        <v>0.027904</v>
      </c>
    </row>
    <row r="48">
      <c r="C48" s="18">
        <v>2017.0</v>
      </c>
      <c r="D48" s="39" t="s">
        <v>121</v>
      </c>
      <c r="E48" s="39">
        <v>2.0</v>
      </c>
      <c r="F48" s="39">
        <v>1.0</v>
      </c>
      <c r="G48" s="39" t="s">
        <v>96</v>
      </c>
      <c r="H48" s="18">
        <v>0.017974</v>
      </c>
      <c r="K48" s="43">
        <v>42767.0</v>
      </c>
      <c r="L48" s="7">
        <v>0.017974</v>
      </c>
    </row>
    <row r="49">
      <c r="C49" s="18">
        <v>2017.0</v>
      </c>
      <c r="D49" s="39" t="s">
        <v>123</v>
      </c>
      <c r="E49" s="39">
        <v>1.0</v>
      </c>
      <c r="F49" s="39">
        <v>1.0</v>
      </c>
      <c r="G49" s="39" t="s">
        <v>96</v>
      </c>
      <c r="H49" s="18">
        <v>0.012865</v>
      </c>
      <c r="K49" s="43">
        <v>42736.0</v>
      </c>
      <c r="L49" s="7">
        <v>0.012865</v>
      </c>
    </row>
    <row r="50">
      <c r="C50" s="18">
        <v>2016.0</v>
      </c>
      <c r="D50" s="39" t="s">
        <v>92</v>
      </c>
      <c r="E50" s="39">
        <v>12.0</v>
      </c>
      <c r="F50" s="39">
        <v>1.0</v>
      </c>
      <c r="G50" s="39" t="s">
        <v>96</v>
      </c>
      <c r="H50" s="18">
        <v>0.016954</v>
      </c>
      <c r="K50" s="43">
        <v>42705.0</v>
      </c>
      <c r="L50" s="7">
        <v>0.016954</v>
      </c>
    </row>
    <row r="51">
      <c r="C51" s="18">
        <v>2016.0</v>
      </c>
      <c r="D51" s="39" t="s">
        <v>95</v>
      </c>
      <c r="E51" s="39">
        <v>11.0</v>
      </c>
      <c r="F51" s="39">
        <v>1.0</v>
      </c>
      <c r="G51" s="39" t="s">
        <v>124</v>
      </c>
      <c r="H51" s="18">
        <v>0.022442</v>
      </c>
      <c r="K51" s="43">
        <v>42675.0</v>
      </c>
      <c r="L51" s="7">
        <v>0.022442</v>
      </c>
    </row>
    <row r="52">
      <c r="C52" s="18">
        <v>2016.0</v>
      </c>
      <c r="D52" s="39" t="s">
        <v>99</v>
      </c>
      <c r="E52" s="39">
        <v>10.0</v>
      </c>
      <c r="F52" s="39">
        <v>1.0</v>
      </c>
      <c r="G52" s="39" t="s">
        <v>96</v>
      </c>
      <c r="H52" s="18">
        <v>0.019563</v>
      </c>
      <c r="K52" s="43">
        <v>42644.0</v>
      </c>
      <c r="L52" s="7">
        <v>0.019563</v>
      </c>
    </row>
    <row r="53">
      <c r="C53" s="18">
        <v>2016.0</v>
      </c>
      <c r="D53" s="39" t="s">
        <v>102</v>
      </c>
      <c r="E53" s="39">
        <v>9.0</v>
      </c>
      <c r="F53" s="39">
        <v>1.0</v>
      </c>
      <c r="G53" s="39" t="s">
        <v>96</v>
      </c>
      <c r="H53" s="18">
        <v>0.012527</v>
      </c>
      <c r="K53" s="43">
        <v>42614.0</v>
      </c>
      <c r="L53" s="7">
        <v>0.012527</v>
      </c>
    </row>
    <row r="54">
      <c r="C54" s="18">
        <v>2016.0</v>
      </c>
      <c r="D54" s="39" t="s">
        <v>105</v>
      </c>
      <c r="E54" s="39">
        <v>8.0</v>
      </c>
      <c r="F54" s="39">
        <v>1.0</v>
      </c>
      <c r="G54" s="39" t="s">
        <v>96</v>
      </c>
      <c r="H54" s="18">
        <v>0.01136</v>
      </c>
      <c r="K54" s="43">
        <v>42583.0</v>
      </c>
      <c r="L54" s="7">
        <v>0.01136</v>
      </c>
    </row>
    <row r="55">
      <c r="C55" s="18">
        <v>2016.0</v>
      </c>
      <c r="D55" s="39" t="s">
        <v>108</v>
      </c>
      <c r="E55" s="39">
        <v>7.0</v>
      </c>
      <c r="F55" s="39">
        <v>1.0</v>
      </c>
      <c r="G55" s="39" t="s">
        <v>96</v>
      </c>
      <c r="H55" s="18">
        <v>0.013488</v>
      </c>
      <c r="K55" s="43">
        <v>42552.0</v>
      </c>
      <c r="L55" s="7">
        <v>0.013488</v>
      </c>
    </row>
    <row r="56">
      <c r="C56" s="18">
        <v>2016.0</v>
      </c>
      <c r="D56" s="39" t="s">
        <v>112</v>
      </c>
      <c r="E56" s="39">
        <v>6.0</v>
      </c>
      <c r="F56" s="39">
        <v>1.0</v>
      </c>
      <c r="G56" s="39" t="s">
        <v>96</v>
      </c>
      <c r="H56" s="18">
        <v>0.025943</v>
      </c>
      <c r="K56" s="43">
        <v>42522.0</v>
      </c>
      <c r="L56" s="7">
        <v>0.025943</v>
      </c>
    </row>
    <row r="57">
      <c r="C57" s="18">
        <v>2016.0</v>
      </c>
      <c r="D57" s="39" t="s">
        <v>114</v>
      </c>
      <c r="E57" s="39">
        <v>5.0</v>
      </c>
      <c r="F57" s="39">
        <v>1.0</v>
      </c>
      <c r="G57" s="39" t="s">
        <v>96</v>
      </c>
      <c r="H57" s="18">
        <v>0.021035</v>
      </c>
      <c r="K57" s="43">
        <v>42491.0</v>
      </c>
      <c r="L57" s="7">
        <v>0.021035</v>
      </c>
    </row>
    <row r="58">
      <c r="C58" s="18">
        <v>2016.0</v>
      </c>
      <c r="D58" s="39" t="s">
        <v>116</v>
      </c>
      <c r="E58" s="39">
        <v>4.0</v>
      </c>
      <c r="F58" s="39">
        <v>1.0</v>
      </c>
      <c r="G58" s="39" t="s">
        <v>96</v>
      </c>
      <c r="H58" s="18">
        <v>0.030349</v>
      </c>
      <c r="K58" s="43">
        <v>42461.0</v>
      </c>
      <c r="L58" s="7">
        <v>0.030349</v>
      </c>
    </row>
    <row r="59">
      <c r="C59" s="18">
        <v>2016.0</v>
      </c>
      <c r="D59" s="39" t="s">
        <v>120</v>
      </c>
      <c r="E59" s="39">
        <v>3.0</v>
      </c>
      <c r="F59" s="39">
        <v>1.0</v>
      </c>
      <c r="G59" s="39" t="s">
        <v>124</v>
      </c>
      <c r="H59" s="18">
        <v>0.024983</v>
      </c>
      <c r="K59" s="43">
        <v>42430.0</v>
      </c>
      <c r="L59" s="7">
        <v>0.024983</v>
      </c>
    </row>
    <row r="60">
      <c r="C60" s="18">
        <v>2016.0</v>
      </c>
      <c r="D60" s="39" t="s">
        <v>121</v>
      </c>
      <c r="E60" s="39">
        <v>2.0</v>
      </c>
      <c r="F60" s="39">
        <v>1.0</v>
      </c>
      <c r="G60" s="39" t="s">
        <v>126</v>
      </c>
      <c r="H60" s="18">
        <v>0.055626</v>
      </c>
      <c r="K60" s="43">
        <v>42401.0</v>
      </c>
      <c r="L60" s="7">
        <v>0.055626</v>
      </c>
    </row>
    <row r="61">
      <c r="C61" s="18">
        <v>2016.0</v>
      </c>
      <c r="D61" s="39" t="s">
        <v>123</v>
      </c>
      <c r="E61" s="39">
        <v>1.0</v>
      </c>
      <c r="F61" s="39">
        <v>1.0</v>
      </c>
      <c r="G61" s="39" t="s">
        <v>142</v>
      </c>
      <c r="H61" s="18">
        <v>0.059511</v>
      </c>
      <c r="K61" s="43">
        <v>42370.0</v>
      </c>
      <c r="L61" s="7">
        <v>0.059511</v>
      </c>
    </row>
    <row r="62">
      <c r="C62" s="18">
        <v>2015.0</v>
      </c>
      <c r="D62" s="39" t="s">
        <v>92</v>
      </c>
      <c r="E62" s="39"/>
      <c r="F62" s="39"/>
      <c r="G62" s="39" t="s">
        <v>142</v>
      </c>
      <c r="H62" s="18">
        <v>0.059511</v>
      </c>
      <c r="K62" s="37"/>
      <c r="L62" s="7">
        <v>0.059511</v>
      </c>
    </row>
    <row r="63">
      <c r="C63" s="18">
        <v>2015.0</v>
      </c>
      <c r="D63" s="39" t="s">
        <v>95</v>
      </c>
      <c r="E63" s="39"/>
      <c r="F63" s="39"/>
      <c r="G63" s="39" t="s">
        <v>142</v>
      </c>
      <c r="H63" s="18">
        <v>0.059511</v>
      </c>
      <c r="K63" s="37"/>
      <c r="L63" s="7">
        <v>0.059511</v>
      </c>
    </row>
    <row r="64">
      <c r="C64" s="18">
        <v>2015.0</v>
      </c>
      <c r="D64" s="39" t="s">
        <v>99</v>
      </c>
      <c r="E64" s="39"/>
      <c r="F64" s="39"/>
      <c r="G64" s="39" t="s">
        <v>142</v>
      </c>
      <c r="H64" s="18">
        <v>0.059511</v>
      </c>
      <c r="K64" s="37"/>
      <c r="L64" s="7">
        <v>0.059511</v>
      </c>
    </row>
    <row r="65">
      <c r="C65" s="18">
        <v>2015.0</v>
      </c>
      <c r="D65" s="39" t="s">
        <v>102</v>
      </c>
      <c r="E65" s="39"/>
      <c r="F65" s="39"/>
      <c r="G65" s="39" t="s">
        <v>142</v>
      </c>
      <c r="H65" s="18">
        <v>0.059511</v>
      </c>
      <c r="K65" s="37"/>
      <c r="L65" s="7">
        <v>0.059511</v>
      </c>
    </row>
    <row r="66">
      <c r="C66" s="18">
        <v>2015.0</v>
      </c>
      <c r="D66" s="39" t="s">
        <v>105</v>
      </c>
      <c r="E66" s="39"/>
      <c r="F66" s="39"/>
      <c r="G66" s="39" t="s">
        <v>142</v>
      </c>
      <c r="H66" s="18">
        <v>0.117137</v>
      </c>
      <c r="K66" s="37"/>
      <c r="L66" s="7">
        <v>0.117137</v>
      </c>
    </row>
    <row r="67">
      <c r="C67" s="18">
        <v>2015.0</v>
      </c>
      <c r="D67" s="39" t="s">
        <v>108</v>
      </c>
      <c r="E67" s="39"/>
      <c r="F67" s="39"/>
      <c r="G67" s="39" t="s">
        <v>142</v>
      </c>
      <c r="H67" s="18">
        <v>0.117029</v>
      </c>
      <c r="K67" s="37"/>
      <c r="L67" s="7">
        <v>0.117029</v>
      </c>
    </row>
    <row r="68">
      <c r="C68" s="18">
        <v>2015.0</v>
      </c>
      <c r="D68" s="39" t="s">
        <v>112</v>
      </c>
      <c r="E68" s="39"/>
      <c r="F68" s="39"/>
      <c r="G68" s="39" t="s">
        <v>142</v>
      </c>
      <c r="H68" s="18">
        <v>0.116967</v>
      </c>
      <c r="K68" s="37"/>
      <c r="L68" s="7">
        <v>0.116967</v>
      </c>
    </row>
    <row r="69">
      <c r="C69" s="18">
        <v>2015.0</v>
      </c>
      <c r="D69" s="39" t="s">
        <v>114</v>
      </c>
      <c r="E69" s="39"/>
      <c r="F69" s="39"/>
      <c r="G69" s="39" t="s">
        <v>142</v>
      </c>
      <c r="H69" s="18">
        <v>0.11696</v>
      </c>
      <c r="K69" s="37"/>
      <c r="L69" s="7">
        <v>0.11696</v>
      </c>
    </row>
    <row r="70">
      <c r="C70" s="18">
        <v>2015.0</v>
      </c>
      <c r="D70" s="39" t="s">
        <v>116</v>
      </c>
      <c r="E70" s="39"/>
      <c r="F70" s="39"/>
      <c r="G70" s="39" t="s">
        <v>142</v>
      </c>
      <c r="H70" s="18">
        <v>0.116846</v>
      </c>
      <c r="K70" s="37"/>
      <c r="L70" s="7">
        <v>0.116846</v>
      </c>
    </row>
    <row r="71">
      <c r="C71" s="18">
        <v>2015.0</v>
      </c>
      <c r="D71" s="39" t="s">
        <v>120</v>
      </c>
      <c r="E71" s="39"/>
      <c r="F71" s="39"/>
      <c r="G71" s="39" t="s">
        <v>142</v>
      </c>
      <c r="H71" s="18"/>
      <c r="K71" s="37"/>
    </row>
    <row r="72">
      <c r="C72" s="18">
        <v>2015.0</v>
      </c>
      <c r="D72" s="39" t="s">
        <v>121</v>
      </c>
      <c r="E72" s="39"/>
      <c r="F72" s="39"/>
      <c r="G72" s="39" t="s">
        <v>142</v>
      </c>
      <c r="H72" s="18"/>
      <c r="K72" s="37"/>
    </row>
    <row r="73">
      <c r="C73" s="18">
        <v>2015.0</v>
      </c>
      <c r="D73" s="39" t="s">
        <v>123</v>
      </c>
      <c r="E73" s="39"/>
      <c r="F73" s="39"/>
      <c r="G73" s="39" t="s">
        <v>142</v>
      </c>
      <c r="H73" s="18"/>
      <c r="K73" s="37"/>
    </row>
    <row r="74">
      <c r="K74" s="37"/>
    </row>
    <row r="75">
      <c r="K75" s="37"/>
    </row>
    <row r="76">
      <c r="K76" s="37"/>
    </row>
    <row r="77">
      <c r="K77" s="37"/>
    </row>
    <row r="78">
      <c r="K78" s="37"/>
    </row>
    <row r="79">
      <c r="K79" s="37"/>
    </row>
    <row r="80">
      <c r="K80" s="37"/>
    </row>
    <row r="81">
      <c r="K81" s="37"/>
    </row>
    <row r="82">
      <c r="K82" s="37"/>
    </row>
    <row r="83">
      <c r="K83" s="37"/>
    </row>
    <row r="84">
      <c r="K84" s="37"/>
    </row>
    <row r="85">
      <c r="K85" s="37"/>
    </row>
    <row r="86">
      <c r="K86" s="37"/>
    </row>
    <row r="87">
      <c r="K87" s="37"/>
    </row>
    <row r="88">
      <c r="K88" s="37"/>
    </row>
    <row r="89">
      <c r="K89" s="37"/>
    </row>
    <row r="90">
      <c r="K90" s="37"/>
    </row>
    <row r="91">
      <c r="K91" s="37"/>
    </row>
    <row r="92">
      <c r="K92" s="37"/>
    </row>
    <row r="93">
      <c r="K93" s="37"/>
    </row>
    <row r="94">
      <c r="K94" s="37"/>
    </row>
    <row r="95">
      <c r="K95" s="37"/>
    </row>
    <row r="96">
      <c r="K96" s="37"/>
    </row>
    <row r="97">
      <c r="K97" s="37"/>
    </row>
    <row r="98">
      <c r="K98" s="37"/>
    </row>
    <row r="99">
      <c r="K99" s="37"/>
    </row>
    <row r="100">
      <c r="K100" s="37"/>
    </row>
    <row r="101">
      <c r="K101" s="37"/>
    </row>
    <row r="102">
      <c r="K102" s="37"/>
    </row>
    <row r="103">
      <c r="K103" s="37"/>
    </row>
    <row r="104">
      <c r="K104" s="37"/>
    </row>
    <row r="105">
      <c r="K105" s="37"/>
    </row>
    <row r="106">
      <c r="K106" s="37"/>
    </row>
    <row r="107">
      <c r="K107" s="37"/>
    </row>
    <row r="108">
      <c r="K108" s="37"/>
    </row>
    <row r="109">
      <c r="K109" s="37"/>
    </row>
    <row r="110">
      <c r="K110" s="37"/>
    </row>
    <row r="111">
      <c r="K111" s="37"/>
    </row>
    <row r="112">
      <c r="K112" s="37"/>
    </row>
    <row r="113">
      <c r="K113" s="37"/>
    </row>
    <row r="114">
      <c r="K114" s="37"/>
    </row>
    <row r="115">
      <c r="K115" s="37"/>
    </row>
    <row r="116">
      <c r="K116" s="37"/>
    </row>
    <row r="117">
      <c r="K117" s="37"/>
    </row>
    <row r="118">
      <c r="K118" s="37"/>
    </row>
    <row r="119">
      <c r="K119" s="37"/>
    </row>
    <row r="120">
      <c r="K120" s="37"/>
    </row>
    <row r="121">
      <c r="K121" s="37"/>
    </row>
    <row r="122">
      <c r="K122" s="37"/>
    </row>
    <row r="123">
      <c r="K123" s="37"/>
    </row>
    <row r="124">
      <c r="K124" s="37"/>
    </row>
    <row r="125">
      <c r="K125" s="37"/>
    </row>
    <row r="126">
      <c r="K126" s="37"/>
    </row>
    <row r="127">
      <c r="K127" s="37"/>
    </row>
    <row r="128">
      <c r="K128" s="37"/>
    </row>
    <row r="129">
      <c r="K129" s="37"/>
    </row>
    <row r="130">
      <c r="K130" s="37"/>
    </row>
    <row r="131">
      <c r="K131" s="37"/>
    </row>
    <row r="132">
      <c r="K132" s="37"/>
    </row>
    <row r="133">
      <c r="K133" s="37"/>
    </row>
    <row r="134">
      <c r="K134" s="37"/>
    </row>
    <row r="135">
      <c r="K135" s="37"/>
    </row>
    <row r="136">
      <c r="K136" s="37"/>
    </row>
    <row r="137">
      <c r="K137" s="37"/>
    </row>
    <row r="138">
      <c r="K138" s="37"/>
    </row>
    <row r="139">
      <c r="K139" s="37"/>
    </row>
    <row r="140">
      <c r="K140" s="37"/>
    </row>
    <row r="141">
      <c r="K141" s="37"/>
    </row>
    <row r="142">
      <c r="K142" s="37"/>
    </row>
    <row r="143">
      <c r="K143" s="37"/>
    </row>
    <row r="144">
      <c r="K144" s="37"/>
    </row>
    <row r="145">
      <c r="K145" s="37"/>
    </row>
    <row r="146">
      <c r="K146" s="37"/>
    </row>
    <row r="147">
      <c r="K147" s="37"/>
    </row>
    <row r="148">
      <c r="K148" s="37"/>
    </row>
    <row r="149">
      <c r="K149" s="37"/>
    </row>
    <row r="150">
      <c r="K150" s="37"/>
    </row>
    <row r="151">
      <c r="K151" s="37"/>
    </row>
    <row r="152">
      <c r="K152" s="37"/>
    </row>
    <row r="153">
      <c r="K153" s="37"/>
    </row>
    <row r="154">
      <c r="K154" s="37"/>
    </row>
    <row r="155">
      <c r="K155" s="37"/>
    </row>
    <row r="156">
      <c r="K156" s="37"/>
    </row>
    <row r="157">
      <c r="K157" s="37"/>
    </row>
    <row r="158">
      <c r="K158" s="37"/>
    </row>
    <row r="159">
      <c r="K159" s="37"/>
    </row>
    <row r="160">
      <c r="K160" s="37"/>
    </row>
    <row r="161">
      <c r="K161" s="37"/>
    </row>
    <row r="162">
      <c r="K162" s="37"/>
    </row>
    <row r="163">
      <c r="K163" s="37"/>
    </row>
    <row r="164">
      <c r="K164" s="37"/>
    </row>
    <row r="165">
      <c r="K165" s="37"/>
    </row>
    <row r="166">
      <c r="K166" s="37"/>
    </row>
    <row r="167">
      <c r="K167" s="37"/>
    </row>
    <row r="168">
      <c r="K168" s="37"/>
    </row>
    <row r="169">
      <c r="K169" s="37"/>
    </row>
    <row r="170">
      <c r="K170" s="37"/>
    </row>
    <row r="171">
      <c r="K171" s="37"/>
    </row>
    <row r="172">
      <c r="K172" s="37"/>
    </row>
    <row r="173">
      <c r="K173" s="37"/>
    </row>
    <row r="174">
      <c r="K174" s="37"/>
    </row>
    <row r="175">
      <c r="K175" s="37"/>
    </row>
    <row r="176">
      <c r="K176" s="37"/>
    </row>
    <row r="177">
      <c r="K177" s="37"/>
    </row>
    <row r="178">
      <c r="K178" s="37"/>
    </row>
    <row r="179">
      <c r="K179" s="37"/>
    </row>
    <row r="180">
      <c r="K180" s="37"/>
    </row>
    <row r="181">
      <c r="K181" s="37"/>
    </row>
    <row r="182">
      <c r="K182" s="37"/>
    </row>
    <row r="183">
      <c r="K183" s="37"/>
    </row>
    <row r="184">
      <c r="K184" s="37"/>
    </row>
    <row r="185">
      <c r="K185" s="37"/>
    </row>
    <row r="186">
      <c r="K186" s="37"/>
    </row>
    <row r="187">
      <c r="K187" s="37"/>
    </row>
    <row r="188">
      <c r="K188" s="37"/>
    </row>
    <row r="189">
      <c r="K189" s="37"/>
    </row>
    <row r="190">
      <c r="K190" s="37"/>
    </row>
    <row r="191">
      <c r="K191" s="37"/>
    </row>
    <row r="192">
      <c r="K192" s="37"/>
    </row>
    <row r="193">
      <c r="K193" s="37"/>
    </row>
    <row r="194">
      <c r="K194" s="37"/>
    </row>
    <row r="195">
      <c r="K195" s="37"/>
    </row>
    <row r="196">
      <c r="K196" s="37"/>
    </row>
    <row r="197">
      <c r="K197" s="37"/>
    </row>
    <row r="198">
      <c r="K198" s="37"/>
    </row>
    <row r="199">
      <c r="K199" s="37"/>
    </row>
    <row r="200">
      <c r="K200" s="37"/>
    </row>
    <row r="201">
      <c r="K201" s="37"/>
    </row>
    <row r="202">
      <c r="K202" s="37"/>
    </row>
    <row r="203">
      <c r="K203" s="37"/>
    </row>
    <row r="204">
      <c r="K204" s="37"/>
    </row>
    <row r="205">
      <c r="K205" s="37"/>
    </row>
    <row r="206">
      <c r="K206" s="37"/>
    </row>
    <row r="207">
      <c r="K207" s="37"/>
    </row>
    <row r="208">
      <c r="K208" s="37"/>
    </row>
    <row r="209">
      <c r="K209" s="37"/>
    </row>
    <row r="210">
      <c r="K210" s="37"/>
    </row>
    <row r="211">
      <c r="K211" s="37"/>
    </row>
    <row r="212">
      <c r="K212" s="37"/>
    </row>
    <row r="213">
      <c r="K213" s="37"/>
    </row>
    <row r="214">
      <c r="K214" s="37"/>
    </row>
    <row r="215">
      <c r="K215" s="37"/>
    </row>
    <row r="216">
      <c r="K216" s="37"/>
    </row>
    <row r="217">
      <c r="K217" s="37"/>
    </row>
    <row r="218">
      <c r="K218" s="37"/>
    </row>
    <row r="219">
      <c r="K219" s="37"/>
    </row>
    <row r="220">
      <c r="K220" s="37"/>
    </row>
    <row r="221">
      <c r="K221" s="37"/>
    </row>
    <row r="222">
      <c r="K222" s="37"/>
    </row>
    <row r="223">
      <c r="K223" s="37"/>
    </row>
    <row r="224">
      <c r="K224" s="37"/>
    </row>
    <row r="225">
      <c r="K225" s="37"/>
    </row>
    <row r="226">
      <c r="K226" s="37"/>
    </row>
    <row r="227">
      <c r="K227" s="37"/>
    </row>
    <row r="228">
      <c r="K228" s="37"/>
    </row>
    <row r="229">
      <c r="K229" s="37"/>
    </row>
    <row r="230">
      <c r="K230" s="37"/>
    </row>
    <row r="231">
      <c r="K231" s="37"/>
    </row>
    <row r="232">
      <c r="K232" s="37"/>
    </row>
    <row r="233">
      <c r="K233" s="37"/>
    </row>
    <row r="234">
      <c r="K234" s="37"/>
    </row>
    <row r="235">
      <c r="K235" s="37"/>
    </row>
    <row r="236">
      <c r="K236" s="37"/>
    </row>
    <row r="237">
      <c r="K237" s="37"/>
    </row>
    <row r="238">
      <c r="K238" s="37"/>
    </row>
    <row r="239">
      <c r="K239" s="37"/>
    </row>
    <row r="240">
      <c r="K240" s="37"/>
    </row>
    <row r="241">
      <c r="K241" s="37"/>
    </row>
    <row r="242">
      <c r="K242" s="37"/>
    </row>
    <row r="243">
      <c r="K243" s="37"/>
    </row>
    <row r="244">
      <c r="K244" s="37"/>
    </row>
    <row r="245">
      <c r="K245" s="37"/>
    </row>
    <row r="246">
      <c r="K246" s="37"/>
    </row>
    <row r="247">
      <c r="K247" s="37"/>
    </row>
    <row r="248">
      <c r="K248" s="37"/>
    </row>
    <row r="249">
      <c r="K249" s="37"/>
    </row>
    <row r="250">
      <c r="K250" s="37"/>
    </row>
    <row r="251">
      <c r="K251" s="37"/>
    </row>
    <row r="252">
      <c r="K252" s="37"/>
    </row>
    <row r="253">
      <c r="K253" s="37"/>
    </row>
    <row r="254">
      <c r="K254" s="37"/>
    </row>
    <row r="255">
      <c r="K255" s="37"/>
    </row>
    <row r="256">
      <c r="K256" s="37"/>
    </row>
    <row r="257">
      <c r="K257" s="37"/>
    </row>
    <row r="258">
      <c r="K258" s="37"/>
    </row>
    <row r="259">
      <c r="K259" s="37"/>
    </row>
    <row r="260">
      <c r="K260" s="37"/>
    </row>
    <row r="261">
      <c r="K261" s="37"/>
    </row>
    <row r="262">
      <c r="K262" s="37"/>
    </row>
    <row r="263">
      <c r="K263" s="37"/>
    </row>
    <row r="264">
      <c r="K264" s="37"/>
    </row>
    <row r="265">
      <c r="K265" s="37"/>
    </row>
    <row r="266">
      <c r="K266" s="37"/>
    </row>
    <row r="267">
      <c r="K267" s="37"/>
    </row>
    <row r="268">
      <c r="K268" s="37"/>
    </row>
    <row r="269">
      <c r="K269" s="37"/>
    </row>
    <row r="270">
      <c r="K270" s="37"/>
    </row>
    <row r="271">
      <c r="K271" s="37"/>
    </row>
    <row r="272">
      <c r="K272" s="37"/>
    </row>
    <row r="273">
      <c r="K273" s="37"/>
    </row>
    <row r="274">
      <c r="K274" s="37"/>
    </row>
    <row r="275">
      <c r="K275" s="37"/>
    </row>
    <row r="276">
      <c r="K276" s="37"/>
    </row>
    <row r="277">
      <c r="K277" s="37"/>
    </row>
    <row r="278">
      <c r="K278" s="37"/>
    </row>
    <row r="279">
      <c r="K279" s="37"/>
    </row>
    <row r="280">
      <c r="K280" s="37"/>
    </row>
    <row r="281">
      <c r="K281" s="37"/>
    </row>
    <row r="282">
      <c r="K282" s="37"/>
    </row>
    <row r="283">
      <c r="K283" s="37"/>
    </row>
    <row r="284">
      <c r="K284" s="37"/>
    </row>
    <row r="285">
      <c r="K285" s="37"/>
    </row>
    <row r="286">
      <c r="K286" s="37"/>
    </row>
    <row r="287">
      <c r="K287" s="37"/>
    </row>
    <row r="288">
      <c r="K288" s="37"/>
    </row>
    <row r="289">
      <c r="K289" s="37"/>
    </row>
    <row r="290">
      <c r="K290" s="37"/>
    </row>
    <row r="291">
      <c r="K291" s="37"/>
    </row>
    <row r="292">
      <c r="K292" s="37"/>
    </row>
    <row r="293">
      <c r="K293" s="37"/>
    </row>
    <row r="294">
      <c r="K294" s="37"/>
    </row>
    <row r="295">
      <c r="K295" s="37"/>
    </row>
    <row r="296">
      <c r="K296" s="37"/>
    </row>
    <row r="297">
      <c r="K297" s="37"/>
    </row>
    <row r="298">
      <c r="K298" s="37"/>
    </row>
    <row r="299">
      <c r="K299" s="37"/>
    </row>
    <row r="300">
      <c r="K300" s="37"/>
    </row>
    <row r="301">
      <c r="K301" s="37"/>
    </row>
    <row r="302">
      <c r="K302" s="37"/>
    </row>
    <row r="303">
      <c r="K303" s="37"/>
    </row>
    <row r="304">
      <c r="K304" s="37"/>
    </row>
    <row r="305">
      <c r="K305" s="37"/>
    </row>
    <row r="306">
      <c r="K306" s="37"/>
    </row>
    <row r="307">
      <c r="K307" s="37"/>
    </row>
    <row r="308">
      <c r="K308" s="37"/>
    </row>
    <row r="309">
      <c r="K309" s="37"/>
    </row>
    <row r="310">
      <c r="K310" s="37"/>
    </row>
    <row r="311">
      <c r="K311" s="37"/>
    </row>
    <row r="312">
      <c r="K312" s="37"/>
    </row>
    <row r="313">
      <c r="K313" s="37"/>
    </row>
    <row r="314">
      <c r="K314" s="37"/>
    </row>
    <row r="315">
      <c r="K315" s="37"/>
    </row>
    <row r="316">
      <c r="K316" s="37"/>
    </row>
    <row r="317">
      <c r="K317" s="37"/>
    </row>
    <row r="318">
      <c r="K318" s="37"/>
    </row>
    <row r="319">
      <c r="K319" s="37"/>
    </row>
    <row r="320">
      <c r="K320" s="37"/>
    </row>
    <row r="321">
      <c r="K321" s="37"/>
    </row>
    <row r="322">
      <c r="K322" s="37"/>
    </row>
    <row r="323">
      <c r="K323" s="37"/>
    </row>
    <row r="324">
      <c r="K324" s="37"/>
    </row>
    <row r="325">
      <c r="K325" s="37"/>
    </row>
    <row r="326">
      <c r="K326" s="37"/>
    </row>
    <row r="327">
      <c r="K327" s="37"/>
    </row>
    <row r="328">
      <c r="K328" s="37"/>
    </row>
    <row r="329">
      <c r="K329" s="37"/>
    </row>
    <row r="330">
      <c r="K330" s="37"/>
    </row>
    <row r="331">
      <c r="K331" s="37"/>
    </row>
    <row r="332">
      <c r="K332" s="37"/>
    </row>
    <row r="333">
      <c r="K333" s="37"/>
    </row>
    <row r="334">
      <c r="K334" s="37"/>
    </row>
    <row r="335">
      <c r="K335" s="37"/>
    </row>
    <row r="336">
      <c r="K336" s="37"/>
    </row>
    <row r="337">
      <c r="K337" s="37"/>
    </row>
    <row r="338">
      <c r="K338" s="37"/>
    </row>
    <row r="339">
      <c r="K339" s="37"/>
    </row>
    <row r="340">
      <c r="K340" s="37"/>
    </row>
    <row r="341">
      <c r="K341" s="37"/>
    </row>
    <row r="342">
      <c r="K342" s="37"/>
    </row>
    <row r="343">
      <c r="K343" s="37"/>
    </row>
    <row r="344">
      <c r="K344" s="37"/>
    </row>
    <row r="345">
      <c r="K345" s="37"/>
    </row>
    <row r="346">
      <c r="K346" s="37"/>
    </row>
    <row r="347">
      <c r="K347" s="37"/>
    </row>
    <row r="348">
      <c r="K348" s="37"/>
    </row>
    <row r="349">
      <c r="K349" s="37"/>
    </row>
    <row r="350">
      <c r="K350" s="37"/>
    </row>
    <row r="351">
      <c r="K351" s="37"/>
    </row>
    <row r="352">
      <c r="K352" s="37"/>
    </row>
    <row r="353">
      <c r="K353" s="37"/>
    </row>
    <row r="354">
      <c r="K354" s="37"/>
    </row>
    <row r="355">
      <c r="K355" s="37"/>
    </row>
    <row r="356">
      <c r="K356" s="37"/>
    </row>
    <row r="357">
      <c r="K357" s="37"/>
    </row>
    <row r="358">
      <c r="K358" s="37"/>
    </row>
    <row r="359">
      <c r="K359" s="37"/>
    </row>
    <row r="360">
      <c r="K360" s="37"/>
    </row>
    <row r="361">
      <c r="K361" s="37"/>
    </row>
    <row r="362">
      <c r="K362" s="37"/>
    </row>
    <row r="363">
      <c r="K363" s="37"/>
    </row>
    <row r="364">
      <c r="K364" s="37"/>
    </row>
    <row r="365">
      <c r="K365" s="37"/>
    </row>
    <row r="366">
      <c r="K366" s="37"/>
    </row>
    <row r="367">
      <c r="K367" s="37"/>
    </row>
    <row r="368">
      <c r="K368" s="37"/>
    </row>
    <row r="369">
      <c r="K369" s="37"/>
    </row>
    <row r="370">
      <c r="K370" s="37"/>
    </row>
    <row r="371">
      <c r="K371" s="37"/>
    </row>
    <row r="372">
      <c r="K372" s="37"/>
    </row>
    <row r="373">
      <c r="K373" s="37"/>
    </row>
    <row r="374">
      <c r="K374" s="37"/>
    </row>
    <row r="375">
      <c r="K375" s="37"/>
    </row>
    <row r="376">
      <c r="K376" s="37"/>
    </row>
    <row r="377">
      <c r="K377" s="37"/>
    </row>
    <row r="378">
      <c r="K378" s="37"/>
    </row>
    <row r="379">
      <c r="K379" s="37"/>
    </row>
    <row r="380">
      <c r="K380" s="37"/>
    </row>
    <row r="381">
      <c r="K381" s="37"/>
    </row>
    <row r="382">
      <c r="K382" s="37"/>
    </row>
    <row r="383">
      <c r="K383" s="37"/>
    </row>
    <row r="384">
      <c r="K384" s="37"/>
    </row>
    <row r="385">
      <c r="K385" s="37"/>
    </row>
    <row r="386">
      <c r="K386" s="37"/>
    </row>
    <row r="387">
      <c r="K387" s="37"/>
    </row>
    <row r="388">
      <c r="K388" s="37"/>
    </row>
    <row r="389">
      <c r="K389" s="37"/>
    </row>
    <row r="390">
      <c r="K390" s="37"/>
    </row>
    <row r="391">
      <c r="K391" s="37"/>
    </row>
    <row r="392">
      <c r="K392" s="37"/>
    </row>
    <row r="393">
      <c r="K393" s="37"/>
    </row>
    <row r="394">
      <c r="K394" s="37"/>
    </row>
    <row r="395">
      <c r="K395" s="37"/>
    </row>
    <row r="396">
      <c r="K396" s="37"/>
    </row>
    <row r="397">
      <c r="K397" s="37"/>
    </row>
    <row r="398">
      <c r="K398" s="37"/>
    </row>
    <row r="399">
      <c r="K399" s="37"/>
    </row>
    <row r="400">
      <c r="K400" s="37"/>
    </row>
    <row r="401">
      <c r="K401" s="37"/>
    </row>
    <row r="402">
      <c r="K402" s="37"/>
    </row>
    <row r="403">
      <c r="K403" s="37"/>
    </row>
    <row r="404">
      <c r="K404" s="37"/>
    </row>
    <row r="405">
      <c r="K405" s="37"/>
    </row>
    <row r="406">
      <c r="K406" s="37"/>
    </row>
    <row r="407">
      <c r="K407" s="37"/>
    </row>
    <row r="408">
      <c r="K408" s="37"/>
    </row>
    <row r="409">
      <c r="K409" s="37"/>
    </row>
    <row r="410">
      <c r="K410" s="37"/>
    </row>
    <row r="411">
      <c r="K411" s="37"/>
    </row>
    <row r="412">
      <c r="K412" s="37"/>
    </row>
    <row r="413">
      <c r="K413" s="37"/>
    </row>
    <row r="414">
      <c r="K414" s="37"/>
    </row>
    <row r="415">
      <c r="K415" s="37"/>
    </row>
    <row r="416">
      <c r="K416" s="37"/>
    </row>
    <row r="417">
      <c r="K417" s="37"/>
    </row>
    <row r="418">
      <c r="K418" s="37"/>
    </row>
    <row r="419">
      <c r="K419" s="37"/>
    </row>
    <row r="420">
      <c r="K420" s="37"/>
    </row>
    <row r="421">
      <c r="K421" s="37"/>
    </row>
    <row r="422">
      <c r="K422" s="37"/>
    </row>
    <row r="423">
      <c r="K423" s="37"/>
    </row>
    <row r="424">
      <c r="K424" s="37"/>
    </row>
    <row r="425">
      <c r="K425" s="37"/>
    </row>
    <row r="426">
      <c r="K426" s="37"/>
    </row>
    <row r="427">
      <c r="K427" s="37"/>
    </row>
    <row r="428">
      <c r="K428" s="37"/>
    </row>
    <row r="429">
      <c r="K429" s="37"/>
    </row>
    <row r="430">
      <c r="K430" s="37"/>
    </row>
    <row r="431">
      <c r="K431" s="37"/>
    </row>
    <row r="432">
      <c r="K432" s="37"/>
    </row>
    <row r="433">
      <c r="K433" s="37"/>
    </row>
    <row r="434">
      <c r="K434" s="37"/>
    </row>
    <row r="435">
      <c r="K435" s="37"/>
    </row>
    <row r="436">
      <c r="K436" s="37"/>
    </row>
    <row r="437">
      <c r="K437" s="37"/>
    </row>
    <row r="438">
      <c r="K438" s="37"/>
    </row>
    <row r="439">
      <c r="K439" s="37"/>
    </row>
    <row r="440">
      <c r="K440" s="37"/>
    </row>
    <row r="441">
      <c r="K441" s="37"/>
    </row>
    <row r="442">
      <c r="K442" s="37"/>
    </row>
    <row r="443">
      <c r="K443" s="37"/>
    </row>
    <row r="444">
      <c r="K444" s="37"/>
    </row>
    <row r="445">
      <c r="K445" s="37"/>
    </row>
    <row r="446">
      <c r="K446" s="37"/>
    </row>
    <row r="447">
      <c r="K447" s="37"/>
    </row>
    <row r="448">
      <c r="K448" s="37"/>
    </row>
    <row r="449">
      <c r="K449" s="37"/>
    </row>
    <row r="450">
      <c r="K450" s="37"/>
    </row>
    <row r="451">
      <c r="K451" s="37"/>
    </row>
    <row r="452">
      <c r="K452" s="37"/>
    </row>
    <row r="453">
      <c r="K453" s="37"/>
    </row>
    <row r="454">
      <c r="K454" s="37"/>
    </row>
    <row r="455">
      <c r="K455" s="37"/>
    </row>
    <row r="456">
      <c r="K456" s="37"/>
    </row>
    <row r="457">
      <c r="K457" s="37"/>
    </row>
    <row r="458">
      <c r="K458" s="37"/>
    </row>
    <row r="459">
      <c r="K459" s="37"/>
    </row>
    <row r="460">
      <c r="K460" s="37"/>
    </row>
    <row r="461">
      <c r="K461" s="37"/>
    </row>
    <row r="462">
      <c r="K462" s="37"/>
    </row>
    <row r="463">
      <c r="K463" s="37"/>
    </row>
    <row r="464">
      <c r="K464" s="37"/>
    </row>
    <row r="465">
      <c r="K465" s="37"/>
    </row>
    <row r="466">
      <c r="K466" s="37"/>
    </row>
    <row r="467">
      <c r="K467" s="37"/>
    </row>
    <row r="468">
      <c r="K468" s="37"/>
    </row>
    <row r="469">
      <c r="K469" s="37"/>
    </row>
    <row r="470">
      <c r="K470" s="37"/>
    </row>
    <row r="471">
      <c r="K471" s="37"/>
    </row>
    <row r="472">
      <c r="K472" s="37"/>
    </row>
    <row r="473">
      <c r="K473" s="37"/>
    </row>
    <row r="474">
      <c r="K474" s="37"/>
    </row>
    <row r="475">
      <c r="K475" s="37"/>
    </row>
    <row r="476">
      <c r="K476" s="37"/>
    </row>
    <row r="477">
      <c r="K477" s="37"/>
    </row>
    <row r="478">
      <c r="K478" s="37"/>
    </row>
    <row r="479">
      <c r="K479" s="37"/>
    </row>
    <row r="480">
      <c r="K480" s="37"/>
    </row>
    <row r="481">
      <c r="K481" s="37"/>
    </row>
    <row r="482">
      <c r="K482" s="37"/>
    </row>
    <row r="483">
      <c r="K483" s="37"/>
    </row>
    <row r="484">
      <c r="K484" s="37"/>
    </row>
    <row r="485">
      <c r="K485" s="37"/>
    </row>
    <row r="486">
      <c r="K486" s="37"/>
    </row>
    <row r="487">
      <c r="K487" s="37"/>
    </row>
    <row r="488">
      <c r="K488" s="37"/>
    </row>
    <row r="489">
      <c r="K489" s="37"/>
    </row>
    <row r="490">
      <c r="K490" s="37"/>
    </row>
    <row r="491">
      <c r="K491" s="37"/>
    </row>
    <row r="492">
      <c r="K492" s="37"/>
    </row>
    <row r="493">
      <c r="K493" s="37"/>
    </row>
    <row r="494">
      <c r="K494" s="37"/>
    </row>
    <row r="495">
      <c r="K495" s="37"/>
    </row>
    <row r="496">
      <c r="K496" s="37"/>
    </row>
    <row r="497">
      <c r="K497" s="37"/>
    </row>
    <row r="498">
      <c r="K498" s="37"/>
    </row>
    <row r="499">
      <c r="K499" s="37"/>
    </row>
    <row r="500">
      <c r="K500" s="37"/>
    </row>
    <row r="501">
      <c r="K501" s="37"/>
    </row>
    <row r="502">
      <c r="K502" s="37"/>
    </row>
    <row r="503">
      <c r="K503" s="37"/>
    </row>
    <row r="504">
      <c r="K504" s="37"/>
    </row>
    <row r="505">
      <c r="K505" s="37"/>
    </row>
    <row r="506">
      <c r="K506" s="37"/>
    </row>
    <row r="507">
      <c r="K507" s="37"/>
    </row>
    <row r="508">
      <c r="K508" s="37"/>
    </row>
    <row r="509">
      <c r="K509" s="37"/>
    </row>
    <row r="510">
      <c r="K510" s="37"/>
    </row>
    <row r="511">
      <c r="K511" s="37"/>
    </row>
    <row r="512">
      <c r="K512" s="37"/>
    </row>
    <row r="513">
      <c r="K513" s="37"/>
    </row>
    <row r="514">
      <c r="K514" s="37"/>
    </row>
    <row r="515">
      <c r="K515" s="37"/>
    </row>
    <row r="516">
      <c r="K516" s="37"/>
    </row>
    <row r="517">
      <c r="K517" s="37"/>
    </row>
    <row r="518">
      <c r="K518" s="37"/>
    </row>
    <row r="519">
      <c r="K519" s="37"/>
    </row>
    <row r="520">
      <c r="K520" s="37"/>
    </row>
    <row r="521">
      <c r="K521" s="37"/>
    </row>
    <row r="522">
      <c r="K522" s="37"/>
    </row>
    <row r="523">
      <c r="K523" s="37"/>
    </row>
    <row r="524">
      <c r="K524" s="37"/>
    </row>
    <row r="525">
      <c r="K525" s="37"/>
    </row>
    <row r="526">
      <c r="K526" s="37"/>
    </row>
    <row r="527">
      <c r="K527" s="37"/>
    </row>
    <row r="528">
      <c r="K528" s="37"/>
    </row>
    <row r="529">
      <c r="K529" s="37"/>
    </row>
    <row r="530">
      <c r="K530" s="37"/>
    </row>
    <row r="531">
      <c r="K531" s="37"/>
    </row>
    <row r="532">
      <c r="K532" s="37"/>
    </row>
    <row r="533">
      <c r="K533" s="37"/>
    </row>
    <row r="534">
      <c r="K534" s="37"/>
    </row>
    <row r="535">
      <c r="K535" s="37"/>
    </row>
    <row r="536">
      <c r="K536" s="37"/>
    </row>
    <row r="537">
      <c r="K537" s="37"/>
    </row>
    <row r="538">
      <c r="K538" s="37"/>
    </row>
    <row r="539">
      <c r="K539" s="37"/>
    </row>
    <row r="540">
      <c r="K540" s="37"/>
    </row>
    <row r="541">
      <c r="K541" s="37"/>
    </row>
    <row r="542">
      <c r="K542" s="37"/>
    </row>
    <row r="543">
      <c r="K543" s="37"/>
    </row>
    <row r="544">
      <c r="K544" s="37"/>
    </row>
    <row r="545">
      <c r="K545" s="37"/>
    </row>
    <row r="546">
      <c r="K546" s="37"/>
    </row>
    <row r="547">
      <c r="K547" s="37"/>
    </row>
    <row r="548">
      <c r="K548" s="37"/>
    </row>
    <row r="549">
      <c r="K549" s="37"/>
    </row>
    <row r="550">
      <c r="K550" s="37"/>
    </row>
    <row r="551">
      <c r="K551" s="37"/>
    </row>
    <row r="552">
      <c r="K552" s="37"/>
    </row>
    <row r="553">
      <c r="K553" s="37"/>
    </row>
    <row r="554">
      <c r="K554" s="37"/>
    </row>
    <row r="555">
      <c r="K555" s="37"/>
    </row>
    <row r="556">
      <c r="K556" s="37"/>
    </row>
    <row r="557">
      <c r="K557" s="37"/>
    </row>
    <row r="558">
      <c r="K558" s="37"/>
    </row>
    <row r="559">
      <c r="K559" s="37"/>
    </row>
    <row r="560">
      <c r="K560" s="37"/>
    </row>
    <row r="561">
      <c r="K561" s="37"/>
    </row>
    <row r="562">
      <c r="K562" s="37"/>
    </row>
    <row r="563">
      <c r="K563" s="37"/>
    </row>
    <row r="564">
      <c r="K564" s="37"/>
    </row>
    <row r="565">
      <c r="K565" s="37"/>
    </row>
    <row r="566">
      <c r="K566" s="37"/>
    </row>
    <row r="567">
      <c r="K567" s="37"/>
    </row>
    <row r="568">
      <c r="K568" s="37"/>
    </row>
    <row r="569">
      <c r="K569" s="37"/>
    </row>
    <row r="570">
      <c r="K570" s="37"/>
    </row>
    <row r="571">
      <c r="K571" s="37"/>
    </row>
    <row r="572">
      <c r="K572" s="37"/>
    </row>
    <row r="573">
      <c r="K573" s="37"/>
    </row>
    <row r="574">
      <c r="K574" s="37"/>
    </row>
    <row r="575">
      <c r="K575" s="37"/>
    </row>
    <row r="576">
      <c r="K576" s="37"/>
    </row>
    <row r="577">
      <c r="K577" s="37"/>
    </row>
    <row r="578">
      <c r="K578" s="37"/>
    </row>
    <row r="579">
      <c r="K579" s="37"/>
    </row>
    <row r="580">
      <c r="K580" s="37"/>
    </row>
    <row r="581">
      <c r="K581" s="37"/>
    </row>
    <row r="582">
      <c r="K582" s="37"/>
    </row>
    <row r="583">
      <c r="K583" s="37"/>
    </row>
    <row r="584">
      <c r="K584" s="37"/>
    </row>
    <row r="585">
      <c r="K585" s="37"/>
    </row>
    <row r="586">
      <c r="K586" s="37"/>
    </row>
    <row r="587">
      <c r="K587" s="37"/>
    </row>
    <row r="588">
      <c r="K588" s="37"/>
    </row>
    <row r="589">
      <c r="K589" s="37"/>
    </row>
    <row r="590">
      <c r="K590" s="37"/>
    </row>
    <row r="591">
      <c r="K591" s="37"/>
    </row>
    <row r="592">
      <c r="K592" s="37"/>
    </row>
    <row r="593">
      <c r="K593" s="37"/>
    </row>
    <row r="594">
      <c r="K594" s="37"/>
    </row>
    <row r="595">
      <c r="K595" s="37"/>
    </row>
    <row r="596">
      <c r="K596" s="37"/>
    </row>
    <row r="597">
      <c r="K597" s="37"/>
    </row>
    <row r="598">
      <c r="K598" s="37"/>
    </row>
    <row r="599">
      <c r="K599" s="37"/>
    </row>
    <row r="600">
      <c r="K600" s="37"/>
    </row>
    <row r="601">
      <c r="K601" s="37"/>
    </row>
    <row r="602">
      <c r="K602" s="37"/>
    </row>
    <row r="603">
      <c r="K603" s="37"/>
    </row>
    <row r="604">
      <c r="K604" s="37"/>
    </row>
    <row r="605">
      <c r="K605" s="37"/>
    </row>
    <row r="606">
      <c r="K606" s="37"/>
    </row>
    <row r="607">
      <c r="K607" s="37"/>
    </row>
    <row r="608">
      <c r="K608" s="37"/>
    </row>
    <row r="609">
      <c r="K609" s="37"/>
    </row>
    <row r="610">
      <c r="K610" s="37"/>
    </row>
    <row r="611">
      <c r="K611" s="37"/>
    </row>
    <row r="612">
      <c r="K612" s="37"/>
    </row>
    <row r="613">
      <c r="K613" s="37"/>
    </row>
    <row r="614">
      <c r="K614" s="37"/>
    </row>
    <row r="615">
      <c r="K615" s="37"/>
    </row>
    <row r="616">
      <c r="K616" s="37"/>
    </row>
    <row r="617">
      <c r="K617" s="37"/>
    </row>
    <row r="618">
      <c r="K618" s="37"/>
    </row>
    <row r="619">
      <c r="K619" s="37"/>
    </row>
    <row r="620">
      <c r="K620" s="37"/>
    </row>
    <row r="621">
      <c r="K621" s="37"/>
    </row>
    <row r="622">
      <c r="K622" s="37"/>
    </row>
    <row r="623">
      <c r="K623" s="37"/>
    </row>
    <row r="624">
      <c r="K624" s="37"/>
    </row>
    <row r="625">
      <c r="K625" s="37"/>
    </row>
    <row r="626">
      <c r="K626" s="37"/>
    </row>
    <row r="627">
      <c r="K627" s="37"/>
    </row>
    <row r="628">
      <c r="K628" s="37"/>
    </row>
    <row r="629">
      <c r="K629" s="37"/>
    </row>
    <row r="630">
      <c r="K630" s="37"/>
    </row>
    <row r="631">
      <c r="K631" s="37"/>
    </row>
    <row r="632">
      <c r="K632" s="37"/>
    </row>
    <row r="633">
      <c r="K633" s="37"/>
    </row>
    <row r="634">
      <c r="K634" s="37"/>
    </row>
    <row r="635">
      <c r="K635" s="37"/>
    </row>
    <row r="636">
      <c r="K636" s="37"/>
    </row>
    <row r="637">
      <c r="K637" s="37"/>
    </row>
    <row r="638">
      <c r="K638" s="37"/>
    </row>
    <row r="639">
      <c r="K639" s="37"/>
    </row>
    <row r="640">
      <c r="K640" s="37"/>
    </row>
    <row r="641">
      <c r="K641" s="37"/>
    </row>
    <row r="642">
      <c r="K642" s="37"/>
    </row>
    <row r="643">
      <c r="K643" s="37"/>
    </row>
    <row r="644">
      <c r="K644" s="37"/>
    </row>
    <row r="645">
      <c r="K645" s="37"/>
    </row>
    <row r="646">
      <c r="K646" s="37"/>
    </row>
    <row r="647">
      <c r="K647" s="37"/>
    </row>
    <row r="648">
      <c r="K648" s="37"/>
    </row>
    <row r="649">
      <c r="K649" s="37"/>
    </row>
    <row r="650">
      <c r="K650" s="37"/>
    </row>
    <row r="651">
      <c r="K651" s="37"/>
    </row>
    <row r="652">
      <c r="K652" s="37"/>
    </row>
    <row r="653">
      <c r="K653" s="37"/>
    </row>
    <row r="654">
      <c r="K654" s="37"/>
    </row>
    <row r="655">
      <c r="K655" s="37"/>
    </row>
    <row r="656">
      <c r="K656" s="37"/>
    </row>
    <row r="657">
      <c r="K657" s="37"/>
    </row>
    <row r="658">
      <c r="K658" s="37"/>
    </row>
    <row r="659">
      <c r="K659" s="37"/>
    </row>
    <row r="660">
      <c r="K660" s="37"/>
    </row>
    <row r="661">
      <c r="K661" s="37"/>
    </row>
    <row r="662">
      <c r="K662" s="37"/>
    </row>
    <row r="663">
      <c r="K663" s="37"/>
    </row>
    <row r="664">
      <c r="K664" s="37"/>
    </row>
    <row r="665">
      <c r="K665" s="37"/>
    </row>
    <row r="666">
      <c r="K666" s="37"/>
    </row>
    <row r="667">
      <c r="K667" s="37"/>
    </row>
    <row r="668">
      <c r="K668" s="37"/>
    </row>
    <row r="669">
      <c r="K669" s="37"/>
    </row>
    <row r="670">
      <c r="K670" s="37"/>
    </row>
    <row r="671">
      <c r="K671" s="37"/>
    </row>
    <row r="672">
      <c r="K672" s="37"/>
    </row>
    <row r="673">
      <c r="K673" s="37"/>
    </row>
    <row r="674">
      <c r="K674" s="37"/>
    </row>
    <row r="675">
      <c r="K675" s="37"/>
    </row>
    <row r="676">
      <c r="K676" s="37"/>
    </row>
    <row r="677">
      <c r="K677" s="37"/>
    </row>
    <row r="678">
      <c r="K678" s="37"/>
    </row>
    <row r="679">
      <c r="K679" s="37"/>
    </row>
    <row r="680">
      <c r="K680" s="37"/>
    </row>
    <row r="681">
      <c r="K681" s="37"/>
    </row>
    <row r="682">
      <c r="K682" s="37"/>
    </row>
    <row r="683">
      <c r="K683" s="37"/>
    </row>
    <row r="684">
      <c r="K684" s="37"/>
    </row>
    <row r="685">
      <c r="K685" s="37"/>
    </row>
    <row r="686">
      <c r="K686" s="37"/>
    </row>
    <row r="687">
      <c r="K687" s="37"/>
    </row>
    <row r="688">
      <c r="K688" s="37"/>
    </row>
    <row r="689">
      <c r="K689" s="37"/>
    </row>
    <row r="690">
      <c r="K690" s="37"/>
    </row>
    <row r="691">
      <c r="K691" s="37"/>
    </row>
    <row r="692">
      <c r="K692" s="37"/>
    </row>
    <row r="693">
      <c r="K693" s="37"/>
    </row>
    <row r="694">
      <c r="K694" s="37"/>
    </row>
    <row r="695">
      <c r="K695" s="37"/>
    </row>
    <row r="696">
      <c r="K696" s="37"/>
    </row>
    <row r="697">
      <c r="K697" s="37"/>
    </row>
    <row r="698">
      <c r="K698" s="37"/>
    </row>
    <row r="699">
      <c r="K699" s="37"/>
    </row>
    <row r="700">
      <c r="K700" s="37"/>
    </row>
    <row r="701">
      <c r="K701" s="37"/>
    </row>
    <row r="702">
      <c r="K702" s="37"/>
    </row>
    <row r="703">
      <c r="K703" s="37"/>
    </row>
    <row r="704">
      <c r="K704" s="37"/>
    </row>
    <row r="705">
      <c r="K705" s="37"/>
    </row>
    <row r="706">
      <c r="K706" s="37"/>
    </row>
    <row r="707">
      <c r="K707" s="37"/>
    </row>
    <row r="708">
      <c r="K708" s="37"/>
    </row>
    <row r="709">
      <c r="K709" s="37"/>
    </row>
    <row r="710">
      <c r="K710" s="37"/>
    </row>
    <row r="711">
      <c r="K711" s="37"/>
    </row>
    <row r="712">
      <c r="K712" s="37"/>
    </row>
    <row r="713">
      <c r="K713" s="37"/>
    </row>
    <row r="714">
      <c r="K714" s="37"/>
    </row>
    <row r="715">
      <c r="K715" s="37"/>
    </row>
    <row r="716">
      <c r="K716" s="37"/>
    </row>
    <row r="717">
      <c r="K717" s="37"/>
    </row>
    <row r="718">
      <c r="K718" s="37"/>
    </row>
    <row r="719">
      <c r="K719" s="37"/>
    </row>
    <row r="720">
      <c r="K720" s="37"/>
    </row>
    <row r="721">
      <c r="K721" s="37"/>
    </row>
    <row r="722">
      <c r="K722" s="37"/>
    </row>
    <row r="723">
      <c r="K723" s="37"/>
    </row>
    <row r="724">
      <c r="K724" s="37"/>
    </row>
    <row r="725">
      <c r="K725" s="37"/>
    </row>
    <row r="726">
      <c r="K726" s="37"/>
    </row>
    <row r="727">
      <c r="K727" s="37"/>
    </row>
    <row r="728">
      <c r="K728" s="37"/>
    </row>
    <row r="729">
      <c r="K729" s="37"/>
    </row>
    <row r="730">
      <c r="K730" s="37"/>
    </row>
    <row r="731">
      <c r="K731" s="37"/>
    </row>
    <row r="732">
      <c r="K732" s="37"/>
    </row>
    <row r="733">
      <c r="K733" s="37"/>
    </row>
    <row r="734">
      <c r="K734" s="37"/>
    </row>
    <row r="735">
      <c r="K735" s="37"/>
    </row>
    <row r="736">
      <c r="K736" s="37"/>
    </row>
    <row r="737">
      <c r="K737" s="37"/>
    </row>
    <row r="738">
      <c r="K738" s="37"/>
    </row>
    <row r="739">
      <c r="K739" s="37"/>
    </row>
    <row r="740">
      <c r="K740" s="37"/>
    </row>
    <row r="741">
      <c r="K741" s="37"/>
    </row>
    <row r="742">
      <c r="K742" s="37"/>
    </row>
    <row r="743">
      <c r="K743" s="37"/>
    </row>
    <row r="744">
      <c r="K744" s="37"/>
    </row>
    <row r="745">
      <c r="K745" s="37"/>
    </row>
    <row r="746">
      <c r="K746" s="37"/>
    </row>
    <row r="747">
      <c r="K747" s="37"/>
    </row>
    <row r="748">
      <c r="K748" s="37"/>
    </row>
    <row r="749">
      <c r="K749" s="37"/>
    </row>
    <row r="750">
      <c r="K750" s="37"/>
    </row>
    <row r="751">
      <c r="K751" s="37"/>
    </row>
    <row r="752">
      <c r="K752" s="37"/>
    </row>
    <row r="753">
      <c r="K753" s="37"/>
    </row>
    <row r="754">
      <c r="K754" s="37"/>
    </row>
    <row r="755">
      <c r="K755" s="37"/>
    </row>
    <row r="756">
      <c r="K756" s="37"/>
    </row>
    <row r="757">
      <c r="K757" s="37"/>
    </row>
    <row r="758">
      <c r="K758" s="37"/>
    </row>
    <row r="759">
      <c r="K759" s="37"/>
    </row>
    <row r="760">
      <c r="K760" s="37"/>
    </row>
    <row r="761">
      <c r="K761" s="37"/>
    </row>
    <row r="762">
      <c r="K762" s="37"/>
    </row>
    <row r="763">
      <c r="K763" s="37"/>
    </row>
    <row r="764">
      <c r="K764" s="37"/>
    </row>
    <row r="765">
      <c r="K765" s="37"/>
    </row>
    <row r="766">
      <c r="K766" s="37"/>
    </row>
    <row r="767">
      <c r="K767" s="37"/>
    </row>
    <row r="768">
      <c r="K768" s="37"/>
    </row>
    <row r="769">
      <c r="K769" s="37"/>
    </row>
    <row r="770">
      <c r="K770" s="37"/>
    </row>
    <row r="771">
      <c r="K771" s="37"/>
    </row>
    <row r="772">
      <c r="K772" s="37"/>
    </row>
    <row r="773">
      <c r="K773" s="37"/>
    </row>
    <row r="774">
      <c r="K774" s="37"/>
    </row>
    <row r="775">
      <c r="K775" s="37"/>
    </row>
    <row r="776">
      <c r="K776" s="37"/>
    </row>
    <row r="777">
      <c r="K777" s="37"/>
    </row>
    <row r="778">
      <c r="K778" s="37"/>
    </row>
    <row r="779">
      <c r="K779" s="37"/>
    </row>
    <row r="780">
      <c r="K780" s="37"/>
    </row>
    <row r="781">
      <c r="K781" s="37"/>
    </row>
    <row r="782">
      <c r="K782" s="37"/>
    </row>
    <row r="783">
      <c r="K783" s="37"/>
    </row>
    <row r="784">
      <c r="K784" s="37"/>
    </row>
    <row r="785">
      <c r="K785" s="37"/>
    </row>
    <row r="786">
      <c r="K786" s="37"/>
    </row>
    <row r="787">
      <c r="K787" s="37"/>
    </row>
    <row r="788">
      <c r="K788" s="37"/>
    </row>
    <row r="789">
      <c r="K789" s="37"/>
    </row>
    <row r="790">
      <c r="K790" s="37"/>
    </row>
    <row r="791">
      <c r="K791" s="37"/>
    </row>
    <row r="792">
      <c r="K792" s="37"/>
    </row>
    <row r="793">
      <c r="K793" s="37"/>
    </row>
    <row r="794">
      <c r="K794" s="37"/>
    </row>
    <row r="795">
      <c r="K795" s="37"/>
    </row>
    <row r="796">
      <c r="K796" s="37"/>
    </row>
    <row r="797">
      <c r="K797" s="37"/>
    </row>
    <row r="798">
      <c r="K798" s="37"/>
    </row>
    <row r="799">
      <c r="K799" s="37"/>
    </row>
    <row r="800">
      <c r="K800" s="37"/>
    </row>
    <row r="801">
      <c r="K801" s="37"/>
    </row>
    <row r="802">
      <c r="K802" s="37"/>
    </row>
    <row r="803">
      <c r="K803" s="37"/>
    </row>
    <row r="804">
      <c r="K804" s="37"/>
    </row>
    <row r="805">
      <c r="K805" s="37"/>
    </row>
    <row r="806">
      <c r="K806" s="37"/>
    </row>
    <row r="807">
      <c r="K807" s="37"/>
    </row>
    <row r="808">
      <c r="K808" s="37"/>
    </row>
    <row r="809">
      <c r="K809" s="37"/>
    </row>
    <row r="810">
      <c r="K810" s="37"/>
    </row>
    <row r="811">
      <c r="K811" s="37"/>
    </row>
    <row r="812">
      <c r="K812" s="37"/>
    </row>
    <row r="813">
      <c r="K813" s="37"/>
    </row>
    <row r="814">
      <c r="K814" s="37"/>
    </row>
    <row r="815">
      <c r="K815" s="37"/>
    </row>
    <row r="816">
      <c r="K816" s="37"/>
    </row>
    <row r="817">
      <c r="K817" s="37"/>
    </row>
    <row r="818">
      <c r="K818" s="37"/>
    </row>
    <row r="819">
      <c r="K819" s="37"/>
    </row>
    <row r="820">
      <c r="K820" s="37"/>
    </row>
    <row r="821">
      <c r="K821" s="37"/>
    </row>
    <row r="822">
      <c r="K822" s="37"/>
    </row>
    <row r="823">
      <c r="K823" s="37"/>
    </row>
    <row r="824">
      <c r="K824" s="37"/>
    </row>
    <row r="825">
      <c r="K825" s="37"/>
    </row>
    <row r="826">
      <c r="K826" s="37"/>
    </row>
    <row r="827">
      <c r="K827" s="37"/>
    </row>
    <row r="828">
      <c r="K828" s="37"/>
    </row>
    <row r="829">
      <c r="K829" s="37"/>
    </row>
    <row r="830">
      <c r="K830" s="37"/>
    </row>
    <row r="831">
      <c r="K831" s="37"/>
    </row>
    <row r="832">
      <c r="K832" s="37"/>
    </row>
    <row r="833">
      <c r="K833" s="37"/>
    </row>
    <row r="834">
      <c r="K834" s="37"/>
    </row>
    <row r="835">
      <c r="K835" s="37"/>
    </row>
    <row r="836">
      <c r="K836" s="37"/>
    </row>
    <row r="837">
      <c r="K837" s="37"/>
    </row>
    <row r="838">
      <c r="K838" s="37"/>
    </row>
    <row r="839">
      <c r="K839" s="37"/>
    </row>
    <row r="840">
      <c r="K840" s="37"/>
    </row>
    <row r="841">
      <c r="K841" s="37"/>
    </row>
    <row r="842">
      <c r="K842" s="37"/>
    </row>
    <row r="843">
      <c r="K843" s="37"/>
    </row>
    <row r="844">
      <c r="K844" s="37"/>
    </row>
    <row r="845">
      <c r="K845" s="37"/>
    </row>
    <row r="846">
      <c r="K846" s="37"/>
    </row>
    <row r="847">
      <c r="K847" s="37"/>
    </row>
    <row r="848">
      <c r="K848" s="37"/>
    </row>
    <row r="849">
      <c r="K849" s="37"/>
    </row>
    <row r="850">
      <c r="K850" s="37"/>
    </row>
    <row r="851">
      <c r="K851" s="37"/>
    </row>
    <row r="852">
      <c r="K852" s="37"/>
    </row>
    <row r="853">
      <c r="K853" s="37"/>
    </row>
    <row r="854">
      <c r="K854" s="37"/>
    </row>
    <row r="855">
      <c r="K855" s="37"/>
    </row>
    <row r="856">
      <c r="K856" s="37"/>
    </row>
    <row r="857">
      <c r="K857" s="37"/>
    </row>
    <row r="858">
      <c r="K858" s="37"/>
    </row>
    <row r="859">
      <c r="K859" s="37"/>
    </row>
    <row r="860">
      <c r="K860" s="37"/>
    </row>
    <row r="861">
      <c r="K861" s="37"/>
    </row>
    <row r="862">
      <c r="K862" s="37"/>
    </row>
    <row r="863">
      <c r="K863" s="37"/>
    </row>
    <row r="864">
      <c r="K864" s="37"/>
    </row>
    <row r="865">
      <c r="K865" s="37"/>
    </row>
    <row r="866">
      <c r="K866" s="37"/>
    </row>
    <row r="867">
      <c r="K867" s="37"/>
    </row>
    <row r="868">
      <c r="K868" s="37"/>
    </row>
    <row r="869">
      <c r="K869" s="37"/>
    </row>
    <row r="870">
      <c r="K870" s="37"/>
    </row>
    <row r="871">
      <c r="K871" s="37"/>
    </row>
    <row r="872">
      <c r="K872" s="37"/>
    </row>
    <row r="873">
      <c r="K873" s="37"/>
    </row>
    <row r="874">
      <c r="K874" s="37"/>
    </row>
    <row r="875">
      <c r="K875" s="37"/>
    </row>
    <row r="876">
      <c r="K876" s="37"/>
    </row>
    <row r="877">
      <c r="K877" s="37"/>
    </row>
    <row r="878">
      <c r="K878" s="37"/>
    </row>
    <row r="879">
      <c r="K879" s="37"/>
    </row>
    <row r="880">
      <c r="K880" s="37"/>
    </row>
    <row r="881">
      <c r="K881" s="37"/>
    </row>
    <row r="882">
      <c r="K882" s="37"/>
    </row>
    <row r="883">
      <c r="K883" s="37"/>
    </row>
    <row r="884">
      <c r="K884" s="37"/>
    </row>
    <row r="885">
      <c r="K885" s="37"/>
    </row>
    <row r="886">
      <c r="K886" s="37"/>
    </row>
    <row r="887">
      <c r="K887" s="37"/>
    </row>
    <row r="888">
      <c r="K888" s="37"/>
    </row>
    <row r="889">
      <c r="K889" s="37"/>
    </row>
    <row r="890">
      <c r="K890" s="37"/>
    </row>
    <row r="891">
      <c r="K891" s="37"/>
    </row>
    <row r="892">
      <c r="K892" s="37"/>
    </row>
    <row r="893">
      <c r="K893" s="37"/>
    </row>
    <row r="894">
      <c r="K894" s="37"/>
    </row>
    <row r="895">
      <c r="K895" s="37"/>
    </row>
    <row r="896">
      <c r="K896" s="37"/>
    </row>
    <row r="897">
      <c r="K897" s="37"/>
    </row>
    <row r="898">
      <c r="K898" s="37"/>
    </row>
    <row r="899">
      <c r="K899" s="37"/>
    </row>
    <row r="900">
      <c r="K900" s="37"/>
    </row>
    <row r="901">
      <c r="K901" s="37"/>
    </row>
    <row r="902">
      <c r="K902" s="37"/>
    </row>
    <row r="903">
      <c r="K903" s="37"/>
    </row>
    <row r="904">
      <c r="K904" s="37"/>
    </row>
    <row r="905">
      <c r="K905" s="37"/>
    </row>
    <row r="906">
      <c r="K906" s="37"/>
    </row>
    <row r="907">
      <c r="K907" s="37"/>
    </row>
    <row r="908">
      <c r="K908" s="37"/>
    </row>
    <row r="909">
      <c r="K909" s="37"/>
    </row>
    <row r="910">
      <c r="K910" s="37"/>
    </row>
    <row r="911">
      <c r="K911" s="37"/>
    </row>
    <row r="912">
      <c r="K912" s="37"/>
    </row>
    <row r="913">
      <c r="K913" s="37"/>
    </row>
    <row r="914">
      <c r="K914" s="37"/>
    </row>
    <row r="915">
      <c r="K915" s="37"/>
    </row>
    <row r="916">
      <c r="K916" s="37"/>
    </row>
    <row r="917">
      <c r="K917" s="37"/>
    </row>
    <row r="918">
      <c r="K918" s="37"/>
    </row>
    <row r="919">
      <c r="K919" s="37"/>
    </row>
    <row r="920">
      <c r="K920" s="37"/>
    </row>
    <row r="921">
      <c r="K921" s="37"/>
    </row>
    <row r="922">
      <c r="K922" s="37"/>
    </row>
    <row r="923">
      <c r="K923" s="37"/>
    </row>
    <row r="924">
      <c r="K924" s="37"/>
    </row>
    <row r="925">
      <c r="K925" s="37"/>
    </row>
    <row r="926">
      <c r="K926" s="37"/>
    </row>
    <row r="927">
      <c r="K927" s="37"/>
    </row>
    <row r="928">
      <c r="K928" s="37"/>
    </row>
    <row r="929">
      <c r="K929" s="37"/>
    </row>
    <row r="930">
      <c r="K930" s="37"/>
    </row>
    <row r="931">
      <c r="K931" s="37"/>
    </row>
    <row r="932">
      <c r="K932" s="37"/>
    </row>
    <row r="933">
      <c r="K933" s="37"/>
    </row>
    <row r="934">
      <c r="K934" s="37"/>
    </row>
    <row r="935">
      <c r="K935" s="37"/>
    </row>
    <row r="936">
      <c r="K936" s="37"/>
    </row>
    <row r="937">
      <c r="K937" s="37"/>
    </row>
    <row r="938">
      <c r="K938" s="37"/>
    </row>
    <row r="939">
      <c r="K939" s="37"/>
    </row>
    <row r="940">
      <c r="K940" s="37"/>
    </row>
    <row r="941">
      <c r="K941" s="37"/>
    </row>
    <row r="942">
      <c r="K942" s="37"/>
    </row>
    <row r="943">
      <c r="K943" s="37"/>
    </row>
    <row r="944">
      <c r="K944" s="37"/>
    </row>
    <row r="945">
      <c r="K945" s="37"/>
    </row>
    <row r="946">
      <c r="K946" s="37"/>
    </row>
    <row r="947">
      <c r="K947" s="37"/>
    </row>
    <row r="948">
      <c r="K948" s="37"/>
    </row>
    <row r="949">
      <c r="K949" s="37"/>
    </row>
    <row r="950">
      <c r="K950" s="37"/>
    </row>
    <row r="951">
      <c r="K951" s="37"/>
    </row>
    <row r="952">
      <c r="K952" s="37"/>
    </row>
    <row r="953">
      <c r="K953" s="37"/>
    </row>
    <row r="954">
      <c r="K954" s="37"/>
    </row>
    <row r="955">
      <c r="K955" s="37"/>
    </row>
    <row r="956">
      <c r="K956" s="37"/>
    </row>
    <row r="957">
      <c r="K957" s="37"/>
    </row>
    <row r="958">
      <c r="K958" s="37"/>
    </row>
    <row r="959">
      <c r="K959" s="37"/>
    </row>
    <row r="960">
      <c r="K960" s="37"/>
    </row>
    <row r="961">
      <c r="K961" s="37"/>
    </row>
    <row r="962">
      <c r="K962" s="37"/>
    </row>
    <row r="963">
      <c r="K963" s="37"/>
    </row>
    <row r="964">
      <c r="K964" s="37"/>
    </row>
    <row r="965">
      <c r="K965" s="37"/>
    </row>
    <row r="966">
      <c r="K966" s="37"/>
    </row>
    <row r="967">
      <c r="K967" s="37"/>
    </row>
    <row r="968">
      <c r="K968" s="37"/>
    </row>
    <row r="969">
      <c r="K969" s="37"/>
    </row>
    <row r="970">
      <c r="K970" s="37"/>
    </row>
    <row r="971">
      <c r="K971" s="37"/>
    </row>
    <row r="972">
      <c r="K972" s="37"/>
    </row>
    <row r="973">
      <c r="K973" s="37"/>
    </row>
    <row r="974">
      <c r="K974" s="37"/>
    </row>
    <row r="975">
      <c r="K975" s="37"/>
    </row>
    <row r="976">
      <c r="K976" s="37"/>
    </row>
    <row r="977">
      <c r="K977" s="37"/>
    </row>
    <row r="978">
      <c r="K978" s="37"/>
    </row>
    <row r="979">
      <c r="K979" s="37"/>
    </row>
    <row r="980">
      <c r="K980" s="37"/>
    </row>
    <row r="981">
      <c r="K981" s="37"/>
    </row>
    <row r="982">
      <c r="K982" s="37"/>
    </row>
    <row r="983">
      <c r="K983" s="37"/>
    </row>
    <row r="984">
      <c r="K984" s="37"/>
    </row>
    <row r="985">
      <c r="K985" s="37"/>
    </row>
    <row r="986">
      <c r="K986" s="37"/>
    </row>
    <row r="987">
      <c r="K987" s="37"/>
    </row>
    <row r="988">
      <c r="K988" s="37"/>
    </row>
    <row r="989">
      <c r="K989" s="37"/>
    </row>
    <row r="990">
      <c r="K990" s="37"/>
    </row>
    <row r="991">
      <c r="K991" s="37"/>
    </row>
    <row r="992">
      <c r="K992" s="37"/>
    </row>
    <row r="993">
      <c r="K993" s="37"/>
    </row>
    <row r="994">
      <c r="K994" s="37"/>
    </row>
    <row r="995">
      <c r="K995" s="37"/>
    </row>
    <row r="996">
      <c r="K996" s="37"/>
    </row>
    <row r="997">
      <c r="K997" s="37"/>
    </row>
    <row r="998">
      <c r="K998" s="37"/>
    </row>
    <row r="999">
      <c r="K999" s="37"/>
    </row>
    <row r="1000">
      <c r="K1000" s="37"/>
    </row>
    <row r="1001">
      <c r="K1001" s="3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location="tarifas-grupo-a" ref="A8"/>
    <hyperlink r:id="rId8" ref="A9"/>
    <hyperlink r:id="rId9" ref="A12"/>
    <hyperlink r:id="rId10" ref="A14"/>
    <hyperlink r:id="rId11" ref="A15"/>
    <hyperlink r:id="rId12" ref="A16"/>
    <hyperlink r:id="rId13" ref="A17"/>
    <hyperlink r:id="rId14" ref="A18"/>
    <hyperlink r:id="rId15" ref="A19"/>
    <hyperlink r:id="rId16" ref="A20"/>
  </hyperlinks>
  <drawing r:id="rId17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2020-11-02T21:38:50Z</dcterms:created>
  <dc:creator>sysadm</dc:creator>
</cp:coreProperties>
</file>