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rlos Henrique de Oliveira Siqueira\"/>
    </mc:Choice>
  </mc:AlternateContent>
  <xr:revisionPtr revIDLastSave="0" documentId="8_{71B37AE1-F5F6-420C-9677-3B46AF0E9484}" xr6:coauthVersionLast="47" xr6:coauthVersionMax="47" xr10:uidLastSave="{00000000-0000-0000-0000-000000000000}"/>
  <bookViews>
    <workbookView xWindow="-120" yWindow="-120" windowWidth="29040" windowHeight="15840" xr2:uid="{3DFD38E0-CFFD-4CE6-BA13-B85895B05A2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B10" i="1"/>
  <c r="B11" i="1" s="1"/>
  <c r="H16" i="1" l="1"/>
  <c r="B14" i="1" s="1"/>
  <c r="B12" i="1"/>
  <c r="B15" i="1" l="1"/>
  <c r="D16" i="1" s="1"/>
  <c r="D17" i="1" l="1"/>
  <c r="D18" i="1" s="1"/>
</calcChain>
</file>

<file path=xl/sharedStrings.xml><?xml version="1.0" encoding="utf-8"?>
<sst xmlns="http://schemas.openxmlformats.org/spreadsheetml/2006/main" count="49" uniqueCount="49">
  <si>
    <t>Licenças</t>
  </si>
  <si>
    <t>AutoCad</t>
  </si>
  <si>
    <t>Inventor</t>
  </si>
  <si>
    <t>Pacote Office</t>
  </si>
  <si>
    <t>AutoCadLt</t>
  </si>
  <si>
    <t>Product Design &amp; Manufacturing Collection</t>
  </si>
  <si>
    <t>Por pc</t>
  </si>
  <si>
    <t>Notebooks</t>
  </si>
  <si>
    <t xml:space="preserve"> https://br-store.acer.com/notebook-acer-pt314-52s-761z-ci712700h-16gb-1tb-ssd-6g-gddr6-wnhasl64-gray-lcd-14-nh-qhmal-002/p</t>
  </si>
  <si>
    <t>PIX</t>
  </si>
  <si>
    <t>impressora</t>
  </si>
  <si>
    <t>Sobrou após PCs e Notebooks</t>
  </si>
  <si>
    <t>Mensal</t>
  </si>
  <si>
    <t>Orçamento Restante pós licenças</t>
  </si>
  <si>
    <t>Computadores</t>
  </si>
  <si>
    <t>Processador</t>
  </si>
  <si>
    <t>Placa Mãe</t>
  </si>
  <si>
    <t>Placa de Vídeo</t>
  </si>
  <si>
    <t>HD</t>
  </si>
  <si>
    <t>SSD</t>
  </si>
  <si>
    <t>Fonte</t>
  </si>
  <si>
    <t>Gabinete</t>
  </si>
  <si>
    <t>Total</t>
  </si>
  <si>
    <t>Componente</t>
  </si>
  <si>
    <t>Preço</t>
  </si>
  <si>
    <t>Mouse Teclado</t>
  </si>
  <si>
    <t>Monitor</t>
  </si>
  <si>
    <t>Licença Windows</t>
  </si>
  <si>
    <t>3 Computadores</t>
  </si>
  <si>
    <t>Datashow</t>
  </si>
  <si>
    <t>Memória ram</t>
  </si>
  <si>
    <t>Intel Core i3-10100F</t>
  </si>
  <si>
    <t>Nome</t>
  </si>
  <si>
    <t>Alphard B560M-T</t>
  </si>
  <si>
    <t>Quadro T1000</t>
  </si>
  <si>
    <t>WD Blue 2TB 3.5" Sata III</t>
  </si>
  <si>
    <t>Windows 11 Pro</t>
  </si>
  <si>
    <t>Kit de teclado e mouse Microsoft</t>
  </si>
  <si>
    <t>Pra cada notebook</t>
  </si>
  <si>
    <t>Sobrou após equipamentos(impressora, datashow...)</t>
  </si>
  <si>
    <t>https://www.kalunga.com.br/prod/impressora-multifuncional-tanque-de-tinta-ecotank-wifi-a3-l14150-colorida-wi-fi-conexao-ethernet-conexao-usb-bivolt-epson-cx-1-un/220587</t>
  </si>
  <si>
    <t>https://www.kabum.com.br/produto/185230/projetor-epson-powerlite-e20-3lcd-xga-3-400-lumens-conexao-hdmi-bivolt-v11h981020?gclid=Cj0KCQjwpc-oBhCGARIsAH6ote-rrpzXPaAmtoIRUdr-nzyC3yHqnZVosg8crzW1-ZvGCLlmtNUsh_0aAvs2EALw_wcB</t>
  </si>
  <si>
    <t>Tela de projeção</t>
  </si>
  <si>
    <t>https://www.amazon.com.br/Proje%C3%A7%C3%A3o-El%C3%A9trica-Polegadas-Controle-Remoto/dp/B08SKNLBP4/ref=asc_df_B08SKNLBP4/?tag=googleshopp00-20&amp;linkCode=df0&amp;hvadid=379728501964&amp;hvpos=&amp;hvnetw=g&amp;hvrand=1515726175871274090&amp;hvpone=&amp;hvptwo=&amp;hvqmt=&amp;hvdev=c&amp;hvdvcmdl=&amp;hvlocint=&amp;hvlocphy=9074168&amp;hvtargid=pla-1234290763411&amp;psc=1</t>
  </si>
  <si>
    <t> Corsair Vengeance RGB Pro(2X16GB)</t>
  </si>
  <si>
    <t>Memória Kingston Fury Beast, 32GB (2x16GB)</t>
  </si>
  <si>
    <t>Pichau POUTER 3 (Branco) ATX Mid Tower</t>
  </si>
  <si>
    <t>Fonte Gamemax, 600W, 80 Plus White</t>
  </si>
  <si>
    <t>Monitor LG 23.8' IPS, Full 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</si>
</sst>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00000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2" fillId="0" borderId="0" xfId="2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eupc.net/peca/VJnQ77/gabinete-pichau-pouter-3-pgp03wt" TargetMode="External"/><Relationship Id="rId1" Type="http://schemas.openxmlformats.org/officeDocument/2006/relationships/hyperlink" Target="https://www.autodesk.com.br/collections/product-design-manufacturing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B528-899E-4142-99C7-581CACA54731}">
  <dimension ref="A1:M33"/>
  <sheetViews>
    <sheetView tabSelected="1" workbookViewId="0">
      <selection activeCell="F19" sqref="F19"/>
    </sheetView>
  </sheetViews>
  <sheetFormatPr defaultRowHeight="15" x14ac:dyDescent="0.25"/>
  <cols>
    <col min="1" max="1" width="30.85546875" bestFit="1" customWidth="1"/>
    <col min="2" max="2" width="13.28515625" bestFit="1" customWidth="1"/>
    <col min="3" max="3" width="49.5703125" customWidth="1"/>
    <col min="4" max="4" width="15.7109375" bestFit="1" customWidth="1"/>
    <col min="5" max="5" width="12.140625" bestFit="1" customWidth="1"/>
    <col min="6" max="7" width="16.28515625" bestFit="1" customWidth="1"/>
    <col min="8" max="8" width="41" bestFit="1" customWidth="1"/>
    <col min="9" max="9" width="12.140625" bestFit="1" customWidth="1"/>
    <col min="11" max="11" width="15.85546875" bestFit="1" customWidth="1"/>
    <col min="13" max="13" width="20.7109375" bestFit="1" customWidth="1"/>
  </cols>
  <sheetData>
    <row r="1" spans="1:13" x14ac:dyDescent="0.25">
      <c r="A1" t="s">
        <v>0</v>
      </c>
      <c r="G1" s="6" t="s">
        <v>14</v>
      </c>
      <c r="H1" s="6"/>
      <c r="I1" s="6"/>
    </row>
    <row r="2" spans="1:13" x14ac:dyDescent="0.25">
      <c r="G2" s="5" t="s">
        <v>23</v>
      </c>
      <c r="H2" t="s">
        <v>32</v>
      </c>
      <c r="I2" s="5" t="s">
        <v>24</v>
      </c>
      <c r="L2" s="4"/>
      <c r="M2" s="2"/>
    </row>
    <row r="3" spans="1:13" x14ac:dyDescent="0.25">
      <c r="A3" t="s">
        <v>4</v>
      </c>
      <c r="B3" s="2">
        <v>1870</v>
      </c>
      <c r="G3" t="s">
        <v>15</v>
      </c>
      <c r="H3" t="s">
        <v>31</v>
      </c>
      <c r="I3" s="2">
        <v>449.99</v>
      </c>
      <c r="M3" s="2"/>
    </row>
    <row r="4" spans="1:13" x14ac:dyDescent="0.25">
      <c r="A4" t="s">
        <v>1</v>
      </c>
      <c r="B4" s="2">
        <v>7423</v>
      </c>
      <c r="E4" s="2"/>
      <c r="G4" t="s">
        <v>16</v>
      </c>
      <c r="H4" t="s">
        <v>33</v>
      </c>
      <c r="I4" s="2">
        <v>499.9</v>
      </c>
      <c r="M4" s="2"/>
    </row>
    <row r="5" spans="1:13" x14ac:dyDescent="0.25">
      <c r="A5" t="s">
        <v>2</v>
      </c>
      <c r="B5" s="2">
        <v>8824.27</v>
      </c>
      <c r="D5" s="1"/>
      <c r="E5" s="2"/>
      <c r="G5" t="s">
        <v>17</v>
      </c>
      <c r="H5" t="s">
        <v>34</v>
      </c>
      <c r="I5" s="2">
        <v>2459.9899999999998</v>
      </c>
      <c r="M5" s="2"/>
    </row>
    <row r="6" spans="1:13" x14ac:dyDescent="0.25">
      <c r="A6" t="s">
        <v>3</v>
      </c>
      <c r="B6" s="2">
        <v>384</v>
      </c>
      <c r="E6" s="2"/>
      <c r="G6" t="s">
        <v>30</v>
      </c>
      <c r="H6" t="s">
        <v>44</v>
      </c>
      <c r="I6" s="2">
        <v>739.99</v>
      </c>
      <c r="L6" s="4"/>
      <c r="M6" s="2"/>
    </row>
    <row r="7" spans="1:13" x14ac:dyDescent="0.25">
      <c r="A7" t="s">
        <v>5</v>
      </c>
      <c r="B7" s="2">
        <v>11519</v>
      </c>
      <c r="E7" s="2"/>
      <c r="G7" t="s">
        <v>18</v>
      </c>
      <c r="H7" t="s">
        <v>35</v>
      </c>
      <c r="I7" s="2">
        <v>368.99</v>
      </c>
    </row>
    <row r="8" spans="1:13" x14ac:dyDescent="0.25">
      <c r="B8" s="2"/>
      <c r="E8" s="2"/>
      <c r="G8" t="s">
        <v>19</v>
      </c>
      <c r="H8" t="s">
        <v>45</v>
      </c>
      <c r="I8" s="2">
        <v>579.99</v>
      </c>
    </row>
    <row r="9" spans="1:13" x14ac:dyDescent="0.25">
      <c r="E9" s="2"/>
      <c r="G9" t="s">
        <v>20</v>
      </c>
      <c r="H9" t="s">
        <v>47</v>
      </c>
      <c r="I9" s="2">
        <v>272.99</v>
      </c>
    </row>
    <row r="10" spans="1:13" x14ac:dyDescent="0.25">
      <c r="B10" s="3">
        <f>SUM(B6:B9)*5</f>
        <v>59515</v>
      </c>
      <c r="G10" t="s">
        <v>21</v>
      </c>
      <c r="H10" t="s">
        <v>46</v>
      </c>
      <c r="I10" s="2">
        <v>329.9</v>
      </c>
    </row>
    <row r="11" spans="1:13" x14ac:dyDescent="0.25">
      <c r="A11" t="s">
        <v>13</v>
      </c>
      <c r="B11" s="3">
        <f>150000-B10</f>
        <v>90485</v>
      </c>
      <c r="G11" t="s">
        <v>25</v>
      </c>
      <c r="H11" t="s">
        <v>37</v>
      </c>
      <c r="I11" s="2">
        <v>123</v>
      </c>
    </row>
    <row r="12" spans="1:13" x14ac:dyDescent="0.25">
      <c r="A12" t="s">
        <v>6</v>
      </c>
      <c r="B12" s="3">
        <f>B11/5</f>
        <v>18097</v>
      </c>
      <c r="G12" t="s">
        <v>26</v>
      </c>
      <c r="H12" t="s">
        <v>48</v>
      </c>
      <c r="I12" s="2">
        <v>989.99</v>
      </c>
    </row>
    <row r="13" spans="1:13" x14ac:dyDescent="0.25">
      <c r="G13" t="s">
        <v>27</v>
      </c>
      <c r="H13" t="s">
        <v>36</v>
      </c>
      <c r="I13" s="2">
        <v>1600</v>
      </c>
    </row>
    <row r="14" spans="1:13" x14ac:dyDescent="0.25">
      <c r="A14" t="s">
        <v>7</v>
      </c>
      <c r="B14" s="2">
        <f>B11-H16</f>
        <v>65240.81</v>
      </c>
    </row>
    <row r="15" spans="1:13" x14ac:dyDescent="0.25">
      <c r="A15" t="s">
        <v>38</v>
      </c>
      <c r="B15" s="3">
        <f>B14/2</f>
        <v>32620.404999999999</v>
      </c>
      <c r="C15" t="s">
        <v>8</v>
      </c>
      <c r="D15" s="2">
        <v>8711.1200000000008</v>
      </c>
      <c r="E15" t="s">
        <v>9</v>
      </c>
      <c r="G15" t="s">
        <v>22</v>
      </c>
      <c r="H15" s="2">
        <f>SUM(I3:I13)</f>
        <v>8414.73</v>
      </c>
    </row>
    <row r="16" spans="1:13" x14ac:dyDescent="0.25">
      <c r="C16" t="s">
        <v>11</v>
      </c>
      <c r="D16" s="3">
        <f>(B15-D15)*2</f>
        <v>47818.569999999992</v>
      </c>
      <c r="G16" t="s">
        <v>28</v>
      </c>
      <c r="H16" s="3">
        <f>SUM(M3:M6,H15)*3</f>
        <v>25244.19</v>
      </c>
    </row>
    <row r="17" spans="3:13" x14ac:dyDescent="0.25">
      <c r="C17" t="s">
        <v>39</v>
      </c>
      <c r="D17" s="3">
        <f>D16-M31-M32-M33</f>
        <v>39127.469999999994</v>
      </c>
    </row>
    <row r="18" spans="3:13" x14ac:dyDescent="0.25">
      <c r="C18" t="s">
        <v>12</v>
      </c>
      <c r="D18" s="3">
        <f>D17/12</f>
        <v>3260.6224999999995</v>
      </c>
    </row>
    <row r="19" spans="3:13" x14ac:dyDescent="0.25">
      <c r="F19" s="7"/>
    </row>
    <row r="31" spans="3:13" x14ac:dyDescent="0.25">
      <c r="K31" t="s">
        <v>10</v>
      </c>
      <c r="L31" t="s">
        <v>40</v>
      </c>
      <c r="M31" s="2">
        <v>4166.1000000000004</v>
      </c>
    </row>
    <row r="32" spans="3:13" x14ac:dyDescent="0.25">
      <c r="K32" t="s">
        <v>29</v>
      </c>
      <c r="L32" t="s">
        <v>41</v>
      </c>
      <c r="M32" s="2">
        <v>3599.1</v>
      </c>
    </row>
    <row r="33" spans="11:13" x14ac:dyDescent="0.25">
      <c r="K33" t="s">
        <v>42</v>
      </c>
      <c r="L33" t="s">
        <v>43</v>
      </c>
      <c r="M33" s="2">
        <v>925.9</v>
      </c>
    </row>
  </sheetData>
  <mergeCells count="1">
    <mergeCell ref="G1:I1"/>
  </mergeCells>
  <hyperlinks>
    <hyperlink ref="A7" r:id="rId1" display="https://www.autodesk.com.br/collections/product-design-manufacturing/overview" xr:uid="{2BB3D5E8-3486-46AB-90B9-B80ECB06623F}"/>
    <hyperlink ref="H10" r:id="rId2" display="https://meupc.net/peca/VJnQ77/gabinete-pichau-pouter-3-pgp03wt" xr:uid="{CF16145B-D55B-4C56-BE09-7C632A7494D5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2023-09-20T11:22:42Z</dcterms:created>
  <dcterms:modified xsi:type="dcterms:W3CDTF">2023-09-27T13:29:39Z</dcterms:modified>
</cp:coreProperties>
</file>