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ciana\Desktop\egggames-main\"/>
    </mc:Choice>
  </mc:AlternateContent>
  <bookViews>
    <workbookView xWindow="0" yWindow="0" windowWidth="23040" windowHeight="9060" activeTab="4"/>
  </bookViews>
  <sheets>
    <sheet name="Fornecedores" sheetId="1" r:id="rId1"/>
    <sheet name="Clientes" sheetId="2" r:id="rId2"/>
    <sheet name="Estoque" sheetId="3" r:id="rId3"/>
    <sheet name="NotaFiscal" sheetId="4" r:id="rId4"/>
    <sheet name="NotaFiscal (2)" sheetId="6" r:id="rId5"/>
    <sheet name="Planilha1" sheetId="5" r:id="rId6"/>
  </sheets>
  <definedNames>
    <definedName name="DadosExternos_1" localSheetId="1">Clientes!$B$3:$L$13</definedName>
  </definedNames>
  <calcPr calcId="162913"/>
</workbook>
</file>

<file path=xl/calcChain.xml><?xml version="1.0" encoding="utf-8"?>
<calcChain xmlns="http://schemas.openxmlformats.org/spreadsheetml/2006/main">
  <c r="D12" i="6" l="1"/>
  <c r="C12" i="6"/>
  <c r="A12" i="6"/>
  <c r="A11" i="6"/>
  <c r="A10" i="6"/>
  <c r="L42" i="6"/>
  <c r="M42" i="6" s="1"/>
  <c r="K42" i="6"/>
  <c r="C42" i="6"/>
  <c r="L41" i="6"/>
  <c r="M41" i="6" s="1"/>
  <c r="K41" i="6"/>
  <c r="C41" i="6"/>
  <c r="L40" i="6"/>
  <c r="M40" i="6" s="1"/>
  <c r="K40" i="6"/>
  <c r="C40" i="6"/>
  <c r="L39" i="6"/>
  <c r="M39" i="6" s="1"/>
  <c r="K39" i="6"/>
  <c r="C39" i="6"/>
  <c r="L38" i="6"/>
  <c r="M38" i="6" s="1"/>
  <c r="K38" i="6"/>
  <c r="C38" i="6"/>
  <c r="J23" i="6"/>
  <c r="H23" i="6"/>
  <c r="G23" i="6"/>
  <c r="A23" i="6"/>
  <c r="L21" i="6"/>
  <c r="J21" i="6"/>
  <c r="G21" i="6"/>
  <c r="A21" i="6"/>
  <c r="L19" i="6"/>
  <c r="I19" i="6"/>
  <c r="C19" i="6"/>
  <c r="J23" i="4" l="1"/>
  <c r="H23" i="4"/>
  <c r="G23" i="4"/>
  <c r="A23" i="4"/>
  <c r="L21" i="4"/>
  <c r="J21" i="4"/>
  <c r="G21" i="4"/>
  <c r="L19" i="4"/>
  <c r="I19" i="4"/>
  <c r="A21" i="4"/>
  <c r="C19" i="4"/>
  <c r="M39" i="4" l="1"/>
  <c r="M40" i="4"/>
  <c r="M41" i="4"/>
  <c r="M42" i="4"/>
  <c r="M38" i="4"/>
  <c r="L39" i="4"/>
  <c r="L40" i="4"/>
  <c r="L41" i="4"/>
  <c r="L42" i="4"/>
  <c r="L38" i="4"/>
  <c r="C39" i="4"/>
  <c r="C38" i="4"/>
  <c r="K39" i="4"/>
  <c r="K40" i="4"/>
  <c r="K41" i="4"/>
  <c r="K42" i="4"/>
  <c r="K38" i="4"/>
  <c r="C40" i="4"/>
  <c r="C42" i="4"/>
  <c r="C41" i="4"/>
  <c r="G5" i="3" l="1"/>
  <c r="I5" i="3"/>
  <c r="K5" i="3"/>
  <c r="M5" i="3"/>
  <c r="N5" i="3"/>
  <c r="O5" i="3"/>
  <c r="K6" i="3" l="1"/>
  <c r="K4" i="3"/>
  <c r="K11" i="3"/>
  <c r="K10" i="3"/>
  <c r="K9" i="3"/>
  <c r="K8" i="3"/>
  <c r="K7" i="3"/>
  <c r="O11" i="3"/>
  <c r="N6" i="3"/>
  <c r="N7" i="3"/>
  <c r="N8" i="3"/>
  <c r="N9" i="3"/>
  <c r="N10" i="3"/>
  <c r="O10" i="3" s="1"/>
  <c r="N11" i="3"/>
  <c r="N4" i="3"/>
  <c r="M6" i="3"/>
  <c r="M7" i="3"/>
  <c r="M8" i="3"/>
  <c r="M9" i="3"/>
  <c r="M10" i="3"/>
  <c r="M11" i="3"/>
  <c r="M4" i="3"/>
  <c r="I11" i="3"/>
  <c r="I10" i="3"/>
  <c r="I9" i="3"/>
  <c r="I8" i="3"/>
  <c r="I7" i="3"/>
  <c r="I6" i="3"/>
  <c r="I4" i="3"/>
  <c r="G11" i="3"/>
  <c r="E11" i="3"/>
  <c r="G10" i="3"/>
  <c r="E10" i="3"/>
  <c r="G9" i="3"/>
  <c r="E9" i="3"/>
  <c r="G8" i="3"/>
  <c r="E8" i="3"/>
  <c r="G7" i="3"/>
  <c r="E7" i="3"/>
  <c r="G6" i="3"/>
  <c r="E6" i="3"/>
  <c r="E5" i="3"/>
  <c r="E4" i="3"/>
  <c r="G4" i="3"/>
  <c r="D12" i="4"/>
  <c r="C12" i="4"/>
  <c r="A12" i="4"/>
  <c r="A11" i="4"/>
  <c r="A10" i="4"/>
  <c r="O9" i="3" l="1"/>
  <c r="O4" i="3"/>
  <c r="O8" i="3"/>
  <c r="O7" i="3"/>
  <c r="O6" i="3"/>
</calcChain>
</file>

<file path=xl/sharedStrings.xml><?xml version="1.0" encoding="utf-8"?>
<sst xmlns="http://schemas.openxmlformats.org/spreadsheetml/2006/main" count="347" uniqueCount="253">
  <si>
    <t>CADASTRO DE FORNECEDORES</t>
  </si>
  <si>
    <t>Código</t>
  </si>
  <si>
    <t>CNPJ</t>
  </si>
  <si>
    <t>95.492.575/0001-85</t>
  </si>
  <si>
    <t>90.912.633/0001-69</t>
  </si>
  <si>
    <t>82.998.635/0001-94</t>
  </si>
  <si>
    <t>Razão social</t>
  </si>
  <si>
    <t>Theo e Henry Games Ltda</t>
  </si>
  <si>
    <t>Space Games ME</t>
  </si>
  <si>
    <t>Loter PSP Locações Ltda</t>
  </si>
  <si>
    <t>Inscrição estadual</t>
  </si>
  <si>
    <t>CEP</t>
  </si>
  <si>
    <t>13450-654</t>
  </si>
  <si>
    <t>14811-409</t>
  </si>
  <si>
    <t>13408-108</t>
  </si>
  <si>
    <t>Rua</t>
  </si>
  <si>
    <t>Via Genova, 496</t>
  </si>
  <si>
    <t>Avenida Marcelino Alves de Azevedo, 630</t>
  </si>
  <si>
    <t>Rua Carlos Roberto Hoppe Fortinguerra, 297</t>
  </si>
  <si>
    <t>Bairro</t>
  </si>
  <si>
    <t>Terras di Siena</t>
  </si>
  <si>
    <t>Jardim Esmeralda</t>
  </si>
  <si>
    <t>Santa Terezinha</t>
  </si>
  <si>
    <t>Cidade</t>
  </si>
  <si>
    <t>Santa Bárbara D'Oeste</t>
  </si>
  <si>
    <t>Araraquara</t>
  </si>
  <si>
    <t>Piracicaba</t>
  </si>
  <si>
    <t>UF</t>
  </si>
  <si>
    <t>SP</t>
  </si>
  <si>
    <t>Telefone</t>
  </si>
  <si>
    <t>(19) 2885-5652</t>
  </si>
  <si>
    <t>(16) 2905-7422</t>
  </si>
  <si>
    <t>(19) 2669-9226</t>
  </si>
  <si>
    <t>Site</t>
  </si>
  <si>
    <t>www.theoehenrygames.com.br</t>
  </si>
  <si>
    <t>www.spacegames.com</t>
  </si>
  <si>
    <t>www.loterlocacoes.com.br</t>
  </si>
  <si>
    <t>E-mail</t>
  </si>
  <si>
    <t>vendas@theoehenrygames.com.br</t>
  </si>
  <si>
    <t>suporte@spacegames.com</t>
  </si>
  <si>
    <t>reservas@loterlocacoes.com.br</t>
  </si>
  <si>
    <t>CÓDIGO</t>
  </si>
  <si>
    <t>NOME</t>
  </si>
  <si>
    <t>CPF</t>
  </si>
  <si>
    <t>RG</t>
  </si>
  <si>
    <t>E-MAIL</t>
  </si>
  <si>
    <t>ENDEREÇO</t>
  </si>
  <si>
    <t>BAIRRO</t>
  </si>
  <si>
    <t>CIDADE</t>
  </si>
  <si>
    <t>ESTADO</t>
  </si>
  <si>
    <t>TELEFONE</t>
  </si>
  <si>
    <t>CELULAR</t>
  </si>
  <si>
    <t>Benedita Helena Elaine da Mata</t>
  </si>
  <si>
    <t>970.335.581-12</t>
  </si>
  <si>
    <t>33.966.418-6</t>
  </si>
  <si>
    <t>beneditahelenadamata@hotmail.con</t>
  </si>
  <si>
    <t>88359-301</t>
  </si>
  <si>
    <t>Rua DJ - 018, 983</t>
  </si>
  <si>
    <t>Dom Joaquim</t>
  </si>
  <si>
    <t>Brusque</t>
  </si>
  <si>
    <t>SC</t>
  </si>
  <si>
    <t>(47) 3557-8320</t>
  </si>
  <si>
    <t>(47) 99948-0927</t>
  </si>
  <si>
    <t>Elisa Priscila Regina da Paz</t>
  </si>
  <si>
    <t>051.811.223-37</t>
  </si>
  <si>
    <t>13.847.910-0</t>
  </si>
  <si>
    <t>elisa-dapaz76@aguabr.com.br</t>
  </si>
  <si>
    <t>68911-145</t>
  </si>
  <si>
    <t>Rua Raimundo Gomes, 110</t>
  </si>
  <si>
    <t>Fazendinha</t>
  </si>
  <si>
    <t>Macapá</t>
  </si>
  <si>
    <t>AP</t>
  </si>
  <si>
    <t>(96) 2985-3718</t>
  </si>
  <si>
    <t>(96) 98207-8752</t>
  </si>
  <si>
    <t>Igor Benício Isaac Silva</t>
  </si>
  <si>
    <t>154.979.658-57</t>
  </si>
  <si>
    <t>10.401.620-6</t>
  </si>
  <si>
    <t>igor_silva@igi.com.br</t>
  </si>
  <si>
    <t>65058-182</t>
  </si>
  <si>
    <t>Avenida Este, 406</t>
  </si>
  <si>
    <t>Cidade Operária</t>
  </si>
  <si>
    <t>São Luís</t>
  </si>
  <si>
    <t>MA</t>
  </si>
  <si>
    <t>(98) 2705-1012</t>
  </si>
  <si>
    <t>(98) 98512-3899</t>
  </si>
  <si>
    <t>Isabela Patrícia Alves</t>
  </si>
  <si>
    <t>782.419.561-93</t>
  </si>
  <si>
    <t>13.023.502-7</t>
  </si>
  <si>
    <t>isabela_alves@sheilabenavente.com.br</t>
  </si>
  <si>
    <t>08474-191</t>
  </si>
  <si>
    <t>Rua Capitão da Meia Noite, 720</t>
  </si>
  <si>
    <t>Conj. Hab. Castro Alves</t>
  </si>
  <si>
    <t>São Paulo</t>
  </si>
  <si>
    <t>(11) 2762-2022</t>
  </si>
  <si>
    <t>(11) 99741-5597</t>
  </si>
  <si>
    <t>Kamilly Pietra Lorena Assis</t>
  </si>
  <si>
    <t>184.857.723-00</t>
  </si>
  <si>
    <t>10.951.132-3</t>
  </si>
  <si>
    <t>kamilly-assis81@mantegassi.com</t>
  </si>
  <si>
    <t>41301-615</t>
  </si>
  <si>
    <t>Av. Paulo Gonçalves da Silva, 362</t>
  </si>
  <si>
    <t>Valéria</t>
  </si>
  <si>
    <t>Salvador</t>
  </si>
  <si>
    <t>BA</t>
  </si>
  <si>
    <t>(71) 2827-1146</t>
  </si>
  <si>
    <t>(71) 99743-7404</t>
  </si>
  <si>
    <t>Lucca Ruan Murilo Moura</t>
  </si>
  <si>
    <t>850.130.593-64</t>
  </si>
  <si>
    <t>23.206.181-6</t>
  </si>
  <si>
    <t>lucca_moura@bmalaw.com.br</t>
  </si>
  <si>
    <t>68905-623</t>
  </si>
  <si>
    <t>Avenida Santa Teresinha, 477</t>
  </si>
  <si>
    <t>Perpétuo Socorro</t>
  </si>
  <si>
    <t>(96) 2554-1614</t>
  </si>
  <si>
    <t>(96) 98658-0770</t>
  </si>
  <si>
    <t>Maria Jaqueline Regina Moraes</t>
  </si>
  <si>
    <t>145.373.555-06</t>
  </si>
  <si>
    <t>25.788.928-0</t>
  </si>
  <si>
    <t>maria.moraes@vectrausinagem.com.br</t>
  </si>
  <si>
    <t>69900-092</t>
  </si>
  <si>
    <t>Rua Rio Grande do Sul, 451</t>
  </si>
  <si>
    <t>Centro</t>
  </si>
  <si>
    <t>Rio Branco</t>
  </si>
  <si>
    <t>AC</t>
  </si>
  <si>
    <t>(68) 2850-9122</t>
  </si>
  <si>
    <t>(68) 98398-1939</t>
  </si>
  <si>
    <t>Oliver Diego Costa</t>
  </si>
  <si>
    <t>439.793.228-07</t>
  </si>
  <si>
    <t>24.605.401-3</t>
  </si>
  <si>
    <t>oliver_diego_costa@gmnail.com</t>
  </si>
  <si>
    <t>94425-160</t>
  </si>
  <si>
    <t>Rua Professor Ernani Jaeger, 799</t>
  </si>
  <si>
    <t>Estalagem</t>
  </si>
  <si>
    <t>Viamão</t>
  </si>
  <si>
    <t>RS</t>
  </si>
  <si>
    <t>(51) 2845-8316</t>
  </si>
  <si>
    <t>(51) 99846-0927</t>
  </si>
  <si>
    <t>Rita Isadora da Rosa</t>
  </si>
  <si>
    <t>337.752.950-03</t>
  </si>
  <si>
    <t>27.457.800-1</t>
  </si>
  <si>
    <t>rita.darosa@officetectecnologia.com.br</t>
  </si>
  <si>
    <t>59020-600</t>
  </si>
  <si>
    <t>Avenida Deodoro da Fonseca, 370</t>
  </si>
  <si>
    <t>Tirol</t>
  </si>
  <si>
    <t>Natal</t>
  </si>
  <si>
    <t>RN</t>
  </si>
  <si>
    <t>(84) 3574-2220</t>
  </si>
  <si>
    <t>(84) 99183-9274</t>
  </si>
  <si>
    <t>Sebastiana Letícia Caroline Ramos</t>
  </si>
  <si>
    <t>314.997.267-16</t>
  </si>
  <si>
    <t>38.339.374-7</t>
  </si>
  <si>
    <t>sebastiana.leticia.ramos@deca.com.br</t>
  </si>
  <si>
    <t>06162-013</t>
  </si>
  <si>
    <t>Viela Fundo de Quintal, 213</t>
  </si>
  <si>
    <t>Padroeira</t>
  </si>
  <si>
    <t>Osasco</t>
  </si>
  <si>
    <t>(11) 3515-6614</t>
  </si>
  <si>
    <t>(11) 98839-4713</t>
  </si>
  <si>
    <t>CONTROLE DE ESTOQUE</t>
  </si>
  <si>
    <t>Identificação</t>
  </si>
  <si>
    <t>Entrada de produtos</t>
  </si>
  <si>
    <t>Saída de produtos</t>
  </si>
  <si>
    <t>Movimentação</t>
  </si>
  <si>
    <t>Produto</t>
  </si>
  <si>
    <t>QTDE</t>
  </si>
  <si>
    <t>Valor de compra</t>
  </si>
  <si>
    <t>Total compra</t>
  </si>
  <si>
    <t>Margem de lucro</t>
  </si>
  <si>
    <t>Preço de venda</t>
  </si>
  <si>
    <t>Data da venda</t>
  </si>
  <si>
    <t>Valor de venda</t>
  </si>
  <si>
    <t>Data do movimento</t>
  </si>
  <si>
    <t>Estoque</t>
  </si>
  <si>
    <t>Valor estoque</t>
  </si>
  <si>
    <t>Street Fighter 6</t>
  </si>
  <si>
    <t>Aliens: Dark Descent</t>
  </si>
  <si>
    <t>Stellaris: Galactic Paragons</t>
  </si>
  <si>
    <t>Days Gone</t>
  </si>
  <si>
    <t>Star Wars Jedi: Survivor</t>
  </si>
  <si>
    <t>GTA V: Premium Edition</t>
  </si>
  <si>
    <t>Hogwarts legacy</t>
  </si>
  <si>
    <t>Assassin´s Creed Mirage</t>
  </si>
  <si>
    <t>Soma de valores</t>
  </si>
  <si>
    <t>Média de valores</t>
  </si>
  <si>
    <t>Maior valor</t>
  </si>
  <si>
    <t>Menor valor</t>
  </si>
  <si>
    <t xml:space="preserve">Recebemos de </t>
  </si>
  <si>
    <t>, os produtos e serviços constantes da Nota Fiscal eletrônica</t>
  </si>
  <si>
    <r>
      <rPr>
        <b/>
        <sz val="12"/>
        <color theme="1"/>
        <rFont val="Calibri"/>
        <family val="2"/>
      </rPr>
      <t>NF-e</t>
    </r>
    <r>
      <rPr>
        <sz val="12"/>
        <color theme="1"/>
        <rFont val="Calibri"/>
        <family val="2"/>
      </rPr>
      <t xml:space="preserve">                                       Nº 000.000.000                  Série 000</t>
    </r>
  </si>
  <si>
    <t xml:space="preserve">indicada abaixo. </t>
  </si>
  <si>
    <t>DATA DE RECEBIMENTO:</t>
  </si>
  <si>
    <t>IDENTIFICAÇÃO E ASSINATURA DO RECEBEDOR</t>
  </si>
  <si>
    <r>
      <rPr>
        <b/>
        <sz val="14"/>
        <color theme="1"/>
        <rFont val="Calibri"/>
        <family val="2"/>
      </rPr>
      <t xml:space="preserve">DANFE  </t>
    </r>
    <r>
      <rPr>
        <sz val="14"/>
        <color theme="1"/>
        <rFont val="Calibri"/>
        <family val="2"/>
      </rPr>
      <t xml:space="preserve">                            Documento Auxiliar da Nota Fiscal Eletrônica                          0 - Entrada       1 - Saída                              Nº 000.027.999                  Série 001                                         Folha 1/1</t>
    </r>
  </si>
  <si>
    <t>Chave de acesso</t>
  </si>
  <si>
    <t>3515 0353 8567 8400 1103 5500 1000 0279 9914 5205 7385</t>
  </si>
  <si>
    <t>Consulta de autenticidade no portal nacional da NF-e www.nfe.fazenda.gov.br/portal ou no site da Sefaz Autorizadora</t>
  </si>
  <si>
    <t xml:space="preserve">Natureza da operação                                                                                                                                              </t>
  </si>
  <si>
    <t>PROTOCOLO DE AUTORIZAÇÃO DE USO</t>
  </si>
  <si>
    <t>1111222220000 - 02/06/2020 13:12:50</t>
  </si>
  <si>
    <t>INSCRIÇÃO ESTADUAL</t>
  </si>
  <si>
    <t>INSCRIÇÃO ESTADUAL DO SUBST. TRIBUT.</t>
  </si>
  <si>
    <t>Destinatário / Remetente</t>
  </si>
  <si>
    <t>Nome / Razão social</t>
  </si>
  <si>
    <t>CNPJ / CPF</t>
  </si>
  <si>
    <t>Data da emissão</t>
  </si>
  <si>
    <t>Endereço</t>
  </si>
  <si>
    <t>Bairro / Distrito</t>
  </si>
  <si>
    <t>Data da saída</t>
  </si>
  <si>
    <t>Município</t>
  </si>
  <si>
    <t>Fone / Fax</t>
  </si>
  <si>
    <t>Inscrição Estadual / RG</t>
  </si>
  <si>
    <t>Hora saída</t>
  </si>
  <si>
    <t>Cálculo do imposto</t>
  </si>
  <si>
    <t>Base de cálculo ICMS</t>
  </si>
  <si>
    <t>Valor do ICMS</t>
  </si>
  <si>
    <t>Base de cálculo ICMS ST</t>
  </si>
  <si>
    <t>Valor ICMS ST</t>
  </si>
  <si>
    <t>Valor Imp. Importação</t>
  </si>
  <si>
    <t>Valor do PIS</t>
  </si>
  <si>
    <t>Valor total dos produtos</t>
  </si>
  <si>
    <t>Valor do frete</t>
  </si>
  <si>
    <t>Valor do seguro</t>
  </si>
  <si>
    <t>Desconto</t>
  </si>
  <si>
    <t>Outras despesas</t>
  </si>
  <si>
    <t>Valor total do IPI</t>
  </si>
  <si>
    <t>Valor do Cofins</t>
  </si>
  <si>
    <t>Valor total da nota</t>
  </si>
  <si>
    <t>Transportador / Volumes transportados</t>
  </si>
  <si>
    <t>Frete por conta</t>
  </si>
  <si>
    <t>Código ANTT</t>
  </si>
  <si>
    <t>Placa do veículo</t>
  </si>
  <si>
    <t>Inscrição Estadual</t>
  </si>
  <si>
    <t>Quantidade</t>
  </si>
  <si>
    <t>Espécie</t>
  </si>
  <si>
    <t>Marca</t>
  </si>
  <si>
    <t>Numeração</t>
  </si>
  <si>
    <t>Peso bruto</t>
  </si>
  <si>
    <t>Peso líquido</t>
  </si>
  <si>
    <t>Dados dos produtos / serviços</t>
  </si>
  <si>
    <t>CÓDIGO PRODUTO</t>
  </si>
  <si>
    <t>DESCRIÇÃO DO PRODUTO</t>
  </si>
  <si>
    <t>NCM/SH</t>
  </si>
  <si>
    <t>CFOP</t>
  </si>
  <si>
    <t>UN.</t>
  </si>
  <si>
    <t>VALOR UNIT.</t>
  </si>
  <si>
    <t>VALOR TOTAL</t>
  </si>
  <si>
    <t>Dados adicionais Informações complementares</t>
  </si>
  <si>
    <t>Reservado ao fisco</t>
  </si>
  <si>
    <t>Impresso em</t>
  </si>
  <si>
    <t>Data e hora atual</t>
  </si>
  <si>
    <t>STATUS</t>
  </si>
  <si>
    <t>QUANT.</t>
  </si>
  <si>
    <t>Venda de Jogos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</si>
</sst>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R$&quot;\ * #,##0.00_-;\-&quot;R$&quot;\ * #,##0.00_-;_-&quot;R$&quot;\ * &quot;-&quot;??_-;_-@_-"/>
    <numFmt numFmtId="165" formatCode="&quot;R$&quot;\ #,##0.00"/>
  </numFmts>
  <fonts count="23">
    <font>
      <sz val="11"/>
      <color theme="1"/>
      <name val="Calibri"/>
      <scheme val="minor"/>
    </font>
    <font>
      <sz val="14"/>
      <color theme="1"/>
      <name val="Calibri"/>
      <family val="2"/>
    </font>
    <font>
      <b/>
      <sz val="22"/>
      <color theme="1"/>
      <name val="Calibri"/>
      <family val="2"/>
    </font>
    <font>
      <sz val="11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theme="1"/>
      <name val="Calibri"/>
      <family val="2"/>
    </font>
    <font>
      <b/>
      <sz val="13"/>
      <color theme="1"/>
      <name val="Calibri"/>
      <family val="2"/>
    </font>
    <font>
      <sz val="13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Libre Barcode 128"/>
    </font>
    <font>
      <sz val="12"/>
      <color theme="1"/>
      <name val="Code 128"/>
    </font>
    <font>
      <b/>
      <sz val="12"/>
      <color rgb="FFFF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 tint="0.14999847407452621"/>
      <name val="Calibri"/>
      <family val="2"/>
    </font>
    <font>
      <b/>
      <sz val="12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2"/>
      <color theme="1" tint="4.9989318521683403E-2"/>
      <name val="Calibri"/>
      <family val="2"/>
    </font>
    <font>
      <u/>
      <sz val="13"/>
      <color theme="1"/>
      <name val="Calibri"/>
      <family val="2"/>
    </font>
    <font>
      <sz val="12"/>
      <color rgb="FFFF0000"/>
      <name val="Calibri"/>
      <family val="2"/>
    </font>
    <font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F46740"/>
        <bgColor rgb="FFF4674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rgb="FF00B0F0"/>
        <bgColor rgb="FFF46740"/>
      </patternFill>
    </fill>
    <fill>
      <patternFill patternType="solid">
        <fgColor rgb="FF00B0F0"/>
        <bgColor indexed="64"/>
      </patternFill>
    </fill>
  </fills>
  <borders count="5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2">
    <xf numFmtId="0" fontId="0" fillId="0" borderId="0"/>
    <xf numFmtId="164" fontId="14" fillId="0" borderId="0" applyFont="0" applyFill="0" applyBorder="0" applyAlignment="0" applyProtection="0"/>
  </cellStyleXfs>
  <cellXfs count="202">
    <xf numFmtId="0" fontId="0" fillId="0" borderId="0" xfId="0" applyFont="1" applyAlignment="1"/>
    <xf numFmtId="0" fontId="1" fillId="0" borderId="0" xfId="0" applyFont="1"/>
    <xf numFmtId="0" fontId="4" fillId="3" borderId="7" xfId="0" applyFont="1" applyFill="1" applyBorder="1"/>
    <xf numFmtId="0" fontId="4" fillId="0" borderId="0" xfId="0" applyFont="1"/>
    <xf numFmtId="0" fontId="1" fillId="3" borderId="7" xfId="0" applyFont="1" applyFill="1" applyBorder="1" applyAlignment="1">
      <alignment horizontal="center"/>
    </xf>
    <xf numFmtId="0" fontId="1" fillId="0" borderId="8" xfId="0" applyFont="1" applyBorder="1"/>
    <xf numFmtId="0" fontId="4" fillId="0" borderId="9" xfId="0" applyFont="1" applyBorder="1"/>
    <xf numFmtId="0" fontId="1" fillId="0" borderId="9" xfId="0" applyFont="1" applyBorder="1"/>
    <xf numFmtId="0" fontId="1" fillId="3" borderId="7" xfId="0" applyFont="1" applyFill="1" applyBorder="1"/>
    <xf numFmtId="3" fontId="1" fillId="0" borderId="9" xfId="0" applyNumberFormat="1" applyFont="1" applyBorder="1" applyAlignment="1">
      <alignment horizontal="left"/>
    </xf>
    <xf numFmtId="0" fontId="4" fillId="0" borderId="10" xfId="0" applyFont="1" applyBorder="1"/>
    <xf numFmtId="0" fontId="1" fillId="0" borderId="10" xfId="0" applyFont="1" applyBorder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4" borderId="14" xfId="0" applyFont="1" applyFill="1" applyBorder="1" applyAlignment="1">
      <alignment vertical="center"/>
    </xf>
    <xf numFmtId="0" fontId="8" fillId="4" borderId="15" xfId="0" applyFont="1" applyFill="1" applyBorder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9" fillId="0" borderId="17" xfId="0" applyFont="1" applyBorder="1" applyAlignment="1">
      <alignment horizontal="left" vertical="center" wrapText="1"/>
    </xf>
    <xf numFmtId="14" fontId="9" fillId="0" borderId="8" xfId="0" applyNumberFormat="1" applyFont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left" vertical="center" wrapText="1"/>
    </xf>
    <xf numFmtId="0" fontId="9" fillId="4" borderId="19" xfId="0" applyFont="1" applyFill="1" applyBorder="1" applyAlignment="1">
      <alignment vertical="center"/>
    </xf>
    <xf numFmtId="0" fontId="9" fillId="0" borderId="17" xfId="0" applyFont="1" applyBorder="1" applyAlignment="1">
      <alignment horizontal="left" vertical="center"/>
    </xf>
    <xf numFmtId="0" fontId="9" fillId="0" borderId="17" xfId="0" applyFont="1" applyBorder="1" applyAlignment="1">
      <alignment vertical="center"/>
    </xf>
    <xf numFmtId="0" fontId="9" fillId="4" borderId="19" xfId="0" applyFont="1" applyFill="1" applyBorder="1" applyAlignment="1">
      <alignment horizontal="left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vertical="center"/>
    </xf>
    <xf numFmtId="0" fontId="6" fillId="0" borderId="0" xfId="0" applyFont="1"/>
    <xf numFmtId="0" fontId="4" fillId="0" borderId="1" xfId="0" applyFont="1" applyBorder="1"/>
    <xf numFmtId="0" fontId="4" fillId="0" borderId="8" xfId="0" applyFont="1" applyBorder="1"/>
    <xf numFmtId="0" fontId="4" fillId="0" borderId="4" xfId="0" applyFont="1" applyBorder="1"/>
    <xf numFmtId="0" fontId="11" fillId="0" borderId="34" xfId="0" applyFont="1" applyBorder="1" applyAlignment="1">
      <alignment vertical="center" wrapText="1"/>
    </xf>
    <xf numFmtId="0" fontId="11" fillId="0" borderId="28" xfId="0" applyFont="1" applyBorder="1" applyAlignment="1">
      <alignment vertical="center" wrapText="1"/>
    </xf>
    <xf numFmtId="0" fontId="11" fillId="0" borderId="35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30" xfId="0" applyFont="1" applyBorder="1" applyAlignment="1">
      <alignment vertical="center" wrapText="1"/>
    </xf>
    <xf numFmtId="0" fontId="11" fillId="0" borderId="31" xfId="0" applyFont="1" applyBorder="1" applyAlignment="1">
      <alignment vertical="center" wrapText="1"/>
    </xf>
    <xf numFmtId="0" fontId="6" fillId="0" borderId="31" xfId="0" applyFont="1" applyBorder="1"/>
    <xf numFmtId="0" fontId="10" fillId="0" borderId="0" xfId="0" applyFont="1"/>
    <xf numFmtId="0" fontId="6" fillId="0" borderId="39" xfId="0" applyFont="1" applyBorder="1"/>
    <xf numFmtId="0" fontId="13" fillId="5" borderId="40" xfId="0" applyFont="1" applyFill="1" applyBorder="1"/>
    <xf numFmtId="0" fontId="13" fillId="5" borderId="41" xfId="0" applyFont="1" applyFill="1" applyBorder="1"/>
    <xf numFmtId="0" fontId="6" fillId="0" borderId="42" xfId="0" applyFont="1" applyBorder="1"/>
    <xf numFmtId="2" fontId="10" fillId="0" borderId="44" xfId="0" applyNumberFormat="1" applyFont="1" applyBorder="1" applyAlignment="1">
      <alignment horizontal="right"/>
    </xf>
    <xf numFmtId="0" fontId="6" fillId="0" borderId="44" xfId="0" applyFont="1" applyBorder="1"/>
    <xf numFmtId="0" fontId="10" fillId="0" borderId="42" xfId="0" applyFont="1" applyBorder="1"/>
    <xf numFmtId="0" fontId="6" fillId="0" borderId="45" xfId="0" applyFont="1" applyBorder="1"/>
    <xf numFmtId="0" fontId="9" fillId="0" borderId="0" xfId="0" applyNumberFormat="1" applyFont="1" applyAlignment="1">
      <alignment horizontal="center" vertical="center"/>
    </xf>
    <xf numFmtId="2" fontId="9" fillId="4" borderId="20" xfId="0" applyNumberFormat="1" applyFont="1" applyFill="1" applyBorder="1" applyAlignment="1">
      <alignment vertical="center"/>
    </xf>
    <xf numFmtId="165" fontId="9" fillId="4" borderId="20" xfId="0" applyNumberFormat="1" applyFont="1" applyFill="1" applyBorder="1" applyAlignment="1">
      <alignment vertical="center"/>
    </xf>
    <xf numFmtId="2" fontId="9" fillId="0" borderId="0" xfId="0" applyNumberFormat="1" applyFont="1" applyAlignment="1">
      <alignment vertical="center"/>
    </xf>
    <xf numFmtId="2" fontId="8" fillId="4" borderId="16" xfId="0" applyNumberFormat="1" applyFont="1" applyFill="1" applyBorder="1" applyAlignment="1">
      <alignment horizontal="center" vertical="center" wrapText="1"/>
    </xf>
    <xf numFmtId="2" fontId="9" fillId="4" borderId="23" xfId="0" applyNumberFormat="1" applyFont="1" applyFill="1" applyBorder="1" applyAlignment="1">
      <alignment vertical="center"/>
    </xf>
    <xf numFmtId="2" fontId="6" fillId="0" borderId="0" xfId="0" applyNumberFormat="1" applyFont="1"/>
    <xf numFmtId="2" fontId="0" fillId="0" borderId="0" xfId="0" applyNumberFormat="1" applyFont="1" applyAlignment="1"/>
    <xf numFmtId="10" fontId="8" fillId="4" borderId="16" xfId="0" applyNumberFormat="1" applyFont="1" applyFill="1" applyBorder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/>
    </xf>
    <xf numFmtId="10" fontId="9" fillId="4" borderId="20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/>
    <xf numFmtId="165" fontId="8" fillId="4" borderId="16" xfId="0" applyNumberFormat="1" applyFont="1" applyFill="1" applyBorder="1" applyAlignment="1">
      <alignment horizontal="center" vertical="center" wrapText="1"/>
    </xf>
    <xf numFmtId="165" fontId="9" fillId="0" borderId="0" xfId="0" applyNumberFormat="1" applyFont="1" applyAlignment="1">
      <alignment vertical="center"/>
    </xf>
    <xf numFmtId="165" fontId="9" fillId="4" borderId="23" xfId="0" applyNumberFormat="1" applyFont="1" applyFill="1" applyBorder="1" applyAlignment="1">
      <alignment vertical="center"/>
    </xf>
    <xf numFmtId="165" fontId="0" fillId="0" borderId="0" xfId="0" applyNumberFormat="1" applyFont="1" applyAlignment="1"/>
    <xf numFmtId="165" fontId="5" fillId="0" borderId="24" xfId="0" applyNumberFormat="1" applyFont="1" applyBorder="1"/>
    <xf numFmtId="165" fontId="5" fillId="0" borderId="9" xfId="0" applyNumberFormat="1" applyFont="1" applyBorder="1"/>
    <xf numFmtId="165" fontId="5" fillId="0" borderId="10" xfId="0" applyNumberFormat="1" applyFont="1" applyBorder="1"/>
    <xf numFmtId="10" fontId="9" fillId="4" borderId="23" xfId="0" applyNumberFormat="1" applyFont="1" applyFill="1" applyBorder="1" applyAlignment="1">
      <alignment horizontal="center" vertical="center"/>
    </xf>
    <xf numFmtId="10" fontId="6" fillId="0" borderId="0" xfId="0" applyNumberFormat="1" applyFont="1" applyAlignment="1">
      <alignment horizontal="center"/>
    </xf>
    <xf numFmtId="10" fontId="0" fillId="0" borderId="0" xfId="0" applyNumberFormat="1" applyFont="1" applyAlignment="1">
      <alignment horizontal="center"/>
    </xf>
    <xf numFmtId="14" fontId="8" fillId="4" borderId="14" xfId="0" applyNumberFormat="1" applyFont="1" applyFill="1" applyBorder="1" applyAlignment="1">
      <alignment horizontal="center" vertical="center" wrapText="1"/>
    </xf>
    <xf numFmtId="14" fontId="9" fillId="4" borderId="18" xfId="0" applyNumberFormat="1" applyFont="1" applyFill="1" applyBorder="1" applyAlignment="1">
      <alignment horizontal="center" vertical="center"/>
    </xf>
    <xf numFmtId="14" fontId="9" fillId="4" borderId="18" xfId="0" applyNumberFormat="1" applyFont="1" applyFill="1" applyBorder="1" applyAlignment="1">
      <alignment vertical="center"/>
    </xf>
    <xf numFmtId="14" fontId="9" fillId="0" borderId="8" xfId="0" applyNumberFormat="1" applyFont="1" applyBorder="1" applyAlignment="1">
      <alignment vertical="center"/>
    </xf>
    <xf numFmtId="14" fontId="9" fillId="4" borderId="21" xfId="0" applyNumberFormat="1" applyFont="1" applyFill="1" applyBorder="1" applyAlignment="1">
      <alignment vertical="center"/>
    </xf>
    <xf numFmtId="14" fontId="0" fillId="0" borderId="0" xfId="0" applyNumberFormat="1" applyFont="1" applyAlignment="1"/>
    <xf numFmtId="2" fontId="8" fillId="4" borderId="16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9" fillId="4" borderId="20" xfId="0" applyNumberFormat="1" applyFont="1" applyFill="1" applyBorder="1" applyAlignment="1">
      <alignment horizontal="center" vertical="center"/>
    </xf>
    <xf numFmtId="2" fontId="9" fillId="4" borderId="23" xfId="0" applyNumberFormat="1" applyFont="1" applyFill="1" applyBorder="1" applyAlignment="1">
      <alignment horizontal="center" vertical="center"/>
    </xf>
    <xf numFmtId="2" fontId="0" fillId="0" borderId="0" xfId="0" applyNumberFormat="1" applyFont="1" applyAlignment="1">
      <alignment horizontal="center"/>
    </xf>
    <xf numFmtId="14" fontId="9" fillId="6" borderId="8" xfId="0" applyNumberFormat="1" applyFont="1" applyFill="1" applyBorder="1" applyAlignment="1">
      <alignment horizontal="center" vertical="center"/>
    </xf>
    <xf numFmtId="0" fontId="6" fillId="0" borderId="48" xfId="0" applyFont="1" applyBorder="1"/>
    <xf numFmtId="165" fontId="8" fillId="4" borderId="15" xfId="0" applyNumberFormat="1" applyFont="1" applyFill="1" applyBorder="1" applyAlignment="1">
      <alignment vertical="center"/>
    </xf>
    <xf numFmtId="165" fontId="9" fillId="0" borderId="17" xfId="0" applyNumberFormat="1" applyFont="1" applyBorder="1" applyAlignment="1">
      <alignment horizontal="center" vertical="center"/>
    </xf>
    <xf numFmtId="165" fontId="9" fillId="6" borderId="17" xfId="0" applyNumberFormat="1" applyFont="1" applyFill="1" applyBorder="1" applyAlignment="1">
      <alignment horizontal="center" vertical="center"/>
    </xf>
    <xf numFmtId="165" fontId="9" fillId="6" borderId="49" xfId="0" applyNumberFormat="1" applyFont="1" applyFill="1" applyBorder="1" applyAlignment="1">
      <alignment horizontal="center" vertical="center"/>
    </xf>
    <xf numFmtId="165" fontId="6" fillId="0" borderId="0" xfId="0" applyNumberFormat="1" applyFont="1"/>
    <xf numFmtId="165" fontId="8" fillId="4" borderId="15" xfId="0" applyNumberFormat="1" applyFont="1" applyFill="1" applyBorder="1" applyAlignment="1">
      <alignment horizontal="center" vertical="center" wrapText="1"/>
    </xf>
    <xf numFmtId="165" fontId="9" fillId="0" borderId="17" xfId="0" applyNumberFormat="1" applyFont="1" applyBorder="1" applyAlignment="1">
      <alignment vertical="center"/>
    </xf>
    <xf numFmtId="165" fontId="9" fillId="4" borderId="19" xfId="0" applyNumberFormat="1" applyFont="1" applyFill="1" applyBorder="1" applyAlignment="1">
      <alignment vertical="center"/>
    </xf>
    <xf numFmtId="165" fontId="9" fillId="4" borderId="22" xfId="0" applyNumberFormat="1" applyFont="1" applyFill="1" applyBorder="1" applyAlignment="1">
      <alignment vertical="center"/>
    </xf>
    <xf numFmtId="0" fontId="8" fillId="4" borderId="14" xfId="0" applyNumberFormat="1" applyFont="1" applyFill="1" applyBorder="1" applyAlignment="1">
      <alignment horizontal="center" vertical="center"/>
    </xf>
    <xf numFmtId="0" fontId="9" fillId="0" borderId="8" xfId="0" applyNumberFormat="1" applyFont="1" applyBorder="1" applyAlignment="1">
      <alignment horizontal="center" vertical="center"/>
    </xf>
    <xf numFmtId="0" fontId="5" fillId="0" borderId="0" xfId="0" applyNumberFormat="1" applyFont="1" applyAlignment="1">
      <alignment horizontal="center"/>
    </xf>
    <xf numFmtId="0" fontId="4" fillId="0" borderId="24" xfId="0" applyNumberFormat="1" applyFont="1" applyBorder="1"/>
    <xf numFmtId="0" fontId="4" fillId="0" borderId="9" xfId="0" applyNumberFormat="1" applyFont="1" applyBorder="1"/>
    <xf numFmtId="0" fontId="4" fillId="0" borderId="10" xfId="0" applyNumberFormat="1" applyFont="1" applyBorder="1"/>
    <xf numFmtId="0" fontId="8" fillId="4" borderId="16" xfId="0" applyNumberFormat="1" applyFont="1" applyFill="1" applyBorder="1" applyAlignment="1">
      <alignment horizontal="center" vertical="center"/>
    </xf>
    <xf numFmtId="0" fontId="9" fillId="6" borderId="0" xfId="0" applyNumberFormat="1" applyFont="1" applyFill="1" applyAlignment="1">
      <alignment horizontal="center" vertical="center"/>
    </xf>
    <xf numFmtId="0" fontId="6" fillId="0" borderId="48" xfId="0" applyNumberFormat="1" applyFont="1" applyBorder="1"/>
    <xf numFmtId="0" fontId="6" fillId="0" borderId="0" xfId="0" applyNumberFormat="1" applyFont="1"/>
    <xf numFmtId="165" fontId="9" fillId="0" borderId="17" xfId="1" applyNumberFormat="1" applyFont="1" applyBorder="1" applyAlignment="1">
      <alignment vertical="center"/>
    </xf>
    <xf numFmtId="165" fontId="9" fillId="4" borderId="19" xfId="1" applyNumberFormat="1" applyFont="1" applyFill="1" applyBorder="1" applyAlignment="1">
      <alignment vertical="center"/>
    </xf>
    <xf numFmtId="165" fontId="9" fillId="0" borderId="19" xfId="1" applyNumberFormat="1" applyFont="1" applyFill="1" applyBorder="1" applyAlignment="1">
      <alignment vertical="center"/>
    </xf>
    <xf numFmtId="165" fontId="9" fillId="4" borderId="22" xfId="1" applyNumberFormat="1" applyFont="1" applyFill="1" applyBorder="1" applyAlignment="1">
      <alignment vertical="center"/>
    </xf>
    <xf numFmtId="165" fontId="6" fillId="0" borderId="0" xfId="1" applyNumberFormat="1" applyFont="1"/>
    <xf numFmtId="165" fontId="0" fillId="0" borderId="0" xfId="1" applyNumberFormat="1" applyFont="1" applyAlignment="1"/>
    <xf numFmtId="49" fontId="8" fillId="4" borderId="15" xfId="1" applyNumberFormat="1" applyFont="1" applyFill="1" applyBorder="1" applyAlignment="1">
      <alignment horizontal="center" vertical="center" wrapText="1"/>
    </xf>
    <xf numFmtId="165" fontId="9" fillId="7" borderId="19" xfId="1" applyNumberFormat="1" applyFont="1" applyFill="1" applyBorder="1" applyAlignment="1">
      <alignment vertical="center"/>
    </xf>
    <xf numFmtId="2" fontId="15" fillId="0" borderId="0" xfId="0" applyNumberFormat="1" applyFont="1" applyAlignment="1">
      <alignment horizontal="center"/>
    </xf>
    <xf numFmtId="0" fontId="17" fillId="5" borderId="40" xfId="0" applyFont="1" applyFill="1" applyBorder="1"/>
    <xf numFmtId="0" fontId="17" fillId="5" borderId="43" xfId="0" applyFont="1" applyFill="1" applyBorder="1" applyAlignment="1">
      <alignment horizontal="center"/>
    </xf>
    <xf numFmtId="2" fontId="6" fillId="0" borderId="45" xfId="0" applyNumberFormat="1" applyFont="1" applyBorder="1"/>
    <xf numFmtId="165" fontId="20" fillId="0" borderId="17" xfId="1" applyNumberFormat="1" applyFont="1" applyBorder="1" applyAlignment="1">
      <alignment vertical="center"/>
    </xf>
    <xf numFmtId="0" fontId="6" fillId="0" borderId="45" xfId="0" applyNumberFormat="1" applyFont="1" applyBorder="1"/>
    <xf numFmtId="0" fontId="0" fillId="0" borderId="0" xfId="0" applyFont="1" applyAlignment="1"/>
    <xf numFmtId="49" fontId="10" fillId="0" borderId="0" xfId="0" applyNumberFormat="1" applyFont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7" fillId="4" borderId="11" xfId="0" applyFont="1" applyFill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/>
    <xf numFmtId="0" fontId="8" fillId="0" borderId="1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19" fillId="5" borderId="36" xfId="0" applyFont="1" applyFill="1" applyBorder="1" applyAlignment="1">
      <alignment horizontal="center"/>
    </xf>
    <xf numFmtId="0" fontId="18" fillId="0" borderId="38" xfId="0" applyFont="1" applyBorder="1"/>
    <xf numFmtId="0" fontId="6" fillId="0" borderId="30" xfId="0" applyFont="1" applyBorder="1" applyAlignment="1">
      <alignment horizontal="center"/>
    </xf>
    <xf numFmtId="0" fontId="3" fillId="0" borderId="31" xfId="0" applyFont="1" applyBorder="1"/>
    <xf numFmtId="0" fontId="6" fillId="0" borderId="34" xfId="0" applyFont="1" applyBorder="1" applyAlignment="1">
      <alignment horizontal="left"/>
    </xf>
    <xf numFmtId="0" fontId="3" fillId="0" borderId="28" xfId="0" applyFont="1" applyBorder="1"/>
    <xf numFmtId="0" fontId="3" fillId="0" borderId="29" xfId="0" applyFont="1" applyBorder="1"/>
    <xf numFmtId="0" fontId="6" fillId="0" borderId="34" xfId="0" applyFont="1" applyBorder="1" applyAlignment="1">
      <alignment horizontal="center"/>
    </xf>
    <xf numFmtId="0" fontId="0" fillId="0" borderId="0" xfId="0" applyFont="1" applyAlignment="1"/>
    <xf numFmtId="0" fontId="3" fillId="0" borderId="33" xfId="0" applyFont="1" applyBorder="1"/>
    <xf numFmtId="0" fontId="3" fillId="0" borderId="32" xfId="0" applyFont="1" applyBorder="1"/>
    <xf numFmtId="0" fontId="16" fillId="5" borderId="36" xfId="0" applyFont="1" applyFill="1" applyBorder="1" applyAlignment="1">
      <alignment horizontal="center"/>
    </xf>
    <xf numFmtId="0" fontId="3" fillId="0" borderId="37" xfId="0" applyFont="1" applyBorder="1"/>
    <xf numFmtId="0" fontId="3" fillId="0" borderId="38" xfId="0" applyFont="1" applyBorder="1"/>
    <xf numFmtId="0" fontId="17" fillId="5" borderId="36" xfId="0" applyFont="1" applyFill="1" applyBorder="1" applyAlignment="1">
      <alignment horizontal="center"/>
    </xf>
    <xf numFmtId="0" fontId="18" fillId="0" borderId="37" xfId="0" applyFont="1" applyBorder="1"/>
    <xf numFmtId="22" fontId="17" fillId="5" borderId="36" xfId="0" applyNumberFormat="1" applyFont="1" applyFill="1" applyBorder="1" applyAlignment="1">
      <alignment horizontal="center"/>
    </xf>
    <xf numFmtId="2" fontId="10" fillId="0" borderId="30" xfId="0" applyNumberFormat="1" applyFont="1" applyBorder="1" applyAlignment="1">
      <alignment horizontal="right"/>
    </xf>
    <xf numFmtId="0" fontId="12" fillId="0" borderId="29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left"/>
    </xf>
    <xf numFmtId="0" fontId="3" fillId="0" borderId="26" xfId="0" applyFont="1" applyBorder="1"/>
    <xf numFmtId="0" fontId="3" fillId="0" borderId="27" xfId="0" applyFont="1" applyBorder="1"/>
    <xf numFmtId="0" fontId="13" fillId="0" borderId="25" xfId="0" applyFont="1" applyBorder="1" applyAlignment="1">
      <alignment horizontal="center"/>
    </xf>
    <xf numFmtId="0" fontId="6" fillId="0" borderId="34" xfId="0" applyFont="1" applyBorder="1" applyAlignment="1">
      <alignment horizontal="center" wrapText="1"/>
    </xf>
    <xf numFmtId="0" fontId="3" fillId="0" borderId="30" xfId="0" applyFont="1" applyBorder="1"/>
    <xf numFmtId="0" fontId="13" fillId="0" borderId="30" xfId="0" applyFont="1" applyBorder="1" applyAlignment="1">
      <alignment horizontal="center"/>
    </xf>
    <xf numFmtId="0" fontId="6" fillId="0" borderId="26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wrapText="1"/>
    </xf>
    <xf numFmtId="0" fontId="6" fillId="0" borderId="30" xfId="0" applyFont="1" applyBorder="1" applyAlignment="1">
      <alignment horizontal="left" vertical="center" wrapText="1"/>
    </xf>
    <xf numFmtId="0" fontId="10" fillId="0" borderId="34" xfId="0" applyFont="1" applyBorder="1" applyAlignment="1">
      <alignment horizontal="center" vertical="top"/>
    </xf>
    <xf numFmtId="0" fontId="6" fillId="0" borderId="25" xfId="0" applyFont="1" applyBorder="1" applyAlignment="1">
      <alignment horizontal="center"/>
    </xf>
    <xf numFmtId="0" fontId="3" fillId="0" borderId="35" xfId="0" applyFont="1" applyBorder="1"/>
    <xf numFmtId="0" fontId="1" fillId="0" borderId="34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/>
    </xf>
    <xf numFmtId="22" fontId="6" fillId="5" borderId="46" xfId="0" applyNumberFormat="1" applyFont="1" applyFill="1" applyBorder="1" applyAlignment="1">
      <alignment horizontal="left"/>
    </xf>
    <xf numFmtId="0" fontId="3" fillId="0" borderId="47" xfId="0" applyFont="1" applyBorder="1"/>
    <xf numFmtId="0" fontId="10" fillId="0" borderId="34" xfId="0" applyFont="1" applyBorder="1" applyAlignment="1">
      <alignment horizontal="center"/>
    </xf>
    <xf numFmtId="0" fontId="6" fillId="0" borderId="25" xfId="0" applyFont="1" applyBorder="1" applyAlignment="1">
      <alignment horizontal="right" vertical="center" wrapText="1"/>
    </xf>
    <xf numFmtId="0" fontId="6" fillId="0" borderId="35" xfId="0" applyFont="1" applyBorder="1" applyAlignment="1">
      <alignment horizontal="left"/>
    </xf>
    <xf numFmtId="0" fontId="10" fillId="5" borderId="36" xfId="0" applyFont="1" applyFill="1" applyBorder="1" applyAlignment="1">
      <alignment horizontal="center"/>
    </xf>
    <xf numFmtId="49" fontId="17" fillId="5" borderId="36" xfId="0" applyNumberFormat="1" applyFont="1" applyFill="1" applyBorder="1" applyAlignment="1">
      <alignment horizontal="center"/>
    </xf>
    <xf numFmtId="49" fontId="3" fillId="0" borderId="37" xfId="0" applyNumberFormat="1" applyFont="1" applyBorder="1"/>
    <xf numFmtId="49" fontId="3" fillId="0" borderId="38" xfId="0" applyNumberFormat="1" applyFont="1" applyBorder="1"/>
    <xf numFmtId="0" fontId="6" fillId="0" borderId="34" xfId="0" applyFont="1" applyBorder="1" applyAlignment="1">
      <alignment horizontal="left" wrapText="1"/>
    </xf>
    <xf numFmtId="0" fontId="6" fillId="0" borderId="28" xfId="0" applyFont="1" applyBorder="1" applyAlignment="1">
      <alignment horizontal="left"/>
    </xf>
    <xf numFmtId="0" fontId="17" fillId="5" borderId="36" xfId="0" applyFont="1" applyFill="1" applyBorder="1" applyAlignment="1">
      <alignment horizontal="left"/>
    </xf>
    <xf numFmtId="22" fontId="21" fillId="8" borderId="46" xfId="0" applyNumberFormat="1" applyFont="1" applyFill="1" applyBorder="1" applyAlignment="1">
      <alignment horizontal="left"/>
    </xf>
    <xf numFmtId="0" fontId="22" fillId="9" borderId="47" xfId="0" applyFont="1" applyFill="1" applyBorder="1"/>
    <xf numFmtId="0" fontId="10" fillId="8" borderId="36" xfId="0" applyFont="1" applyFill="1" applyBorder="1" applyAlignment="1">
      <alignment horizontal="center"/>
    </xf>
    <xf numFmtId="0" fontId="3" fillId="9" borderId="37" xfId="0" applyFont="1" applyFill="1" applyBorder="1"/>
    <xf numFmtId="0" fontId="3" fillId="9" borderId="38" xfId="0" applyFont="1" applyFill="1" applyBorder="1"/>
    <xf numFmtId="0" fontId="16" fillId="8" borderId="36" xfId="0" applyFont="1" applyFill="1" applyBorder="1" applyAlignment="1">
      <alignment horizontal="center"/>
    </xf>
    <xf numFmtId="49" fontId="17" fillId="8" borderId="36" xfId="0" applyNumberFormat="1" applyFont="1" applyFill="1" applyBorder="1" applyAlignment="1">
      <alignment horizontal="center"/>
    </xf>
    <xf numFmtId="49" fontId="3" fillId="9" borderId="37" xfId="0" applyNumberFormat="1" applyFont="1" applyFill="1" applyBorder="1"/>
    <xf numFmtId="49" fontId="3" fillId="9" borderId="38" xfId="0" applyNumberFormat="1" applyFont="1" applyFill="1" applyBorder="1"/>
    <xf numFmtId="0" fontId="17" fillId="8" borderId="40" xfId="0" applyFont="1" applyFill="1" applyBorder="1"/>
    <xf numFmtId="0" fontId="13" fillId="8" borderId="40" xfId="0" applyFont="1" applyFill="1" applyBorder="1"/>
    <xf numFmtId="0" fontId="13" fillId="8" borderId="41" xfId="0" applyFont="1" applyFill="1" applyBorder="1"/>
    <xf numFmtId="0" fontId="17" fillId="8" borderId="36" xfId="0" applyFont="1" applyFill="1" applyBorder="1" applyAlignment="1">
      <alignment horizontal="center"/>
    </xf>
    <xf numFmtId="0" fontId="18" fillId="9" borderId="37" xfId="0" applyFont="1" applyFill="1" applyBorder="1"/>
    <xf numFmtId="0" fontId="18" fillId="9" borderId="38" xfId="0" applyFont="1" applyFill="1" applyBorder="1"/>
    <xf numFmtId="22" fontId="17" fillId="8" borderId="36" xfId="0" applyNumberFormat="1" applyFont="1" applyFill="1" applyBorder="1" applyAlignment="1">
      <alignment horizontal="center"/>
    </xf>
    <xf numFmtId="0" fontId="17" fillId="8" borderId="36" xfId="0" applyFont="1" applyFill="1" applyBorder="1" applyAlignment="1">
      <alignment horizontal="left"/>
    </xf>
    <xf numFmtId="0" fontId="17" fillId="8" borderId="43" xfId="0" applyFont="1" applyFill="1" applyBorder="1" applyAlignment="1">
      <alignment horizontal="center"/>
    </xf>
    <xf numFmtId="0" fontId="19" fillId="8" borderId="36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Clientes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Estoque!$C$4:$C$11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1-46F6-8517-9633F6E7D47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Estoque!$D$4:$D$11</c:f>
              <c:numCache>
                <c:formatCode>"R$"\ #,##0.00</c:formatCode>
                <c:ptCount val="8"/>
                <c:pt idx="0">
                  <c:v>300</c:v>
                </c:pt>
                <c:pt idx="1">
                  <c:v>110</c:v>
                </c:pt>
                <c:pt idx="2">
                  <c:v>149.5</c:v>
                </c:pt>
                <c:pt idx="3">
                  <c:v>65.89</c:v>
                </c:pt>
                <c:pt idx="4">
                  <c:v>260</c:v>
                </c:pt>
                <c:pt idx="5">
                  <c:v>79.5</c:v>
                </c:pt>
                <c:pt idx="6">
                  <c:v>225.5</c:v>
                </c:pt>
                <c:pt idx="7">
                  <c:v>275.89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A1-46F6-8517-9633F6E7D47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Estoque!$E$4:$E$11</c:f>
              <c:numCache>
                <c:formatCode>0.00</c:formatCode>
                <c:ptCount val="8"/>
                <c:pt idx="0">
                  <c:v>9000</c:v>
                </c:pt>
                <c:pt idx="1">
                  <c:v>3300</c:v>
                </c:pt>
                <c:pt idx="2">
                  <c:v>4485</c:v>
                </c:pt>
                <c:pt idx="3">
                  <c:v>1976.7</c:v>
                </c:pt>
                <c:pt idx="4">
                  <c:v>7800</c:v>
                </c:pt>
                <c:pt idx="5">
                  <c:v>2385</c:v>
                </c:pt>
                <c:pt idx="6">
                  <c:v>6765</c:v>
                </c:pt>
                <c:pt idx="7">
                  <c:v>8276.6999999999989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A1-46F6-8517-9633F6E7D47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Estoque!$F$4:$F$11</c:f>
              <c:numCache>
                <c:formatCode>0.00%</c:formatCode>
                <c:ptCount val="8"/>
                <c:pt idx="0">
                  <c:v>0.3</c:v>
                </c:pt>
                <c:pt idx="1">
                  <c:v>0.3</c:v>
                </c:pt>
                <c:pt idx="2">
                  <c:v>0.23</c:v>
                </c:pt>
                <c:pt idx="3">
                  <c:v>0.8</c:v>
                </c:pt>
                <c:pt idx="4">
                  <c:v>0.3</c:v>
                </c:pt>
                <c:pt idx="5">
                  <c:v>0.8</c:v>
                </c:pt>
                <c:pt idx="6">
                  <c:v>0.3</c:v>
                </c:pt>
                <c:pt idx="7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A1-46F6-8517-9633F6E7D47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Estoque!$G$4:$G$11</c:f>
              <c:numCache>
                <c:formatCode>"R$"\ #,##0.00</c:formatCode>
                <c:ptCount val="8"/>
                <c:pt idx="0">
                  <c:v>390</c:v>
                </c:pt>
                <c:pt idx="1">
                  <c:v>143</c:v>
                </c:pt>
                <c:pt idx="2">
                  <c:v>183.88499999999999</c:v>
                </c:pt>
                <c:pt idx="3">
                  <c:v>118.602</c:v>
                </c:pt>
                <c:pt idx="4">
                  <c:v>338</c:v>
                </c:pt>
                <c:pt idx="5">
                  <c:v>143.1</c:v>
                </c:pt>
                <c:pt idx="6">
                  <c:v>293.15000000000003</c:v>
                </c:pt>
                <c:pt idx="7">
                  <c:v>339.34469999999999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A1-46F6-8517-9633F6E7D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385679"/>
        <c:axId val="198945935"/>
      </c:barChart>
      <c:catAx>
        <c:axId val="19838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45935"/>
        <c:crosses val="autoZero"/>
        <c:auto val="1"/>
        <c:lblAlgn val="ctr"/>
        <c:lblOffset val="100"/>
        <c:noMultiLvlLbl val="0"/>
      </c:catAx>
      <c:valAx>
        <c:axId val="19894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38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Estoque!$N$1:$N$3</c:f>
              <c:strCache>
                <c:ptCount val="3"/>
                <c:pt idx="0">
                  <c:v>CONTROLE DE ESTOQUE</c:v>
                </c:pt>
                <c:pt idx="1">
                  <c:v>Movimentação</c:v>
                </c:pt>
                <c:pt idx="2">
                  <c:v>Estoque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Estoque!$A$8:$O$15</c:f>
              <c:multiLvlStrCache>
                <c:ptCount val="8"/>
                <c:lvl>
                  <c:pt idx="0">
                    <c:v>R$ 9.464,00</c:v>
                  </c:pt>
                  <c:pt idx="1">
                    <c:v>R$ 2.146,50</c:v>
                  </c:pt>
                  <c:pt idx="2">
                    <c:v>R$ 6.449,30</c:v>
                  </c:pt>
                  <c:pt idx="3">
                    <c:v>R$ 8.144,27</c:v>
                  </c:pt>
                </c:lvl>
                <c:lvl>
                  <c:pt idx="0">
                    <c:v>28</c:v>
                  </c:pt>
                  <c:pt idx="1">
                    <c:v>15</c:v>
                  </c:pt>
                  <c:pt idx="2">
                    <c:v>22</c:v>
                  </c:pt>
                  <c:pt idx="3">
                    <c:v>24</c:v>
                  </c:pt>
                </c:lvl>
                <c:lvl>
                  <c:pt idx="0">
                    <c:v>07/06/2023</c:v>
                  </c:pt>
                  <c:pt idx="1">
                    <c:v>07/06/2023</c:v>
                  </c:pt>
                  <c:pt idx="2">
                    <c:v>07/06/2023</c:v>
                  </c:pt>
                  <c:pt idx="3">
                    <c:v>07/06/2023</c:v>
                  </c:pt>
                </c:lvl>
                <c:lvl>
                  <c:pt idx="0">
                    <c:v>R$ 676,00</c:v>
                  </c:pt>
                  <c:pt idx="1">
                    <c:v>R$ 2.146,50</c:v>
                  </c:pt>
                  <c:pt idx="2">
                    <c:v>R$ 2.345,20</c:v>
                  </c:pt>
                  <c:pt idx="3">
                    <c:v>R$ 2.036,07</c:v>
                  </c:pt>
                </c:lvl>
                <c:lvl>
                  <c:pt idx="0">
                    <c:v>2,00</c:v>
                  </c:pt>
                  <c:pt idx="1">
                    <c:v>15,00</c:v>
                  </c:pt>
                  <c:pt idx="2">
                    <c:v>8,00</c:v>
                  </c:pt>
                  <c:pt idx="3">
                    <c:v>6,00</c:v>
                  </c:pt>
                </c:lvl>
                <c:lvl>
                  <c:pt idx="0">
                    <c:v>07/06/2023</c:v>
                  </c:pt>
                  <c:pt idx="1">
                    <c:v>07/06/2023</c:v>
                  </c:pt>
                  <c:pt idx="2">
                    <c:v>07/06/2023</c:v>
                  </c:pt>
                  <c:pt idx="3">
                    <c:v>07/06/2023</c:v>
                  </c:pt>
                </c:lvl>
                <c:lvl>
                  <c:pt idx="0">
                    <c:v>R$ 338,00</c:v>
                  </c:pt>
                  <c:pt idx="1">
                    <c:v>R$ 143,10</c:v>
                  </c:pt>
                  <c:pt idx="2">
                    <c:v>R$ 293,15</c:v>
                  </c:pt>
                  <c:pt idx="3">
                    <c:v>R$ 339,34</c:v>
                  </c:pt>
                </c:lvl>
                <c:lvl>
                  <c:pt idx="0">
                    <c:v>30,00%</c:v>
                  </c:pt>
                  <c:pt idx="1">
                    <c:v>80,00%</c:v>
                  </c:pt>
                  <c:pt idx="2">
                    <c:v>30,00%</c:v>
                  </c:pt>
                  <c:pt idx="3">
                    <c:v>23,00%</c:v>
                  </c:pt>
                </c:lvl>
                <c:lvl>
                  <c:pt idx="0">
                    <c:v>7800,00</c:v>
                  </c:pt>
                  <c:pt idx="1">
                    <c:v>2385,00</c:v>
                  </c:pt>
                  <c:pt idx="2">
                    <c:v>6765,00</c:v>
                  </c:pt>
                  <c:pt idx="3">
                    <c:v>8276,70</c:v>
                  </c:pt>
                </c:lvl>
                <c:lvl>
                  <c:pt idx="0">
                    <c:v>R$ 260,00</c:v>
                  </c:pt>
                  <c:pt idx="1">
                    <c:v>R$ 79,50</c:v>
                  </c:pt>
                  <c:pt idx="2">
                    <c:v>R$ 225,50</c:v>
                  </c:pt>
                  <c:pt idx="3">
                    <c:v>R$ 275,89</c:v>
                  </c:pt>
                </c:lvl>
                <c:lvl>
                  <c:pt idx="0">
                    <c:v>30</c:v>
                  </c:pt>
                  <c:pt idx="1">
                    <c:v>30</c:v>
                  </c:pt>
                  <c:pt idx="2">
                    <c:v>30</c:v>
                  </c:pt>
                  <c:pt idx="3">
                    <c:v>30</c:v>
                  </c:pt>
                </c:lvl>
                <c:lvl>
                  <c:pt idx="0">
                    <c:v>Star Wars Jedi: Survivor</c:v>
                  </c:pt>
                  <c:pt idx="1">
                    <c:v>GTA V: Premium Edition</c:v>
                  </c:pt>
                  <c:pt idx="2">
                    <c:v>Hogwarts legacy</c:v>
                  </c:pt>
                  <c:pt idx="3">
                    <c:v>Assassin´s Creed Mirage</c:v>
                  </c:pt>
                  <c:pt idx="5">
                    <c:v>Soma de valores</c:v>
                  </c:pt>
                  <c:pt idx="6">
                    <c:v>Média de valores</c:v>
                  </c:pt>
                  <c:pt idx="7">
                    <c:v>Maior valor</c:v>
                  </c:pt>
                </c:lvl>
                <c:lvl>
                  <c:pt idx="0">
                    <c:v>2584</c:v>
                  </c:pt>
                  <c:pt idx="1">
                    <c:v>1205</c:v>
                  </c:pt>
                  <c:pt idx="2">
                    <c:v>998</c:v>
                  </c:pt>
                  <c:pt idx="3">
                    <c:v>3250</c:v>
                  </c:pt>
                </c:lvl>
              </c:multiLvlStrCache>
            </c:multiLvlStrRef>
          </c:cat>
          <c:val>
            <c:numRef>
              <c:f>Estoque!$N$8:$N$15</c:f>
              <c:numCache>
                <c:formatCode>General</c:formatCode>
                <c:ptCount val="8"/>
                <c:pt idx="0">
                  <c:v>28</c:v>
                </c:pt>
                <c:pt idx="1">
                  <c:v>15</c:v>
                </c:pt>
                <c:pt idx="2">
                  <c:v>22</c:v>
                </c:pt>
                <c:pt idx="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97-461C-B28D-1BCEC5CC580A}"/>
            </c:ext>
          </c:extLst>
        </c:ser>
        <c:ser>
          <c:idx val="1"/>
          <c:order val="1"/>
          <c:tx>
            <c:strRef>
              <c:f>Estoque!$O$1:$O$3</c:f>
              <c:strCache>
                <c:ptCount val="3"/>
                <c:pt idx="0">
                  <c:v>CONTROLE DE ESTOQUE</c:v>
                </c:pt>
                <c:pt idx="1">
                  <c:v>Movimentação</c:v>
                </c:pt>
                <c:pt idx="2">
                  <c:v>Valor estoque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Estoque!$A$8:$O$15</c:f>
              <c:multiLvlStrCache>
                <c:ptCount val="8"/>
                <c:lvl>
                  <c:pt idx="0">
                    <c:v>R$ 9.464,00</c:v>
                  </c:pt>
                  <c:pt idx="1">
                    <c:v>R$ 2.146,50</c:v>
                  </c:pt>
                  <c:pt idx="2">
                    <c:v>R$ 6.449,30</c:v>
                  </c:pt>
                  <c:pt idx="3">
                    <c:v>R$ 8.144,27</c:v>
                  </c:pt>
                </c:lvl>
                <c:lvl>
                  <c:pt idx="0">
                    <c:v>28</c:v>
                  </c:pt>
                  <c:pt idx="1">
                    <c:v>15</c:v>
                  </c:pt>
                  <c:pt idx="2">
                    <c:v>22</c:v>
                  </c:pt>
                  <c:pt idx="3">
                    <c:v>24</c:v>
                  </c:pt>
                </c:lvl>
                <c:lvl>
                  <c:pt idx="0">
                    <c:v>07/06/2023</c:v>
                  </c:pt>
                  <c:pt idx="1">
                    <c:v>07/06/2023</c:v>
                  </c:pt>
                  <c:pt idx="2">
                    <c:v>07/06/2023</c:v>
                  </c:pt>
                  <c:pt idx="3">
                    <c:v>07/06/2023</c:v>
                  </c:pt>
                </c:lvl>
                <c:lvl>
                  <c:pt idx="0">
                    <c:v>R$ 676,00</c:v>
                  </c:pt>
                  <c:pt idx="1">
                    <c:v>R$ 2.146,50</c:v>
                  </c:pt>
                  <c:pt idx="2">
                    <c:v>R$ 2.345,20</c:v>
                  </c:pt>
                  <c:pt idx="3">
                    <c:v>R$ 2.036,07</c:v>
                  </c:pt>
                </c:lvl>
                <c:lvl>
                  <c:pt idx="0">
                    <c:v>2,00</c:v>
                  </c:pt>
                  <c:pt idx="1">
                    <c:v>15,00</c:v>
                  </c:pt>
                  <c:pt idx="2">
                    <c:v>8,00</c:v>
                  </c:pt>
                  <c:pt idx="3">
                    <c:v>6,00</c:v>
                  </c:pt>
                </c:lvl>
                <c:lvl>
                  <c:pt idx="0">
                    <c:v>07/06/2023</c:v>
                  </c:pt>
                  <c:pt idx="1">
                    <c:v>07/06/2023</c:v>
                  </c:pt>
                  <c:pt idx="2">
                    <c:v>07/06/2023</c:v>
                  </c:pt>
                  <c:pt idx="3">
                    <c:v>07/06/2023</c:v>
                  </c:pt>
                </c:lvl>
                <c:lvl>
                  <c:pt idx="0">
                    <c:v>R$ 338,00</c:v>
                  </c:pt>
                  <c:pt idx="1">
                    <c:v>R$ 143,10</c:v>
                  </c:pt>
                  <c:pt idx="2">
                    <c:v>R$ 293,15</c:v>
                  </c:pt>
                  <c:pt idx="3">
                    <c:v>R$ 339,34</c:v>
                  </c:pt>
                </c:lvl>
                <c:lvl>
                  <c:pt idx="0">
                    <c:v>30,00%</c:v>
                  </c:pt>
                  <c:pt idx="1">
                    <c:v>80,00%</c:v>
                  </c:pt>
                  <c:pt idx="2">
                    <c:v>30,00%</c:v>
                  </c:pt>
                  <c:pt idx="3">
                    <c:v>23,00%</c:v>
                  </c:pt>
                </c:lvl>
                <c:lvl>
                  <c:pt idx="0">
                    <c:v>7800,00</c:v>
                  </c:pt>
                  <c:pt idx="1">
                    <c:v>2385,00</c:v>
                  </c:pt>
                  <c:pt idx="2">
                    <c:v>6765,00</c:v>
                  </c:pt>
                  <c:pt idx="3">
                    <c:v>8276,70</c:v>
                  </c:pt>
                </c:lvl>
                <c:lvl>
                  <c:pt idx="0">
                    <c:v>R$ 260,00</c:v>
                  </c:pt>
                  <c:pt idx="1">
                    <c:v>R$ 79,50</c:v>
                  </c:pt>
                  <c:pt idx="2">
                    <c:v>R$ 225,50</c:v>
                  </c:pt>
                  <c:pt idx="3">
                    <c:v>R$ 275,89</c:v>
                  </c:pt>
                </c:lvl>
                <c:lvl>
                  <c:pt idx="0">
                    <c:v>30</c:v>
                  </c:pt>
                  <c:pt idx="1">
                    <c:v>30</c:v>
                  </c:pt>
                  <c:pt idx="2">
                    <c:v>30</c:v>
                  </c:pt>
                  <c:pt idx="3">
                    <c:v>30</c:v>
                  </c:pt>
                </c:lvl>
                <c:lvl>
                  <c:pt idx="0">
                    <c:v>Star Wars Jedi: Survivor</c:v>
                  </c:pt>
                  <c:pt idx="1">
                    <c:v>GTA V: Premium Edition</c:v>
                  </c:pt>
                  <c:pt idx="2">
                    <c:v>Hogwarts legacy</c:v>
                  </c:pt>
                  <c:pt idx="3">
                    <c:v>Assassin´s Creed Mirage</c:v>
                  </c:pt>
                  <c:pt idx="5">
                    <c:v>Soma de valores</c:v>
                  </c:pt>
                  <c:pt idx="6">
                    <c:v>Média de valores</c:v>
                  </c:pt>
                  <c:pt idx="7">
                    <c:v>Maior valor</c:v>
                  </c:pt>
                </c:lvl>
                <c:lvl>
                  <c:pt idx="0">
                    <c:v>2584</c:v>
                  </c:pt>
                  <c:pt idx="1">
                    <c:v>1205</c:v>
                  </c:pt>
                  <c:pt idx="2">
                    <c:v>998</c:v>
                  </c:pt>
                  <c:pt idx="3">
                    <c:v>3250</c:v>
                  </c:pt>
                </c:lvl>
              </c:multiLvlStrCache>
            </c:multiLvlStrRef>
          </c:cat>
          <c:val>
            <c:numRef>
              <c:f>Estoque!$O$8:$O$15</c:f>
              <c:numCache>
                <c:formatCode>"R$"\ #,##0.00</c:formatCode>
                <c:ptCount val="8"/>
                <c:pt idx="0">
                  <c:v>9464</c:v>
                </c:pt>
                <c:pt idx="1">
                  <c:v>2146.5</c:v>
                </c:pt>
                <c:pt idx="2">
                  <c:v>6449.3000000000011</c:v>
                </c:pt>
                <c:pt idx="3">
                  <c:v>8144.2727999999997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97-461C-B28D-1BCEC5CC5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05424"/>
        <c:axId val="1424410000"/>
      </c:lineChart>
      <c:catAx>
        <c:axId val="14244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4410000"/>
        <c:crosses val="autoZero"/>
        <c:auto val="1"/>
        <c:lblAlgn val="ctr"/>
        <c:lblOffset val="100"/>
        <c:noMultiLvlLbl val="0"/>
      </c:catAx>
      <c:valAx>
        <c:axId val="14244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440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Estoque!$N$1:$N$3</c:f>
              <c:strCache>
                <c:ptCount val="3"/>
                <c:pt idx="0">
                  <c:v>CONTROLE DE ESTOQUE</c:v>
                </c:pt>
                <c:pt idx="1">
                  <c:v>Movimentação</c:v>
                </c:pt>
                <c:pt idx="2">
                  <c:v>Estoque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6A-4ECC-B586-7AB22548FF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6A-4ECC-B586-7AB22548FF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6A-4ECC-B586-7AB22548FF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6A-4ECC-B586-7AB22548FF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66A-4ECC-B586-7AB22548FF4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66A-4ECC-B586-7AB22548FF4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66A-4ECC-B586-7AB22548FF4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66A-4ECC-B586-7AB22548FF48}"/>
              </c:ext>
            </c:extLst>
          </c:dPt>
          <c:cat>
            <c:multiLvlStrRef>
              <c:f>Estoque!$A$4:$M$11</c:f>
              <c:multiLvlStrCache>
                <c:ptCount val="8"/>
                <c:lvl>
                  <c:pt idx="0">
                    <c:v>07/06/2023</c:v>
                  </c:pt>
                  <c:pt idx="1">
                    <c:v>07/06/2023</c:v>
                  </c:pt>
                  <c:pt idx="2">
                    <c:v>07/06/2023</c:v>
                  </c:pt>
                  <c:pt idx="3">
                    <c:v>07/06/2023</c:v>
                  </c:pt>
                  <c:pt idx="4">
                    <c:v>07/06/2023</c:v>
                  </c:pt>
                  <c:pt idx="5">
                    <c:v>07/06/2023</c:v>
                  </c:pt>
                  <c:pt idx="6">
                    <c:v>07/06/2023</c:v>
                  </c:pt>
                  <c:pt idx="7">
                    <c:v>07/06/2023</c:v>
                  </c:pt>
                </c:lvl>
                <c:lvl>
                  <c:pt idx="0">
                    <c:v>R$ 1.170,00</c:v>
                  </c:pt>
                  <c:pt idx="1">
                    <c:v>R$ 715,00</c:v>
                  </c:pt>
                  <c:pt idx="2">
                    <c:v>R$ 1.838,85</c:v>
                  </c:pt>
                  <c:pt idx="3">
                    <c:v>R$ 711,61</c:v>
                  </c:pt>
                  <c:pt idx="4">
                    <c:v>R$ 676,00</c:v>
                  </c:pt>
                  <c:pt idx="5">
                    <c:v>R$ 2.146,50</c:v>
                  </c:pt>
                  <c:pt idx="6">
                    <c:v>R$ 2.345,20</c:v>
                  </c:pt>
                  <c:pt idx="7">
                    <c:v>R$ 2.036,07</c:v>
                  </c:pt>
                </c:lvl>
                <c:lvl>
                  <c:pt idx="0">
                    <c:v>3,00</c:v>
                  </c:pt>
                  <c:pt idx="1">
                    <c:v>5,00</c:v>
                  </c:pt>
                  <c:pt idx="2">
                    <c:v>10,00</c:v>
                  </c:pt>
                  <c:pt idx="3">
                    <c:v>6,00</c:v>
                  </c:pt>
                  <c:pt idx="4">
                    <c:v>2,00</c:v>
                  </c:pt>
                  <c:pt idx="5">
                    <c:v>15,00</c:v>
                  </c:pt>
                  <c:pt idx="6">
                    <c:v>8,00</c:v>
                  </c:pt>
                  <c:pt idx="7">
                    <c:v>6,00</c:v>
                  </c:pt>
                </c:lvl>
                <c:lvl>
                  <c:pt idx="0">
                    <c:v>07/06/2023</c:v>
                  </c:pt>
                  <c:pt idx="1">
                    <c:v>07/06/2023</c:v>
                  </c:pt>
                  <c:pt idx="2">
                    <c:v>07/06/2023</c:v>
                  </c:pt>
                  <c:pt idx="3">
                    <c:v>07/06/2023</c:v>
                  </c:pt>
                  <c:pt idx="4">
                    <c:v>07/06/2023</c:v>
                  </c:pt>
                  <c:pt idx="5">
                    <c:v>07/06/2023</c:v>
                  </c:pt>
                  <c:pt idx="6">
                    <c:v>07/06/2023</c:v>
                  </c:pt>
                  <c:pt idx="7">
                    <c:v>07/06/2023</c:v>
                  </c:pt>
                </c:lvl>
                <c:lvl>
                  <c:pt idx="0">
                    <c:v>R$ 390,00</c:v>
                  </c:pt>
                  <c:pt idx="1">
                    <c:v>R$ 143,00</c:v>
                  </c:pt>
                  <c:pt idx="2">
                    <c:v>R$ 183,89</c:v>
                  </c:pt>
                  <c:pt idx="3">
                    <c:v>R$ 118,60</c:v>
                  </c:pt>
                  <c:pt idx="4">
                    <c:v>R$ 338,00</c:v>
                  </c:pt>
                  <c:pt idx="5">
                    <c:v>R$ 143,10</c:v>
                  </c:pt>
                  <c:pt idx="6">
                    <c:v>R$ 293,15</c:v>
                  </c:pt>
                  <c:pt idx="7">
                    <c:v>R$ 339,34</c:v>
                  </c:pt>
                </c:lvl>
                <c:lvl>
                  <c:pt idx="0">
                    <c:v>30,00%</c:v>
                  </c:pt>
                  <c:pt idx="1">
                    <c:v>30,00%</c:v>
                  </c:pt>
                  <c:pt idx="2">
                    <c:v>23,00%</c:v>
                  </c:pt>
                  <c:pt idx="3">
                    <c:v>80,00%</c:v>
                  </c:pt>
                  <c:pt idx="4">
                    <c:v>30,00%</c:v>
                  </c:pt>
                  <c:pt idx="5">
                    <c:v>80,00%</c:v>
                  </c:pt>
                  <c:pt idx="6">
                    <c:v>30,00%</c:v>
                  </c:pt>
                  <c:pt idx="7">
                    <c:v>23,00%</c:v>
                  </c:pt>
                </c:lvl>
                <c:lvl>
                  <c:pt idx="0">
                    <c:v>9000,00</c:v>
                  </c:pt>
                  <c:pt idx="1">
                    <c:v>3300,00</c:v>
                  </c:pt>
                  <c:pt idx="2">
                    <c:v>4485,00</c:v>
                  </c:pt>
                  <c:pt idx="3">
                    <c:v>1976,70</c:v>
                  </c:pt>
                  <c:pt idx="4">
                    <c:v>7800,00</c:v>
                  </c:pt>
                  <c:pt idx="5">
                    <c:v>2385,00</c:v>
                  </c:pt>
                  <c:pt idx="6">
                    <c:v>6765,00</c:v>
                  </c:pt>
                  <c:pt idx="7">
                    <c:v>8276,70</c:v>
                  </c:pt>
                </c:lvl>
                <c:lvl>
                  <c:pt idx="0">
                    <c:v>R$ 300,00</c:v>
                  </c:pt>
                  <c:pt idx="1">
                    <c:v>R$ 110,00</c:v>
                  </c:pt>
                  <c:pt idx="2">
                    <c:v>R$ 149,50</c:v>
                  </c:pt>
                  <c:pt idx="3">
                    <c:v>R$ 65,89</c:v>
                  </c:pt>
                  <c:pt idx="4">
                    <c:v>R$ 260,00</c:v>
                  </c:pt>
                  <c:pt idx="5">
                    <c:v>R$ 79,50</c:v>
                  </c:pt>
                  <c:pt idx="6">
                    <c:v>R$ 225,50</c:v>
                  </c:pt>
                  <c:pt idx="7">
                    <c:v>R$ 275,89</c:v>
                  </c:pt>
                </c:lvl>
                <c:lvl>
                  <c:pt idx="0">
                    <c:v>30</c:v>
                  </c:pt>
                  <c:pt idx="1">
                    <c:v>30</c:v>
                  </c:pt>
                  <c:pt idx="2">
                    <c:v>30</c:v>
                  </c:pt>
                  <c:pt idx="3">
                    <c:v>30</c:v>
                  </c:pt>
                  <c:pt idx="4">
                    <c:v>30</c:v>
                  </c:pt>
                  <c:pt idx="5">
                    <c:v>30</c:v>
                  </c:pt>
                  <c:pt idx="6">
                    <c:v>30</c:v>
                  </c:pt>
                  <c:pt idx="7">
                    <c:v>30</c:v>
                  </c:pt>
                </c:lvl>
                <c:lvl>
                  <c:pt idx="0">
                    <c:v>Street Fighter 6</c:v>
                  </c:pt>
                  <c:pt idx="1">
                    <c:v>Aliens: Dark Descent</c:v>
                  </c:pt>
                  <c:pt idx="2">
                    <c:v>Stellaris: Galactic Paragons</c:v>
                  </c:pt>
                  <c:pt idx="3">
                    <c:v>Days Gone</c:v>
                  </c:pt>
                  <c:pt idx="4">
                    <c:v>Star Wars Jedi: Survivor</c:v>
                  </c:pt>
                  <c:pt idx="5">
                    <c:v>GTA V: Premium Edition</c:v>
                  </c:pt>
                  <c:pt idx="6">
                    <c:v>Hogwarts legacy</c:v>
                  </c:pt>
                  <c:pt idx="7">
                    <c:v>Assassin´s Creed Mirage</c:v>
                  </c:pt>
                </c:lvl>
                <c:lvl>
                  <c:pt idx="0">
                    <c:v>625</c:v>
                  </c:pt>
                  <c:pt idx="1">
                    <c:v>1009</c:v>
                  </c:pt>
                  <c:pt idx="2">
                    <c:v>1101</c:v>
                  </c:pt>
                  <c:pt idx="3">
                    <c:v>1205</c:v>
                  </c:pt>
                  <c:pt idx="4">
                    <c:v>2584</c:v>
                  </c:pt>
                  <c:pt idx="5">
                    <c:v>1205</c:v>
                  </c:pt>
                  <c:pt idx="6">
                    <c:v>998</c:v>
                  </c:pt>
                  <c:pt idx="7">
                    <c:v>3250</c:v>
                  </c:pt>
                </c:lvl>
              </c:multiLvlStrCache>
            </c:multiLvlStrRef>
          </c:cat>
          <c:val>
            <c:numRef>
              <c:f>Estoque!$N$4:$N$11</c:f>
              <c:numCache>
                <c:formatCode>General</c:formatCode>
                <c:ptCount val="8"/>
                <c:pt idx="0">
                  <c:v>27</c:v>
                </c:pt>
                <c:pt idx="1">
                  <c:v>25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15</c:v>
                </c:pt>
                <c:pt idx="6">
                  <c:v>22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66A-4ECC-B586-7AB22548FF48}"/>
            </c:ext>
          </c:extLst>
        </c:ser>
        <c:ser>
          <c:idx val="1"/>
          <c:order val="1"/>
          <c:tx>
            <c:strRef>
              <c:f>Estoque!$O$1:$O$3</c:f>
              <c:strCache>
                <c:ptCount val="3"/>
                <c:pt idx="0">
                  <c:v>CONTROLE DE ESTOQUE</c:v>
                </c:pt>
                <c:pt idx="1">
                  <c:v>Movimentação</c:v>
                </c:pt>
                <c:pt idx="2">
                  <c:v>Valor estoque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C66A-4ECC-B586-7AB22548FF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C66A-4ECC-B586-7AB22548FF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C66A-4ECC-B586-7AB22548FF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C66A-4ECC-B586-7AB22548FF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C66A-4ECC-B586-7AB22548FF4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C66A-4ECC-B586-7AB22548FF4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C66A-4ECC-B586-7AB22548FF4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C66A-4ECC-B586-7AB22548FF48}"/>
              </c:ext>
            </c:extLst>
          </c:dPt>
          <c:cat>
            <c:multiLvlStrRef>
              <c:f>Estoque!$A$4:$M$11</c:f>
              <c:multiLvlStrCache>
                <c:ptCount val="8"/>
                <c:lvl>
                  <c:pt idx="0">
                    <c:v>07/06/2023</c:v>
                  </c:pt>
                  <c:pt idx="1">
                    <c:v>07/06/2023</c:v>
                  </c:pt>
                  <c:pt idx="2">
                    <c:v>07/06/2023</c:v>
                  </c:pt>
                  <c:pt idx="3">
                    <c:v>07/06/2023</c:v>
                  </c:pt>
                  <c:pt idx="4">
                    <c:v>07/06/2023</c:v>
                  </c:pt>
                  <c:pt idx="5">
                    <c:v>07/06/2023</c:v>
                  </c:pt>
                  <c:pt idx="6">
                    <c:v>07/06/2023</c:v>
                  </c:pt>
                  <c:pt idx="7">
                    <c:v>07/06/2023</c:v>
                  </c:pt>
                </c:lvl>
                <c:lvl>
                  <c:pt idx="0">
                    <c:v>R$ 1.170,00</c:v>
                  </c:pt>
                  <c:pt idx="1">
                    <c:v>R$ 715,00</c:v>
                  </c:pt>
                  <c:pt idx="2">
                    <c:v>R$ 1.838,85</c:v>
                  </c:pt>
                  <c:pt idx="3">
                    <c:v>R$ 711,61</c:v>
                  </c:pt>
                  <c:pt idx="4">
                    <c:v>R$ 676,00</c:v>
                  </c:pt>
                  <c:pt idx="5">
                    <c:v>R$ 2.146,50</c:v>
                  </c:pt>
                  <c:pt idx="6">
                    <c:v>R$ 2.345,20</c:v>
                  </c:pt>
                  <c:pt idx="7">
                    <c:v>R$ 2.036,07</c:v>
                  </c:pt>
                </c:lvl>
                <c:lvl>
                  <c:pt idx="0">
                    <c:v>3,00</c:v>
                  </c:pt>
                  <c:pt idx="1">
                    <c:v>5,00</c:v>
                  </c:pt>
                  <c:pt idx="2">
                    <c:v>10,00</c:v>
                  </c:pt>
                  <c:pt idx="3">
                    <c:v>6,00</c:v>
                  </c:pt>
                  <c:pt idx="4">
                    <c:v>2,00</c:v>
                  </c:pt>
                  <c:pt idx="5">
                    <c:v>15,00</c:v>
                  </c:pt>
                  <c:pt idx="6">
                    <c:v>8,00</c:v>
                  </c:pt>
                  <c:pt idx="7">
                    <c:v>6,00</c:v>
                  </c:pt>
                </c:lvl>
                <c:lvl>
                  <c:pt idx="0">
                    <c:v>07/06/2023</c:v>
                  </c:pt>
                  <c:pt idx="1">
                    <c:v>07/06/2023</c:v>
                  </c:pt>
                  <c:pt idx="2">
                    <c:v>07/06/2023</c:v>
                  </c:pt>
                  <c:pt idx="3">
                    <c:v>07/06/2023</c:v>
                  </c:pt>
                  <c:pt idx="4">
                    <c:v>07/06/2023</c:v>
                  </c:pt>
                  <c:pt idx="5">
                    <c:v>07/06/2023</c:v>
                  </c:pt>
                  <c:pt idx="6">
                    <c:v>07/06/2023</c:v>
                  </c:pt>
                  <c:pt idx="7">
                    <c:v>07/06/2023</c:v>
                  </c:pt>
                </c:lvl>
                <c:lvl>
                  <c:pt idx="0">
                    <c:v>R$ 390,00</c:v>
                  </c:pt>
                  <c:pt idx="1">
                    <c:v>R$ 143,00</c:v>
                  </c:pt>
                  <c:pt idx="2">
                    <c:v>R$ 183,89</c:v>
                  </c:pt>
                  <c:pt idx="3">
                    <c:v>R$ 118,60</c:v>
                  </c:pt>
                  <c:pt idx="4">
                    <c:v>R$ 338,00</c:v>
                  </c:pt>
                  <c:pt idx="5">
                    <c:v>R$ 143,10</c:v>
                  </c:pt>
                  <c:pt idx="6">
                    <c:v>R$ 293,15</c:v>
                  </c:pt>
                  <c:pt idx="7">
                    <c:v>R$ 339,34</c:v>
                  </c:pt>
                </c:lvl>
                <c:lvl>
                  <c:pt idx="0">
                    <c:v>30,00%</c:v>
                  </c:pt>
                  <c:pt idx="1">
                    <c:v>30,00%</c:v>
                  </c:pt>
                  <c:pt idx="2">
                    <c:v>23,00%</c:v>
                  </c:pt>
                  <c:pt idx="3">
                    <c:v>80,00%</c:v>
                  </c:pt>
                  <c:pt idx="4">
                    <c:v>30,00%</c:v>
                  </c:pt>
                  <c:pt idx="5">
                    <c:v>80,00%</c:v>
                  </c:pt>
                  <c:pt idx="6">
                    <c:v>30,00%</c:v>
                  </c:pt>
                  <c:pt idx="7">
                    <c:v>23,00%</c:v>
                  </c:pt>
                </c:lvl>
                <c:lvl>
                  <c:pt idx="0">
                    <c:v>9000,00</c:v>
                  </c:pt>
                  <c:pt idx="1">
                    <c:v>3300,00</c:v>
                  </c:pt>
                  <c:pt idx="2">
                    <c:v>4485,00</c:v>
                  </c:pt>
                  <c:pt idx="3">
                    <c:v>1976,70</c:v>
                  </c:pt>
                  <c:pt idx="4">
                    <c:v>7800,00</c:v>
                  </c:pt>
                  <c:pt idx="5">
                    <c:v>2385,00</c:v>
                  </c:pt>
                  <c:pt idx="6">
                    <c:v>6765,00</c:v>
                  </c:pt>
                  <c:pt idx="7">
                    <c:v>8276,70</c:v>
                  </c:pt>
                </c:lvl>
                <c:lvl>
                  <c:pt idx="0">
                    <c:v>R$ 300,00</c:v>
                  </c:pt>
                  <c:pt idx="1">
                    <c:v>R$ 110,00</c:v>
                  </c:pt>
                  <c:pt idx="2">
                    <c:v>R$ 149,50</c:v>
                  </c:pt>
                  <c:pt idx="3">
                    <c:v>R$ 65,89</c:v>
                  </c:pt>
                  <c:pt idx="4">
                    <c:v>R$ 260,00</c:v>
                  </c:pt>
                  <c:pt idx="5">
                    <c:v>R$ 79,50</c:v>
                  </c:pt>
                  <c:pt idx="6">
                    <c:v>R$ 225,50</c:v>
                  </c:pt>
                  <c:pt idx="7">
                    <c:v>R$ 275,89</c:v>
                  </c:pt>
                </c:lvl>
                <c:lvl>
                  <c:pt idx="0">
                    <c:v>30</c:v>
                  </c:pt>
                  <c:pt idx="1">
                    <c:v>30</c:v>
                  </c:pt>
                  <c:pt idx="2">
                    <c:v>30</c:v>
                  </c:pt>
                  <c:pt idx="3">
                    <c:v>30</c:v>
                  </c:pt>
                  <c:pt idx="4">
                    <c:v>30</c:v>
                  </c:pt>
                  <c:pt idx="5">
                    <c:v>30</c:v>
                  </c:pt>
                  <c:pt idx="6">
                    <c:v>30</c:v>
                  </c:pt>
                  <c:pt idx="7">
                    <c:v>30</c:v>
                  </c:pt>
                </c:lvl>
                <c:lvl>
                  <c:pt idx="0">
                    <c:v>Street Fighter 6</c:v>
                  </c:pt>
                  <c:pt idx="1">
                    <c:v>Aliens: Dark Descent</c:v>
                  </c:pt>
                  <c:pt idx="2">
                    <c:v>Stellaris: Galactic Paragons</c:v>
                  </c:pt>
                  <c:pt idx="3">
                    <c:v>Days Gone</c:v>
                  </c:pt>
                  <c:pt idx="4">
                    <c:v>Star Wars Jedi: Survivor</c:v>
                  </c:pt>
                  <c:pt idx="5">
                    <c:v>GTA V: Premium Edition</c:v>
                  </c:pt>
                  <c:pt idx="6">
                    <c:v>Hogwarts legacy</c:v>
                  </c:pt>
                  <c:pt idx="7">
                    <c:v>Assassin´s Creed Mirage</c:v>
                  </c:pt>
                </c:lvl>
                <c:lvl>
                  <c:pt idx="0">
                    <c:v>625</c:v>
                  </c:pt>
                  <c:pt idx="1">
                    <c:v>1009</c:v>
                  </c:pt>
                  <c:pt idx="2">
                    <c:v>1101</c:v>
                  </c:pt>
                  <c:pt idx="3">
                    <c:v>1205</c:v>
                  </c:pt>
                  <c:pt idx="4">
                    <c:v>2584</c:v>
                  </c:pt>
                  <c:pt idx="5">
                    <c:v>1205</c:v>
                  </c:pt>
                  <c:pt idx="6">
                    <c:v>998</c:v>
                  </c:pt>
                  <c:pt idx="7">
                    <c:v>3250</c:v>
                  </c:pt>
                </c:lvl>
              </c:multiLvlStrCache>
            </c:multiLvlStrRef>
          </c:cat>
          <c:val>
            <c:numRef>
              <c:f>Estoque!$O$4:$O$11</c:f>
              <c:numCache>
                <c:formatCode>"R$"\ #,##0.00</c:formatCode>
                <c:ptCount val="8"/>
                <c:pt idx="0">
                  <c:v>10530</c:v>
                </c:pt>
                <c:pt idx="1">
                  <c:v>3575</c:v>
                </c:pt>
                <c:pt idx="2">
                  <c:v>3677.7</c:v>
                </c:pt>
                <c:pt idx="3">
                  <c:v>2846.4480000000003</c:v>
                </c:pt>
                <c:pt idx="4">
                  <c:v>9464</c:v>
                </c:pt>
                <c:pt idx="5">
                  <c:v>2146.5</c:v>
                </c:pt>
                <c:pt idx="6">
                  <c:v>6449.3000000000011</c:v>
                </c:pt>
                <c:pt idx="7">
                  <c:v>8144.2727999999997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66A-4ECC-B586-7AB22548F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95250</xdr:colOff>
      <xdr:row>5</xdr:row>
      <xdr:rowOff>47625</xdr:rowOff>
    </xdr:from>
    <xdr:ext cx="781050" cy="7620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95250</xdr:colOff>
      <xdr:row>5</xdr:row>
      <xdr:rowOff>38100</xdr:rowOff>
    </xdr:from>
    <xdr:ext cx="809625" cy="809625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723900</xdr:colOff>
      <xdr:row>5</xdr:row>
      <xdr:rowOff>19050</xdr:rowOff>
    </xdr:from>
    <xdr:ext cx="828675" cy="8382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5</xdr:row>
      <xdr:rowOff>38100</xdr:rowOff>
    </xdr:from>
    <xdr:ext cx="2990850" cy="1228725"/>
    <xdr:pic>
      <xdr:nvPicPr>
        <xdr:cNvPr id="5" name="image2.png" descr="Gameteczone a melhor loja de Games e Assistência Técnica do Brasil em SP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95250</xdr:colOff>
      <xdr:row>5</xdr:row>
      <xdr:rowOff>47625</xdr:rowOff>
    </xdr:from>
    <xdr:ext cx="781050" cy="7620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91225" y="1190625"/>
          <a:ext cx="781050" cy="76200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95250</xdr:colOff>
      <xdr:row>5</xdr:row>
      <xdr:rowOff>38100</xdr:rowOff>
    </xdr:from>
    <xdr:ext cx="809625" cy="809625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553325" y="1181100"/>
          <a:ext cx="809625" cy="8096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723900</xdr:colOff>
      <xdr:row>5</xdr:row>
      <xdr:rowOff>19050</xdr:rowOff>
    </xdr:from>
    <xdr:ext cx="828675" cy="8382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620250" y="1162050"/>
          <a:ext cx="828675" cy="8382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392206</xdr:colOff>
      <xdr:row>5</xdr:row>
      <xdr:rowOff>89052</xdr:rowOff>
    </xdr:from>
    <xdr:to>
      <xdr:col>3</xdr:col>
      <xdr:colOff>280148</xdr:colOff>
      <xdr:row>9</xdr:row>
      <xdr:rowOff>133876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353" y="1209640"/>
          <a:ext cx="1210236" cy="12102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525780</xdr:colOff>
      <xdr:row>26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C3DF41-E7F2-490E-80BE-A4DA7DEFB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66675</xdr:rowOff>
    </xdr:from>
    <xdr:to>
      <xdr:col>21</xdr:col>
      <xdr:colOff>504824</xdr:colOff>
      <xdr:row>56</xdr:row>
      <xdr:rowOff>95250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21</xdr:col>
      <xdr:colOff>457200</xdr:colOff>
      <xdr:row>79</xdr:row>
      <xdr:rowOff>95250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_1" displayName="Table_1" ref="A3:L13">
  <tableColumns count="12">
    <tableColumn id="1" name="CÓDIGO"/>
    <tableColumn id="2" name="NOME"/>
    <tableColumn id="3" name="CPF"/>
    <tableColumn id="4" name="RG"/>
    <tableColumn id="5" name="E-MAIL"/>
    <tableColumn id="6" name="CEP"/>
    <tableColumn id="7" name="ENDEREÇO"/>
    <tableColumn id="8" name="BAIRRO"/>
    <tableColumn id="9" name="CIDADE"/>
    <tableColumn id="10" name="ESTADO"/>
    <tableColumn id="11" name="TELEFONE"/>
    <tableColumn id="12" name="CELULAR"/>
  </tableColumns>
  <tableStyleInfo name="Client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E6" sqref="E6"/>
    </sheetView>
  </sheetViews>
  <sheetFormatPr defaultColWidth="14.42578125" defaultRowHeight="15" customHeight="1"/>
  <cols>
    <col min="1" max="1" width="22" customWidth="1"/>
    <col min="2" max="2" width="2.7109375" customWidth="1"/>
    <col min="3" max="3" width="47.85546875" customWidth="1"/>
    <col min="4" max="4" width="2.7109375" customWidth="1"/>
    <col min="5" max="5" width="51" customWidth="1"/>
    <col min="6" max="6" width="2.7109375" customWidth="1"/>
    <col min="7" max="7" width="52.5703125" customWidth="1"/>
    <col min="8" max="26" width="8.7109375" customWidth="1"/>
  </cols>
  <sheetData>
    <row r="1" spans="1:26" ht="18.75" customHeight="1" thickBot="1">
      <c r="C1" s="1"/>
    </row>
    <row r="2" spans="1:26" ht="18.75" customHeight="1">
      <c r="A2" s="125" t="s">
        <v>0</v>
      </c>
      <c r="B2" s="126"/>
      <c r="C2" s="126"/>
      <c r="D2" s="126"/>
      <c r="E2" s="126"/>
      <c r="F2" s="126"/>
      <c r="G2" s="127"/>
    </row>
    <row r="3" spans="1:26" ht="19.5" customHeight="1" thickBot="1">
      <c r="A3" s="128"/>
      <c r="B3" s="129"/>
      <c r="C3" s="129"/>
      <c r="D3" s="129"/>
      <c r="E3" s="129"/>
      <c r="F3" s="129"/>
      <c r="G3" s="130"/>
    </row>
    <row r="4" spans="1:26" ht="21" customHeight="1">
      <c r="A4" s="2" t="s">
        <v>1</v>
      </c>
      <c r="B4" s="3"/>
      <c r="C4" s="4">
        <v>1</v>
      </c>
      <c r="D4" s="1"/>
      <c r="E4" s="4">
        <v>2</v>
      </c>
      <c r="F4" s="5"/>
      <c r="G4" s="4">
        <v>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>
      <c r="A5" s="6" t="s">
        <v>2</v>
      </c>
      <c r="B5" s="3"/>
      <c r="C5" s="7" t="s">
        <v>3</v>
      </c>
      <c r="D5" s="1"/>
      <c r="E5" s="7" t="s">
        <v>4</v>
      </c>
      <c r="F5" s="5"/>
      <c r="G5" s="7" t="s">
        <v>5</v>
      </c>
    </row>
    <row r="6" spans="1:26" ht="21" customHeight="1">
      <c r="A6" s="2" t="s">
        <v>6</v>
      </c>
      <c r="B6" s="3"/>
      <c r="C6" s="8" t="s">
        <v>7</v>
      </c>
      <c r="D6" s="1"/>
      <c r="E6" s="8" t="s">
        <v>8</v>
      </c>
      <c r="F6" s="5"/>
      <c r="G6" s="8" t="s">
        <v>9</v>
      </c>
    </row>
    <row r="7" spans="1:26" ht="21" customHeight="1">
      <c r="A7" s="6" t="s">
        <v>10</v>
      </c>
      <c r="B7" s="3"/>
      <c r="C7" s="9">
        <v>537706435543</v>
      </c>
      <c r="D7" s="1"/>
      <c r="E7" s="9">
        <v>471660080452</v>
      </c>
      <c r="F7" s="5"/>
      <c r="G7" s="9">
        <v>187883736331</v>
      </c>
    </row>
    <row r="8" spans="1:26" ht="21" customHeight="1">
      <c r="A8" s="2" t="s">
        <v>11</v>
      </c>
      <c r="B8" s="3"/>
      <c r="C8" s="8" t="s">
        <v>12</v>
      </c>
      <c r="D8" s="1"/>
      <c r="E8" s="8" t="s">
        <v>13</v>
      </c>
      <c r="F8" s="5"/>
      <c r="G8" s="8" t="s">
        <v>14</v>
      </c>
    </row>
    <row r="9" spans="1:26" ht="21" customHeight="1">
      <c r="A9" s="6" t="s">
        <v>15</v>
      </c>
      <c r="B9" s="3"/>
      <c r="C9" s="7" t="s">
        <v>16</v>
      </c>
      <c r="D9" s="1"/>
      <c r="E9" s="7" t="s">
        <v>17</v>
      </c>
      <c r="F9" s="5"/>
      <c r="G9" s="7" t="s">
        <v>18</v>
      </c>
    </row>
    <row r="10" spans="1:26" ht="21" customHeight="1">
      <c r="A10" s="2" t="s">
        <v>19</v>
      </c>
      <c r="B10" s="3"/>
      <c r="C10" s="8" t="s">
        <v>20</v>
      </c>
      <c r="D10" s="1"/>
      <c r="E10" s="8" t="s">
        <v>21</v>
      </c>
      <c r="F10" s="5"/>
      <c r="G10" s="8" t="s">
        <v>22</v>
      </c>
    </row>
    <row r="11" spans="1:26" ht="21" customHeight="1">
      <c r="A11" s="6" t="s">
        <v>23</v>
      </c>
      <c r="B11" s="3"/>
      <c r="C11" s="7" t="s">
        <v>24</v>
      </c>
      <c r="D11" s="1"/>
      <c r="E11" s="7" t="s">
        <v>25</v>
      </c>
      <c r="F11" s="5"/>
      <c r="G11" s="7" t="s">
        <v>26</v>
      </c>
    </row>
    <row r="12" spans="1:26" ht="21" customHeight="1">
      <c r="A12" s="2" t="s">
        <v>27</v>
      </c>
      <c r="B12" s="3"/>
      <c r="C12" s="8" t="s">
        <v>28</v>
      </c>
      <c r="D12" s="1"/>
      <c r="E12" s="8" t="s">
        <v>28</v>
      </c>
      <c r="F12" s="5"/>
      <c r="G12" s="8" t="s">
        <v>28</v>
      </c>
    </row>
    <row r="13" spans="1:26" ht="21" customHeight="1">
      <c r="A13" s="6" t="s">
        <v>29</v>
      </c>
      <c r="B13" s="3"/>
      <c r="C13" s="7" t="s">
        <v>30</v>
      </c>
      <c r="D13" s="1"/>
      <c r="E13" s="7" t="s">
        <v>31</v>
      </c>
      <c r="F13" s="5"/>
      <c r="G13" s="7" t="s">
        <v>32</v>
      </c>
    </row>
    <row r="14" spans="1:26" ht="21" customHeight="1">
      <c r="A14" s="2" t="s">
        <v>33</v>
      </c>
      <c r="B14" s="3"/>
      <c r="C14" s="8" t="s">
        <v>34</v>
      </c>
      <c r="D14" s="1"/>
      <c r="E14" s="8" t="s">
        <v>35</v>
      </c>
      <c r="F14" s="5"/>
      <c r="G14" s="8" t="s">
        <v>36</v>
      </c>
    </row>
    <row r="15" spans="1:26" ht="21" customHeight="1" thickBot="1">
      <c r="A15" s="10" t="s">
        <v>37</v>
      </c>
      <c r="B15" s="3"/>
      <c r="C15" s="11" t="s">
        <v>38</v>
      </c>
      <c r="D15" s="1"/>
      <c r="E15" s="11" t="s">
        <v>39</v>
      </c>
      <c r="F15" s="5"/>
      <c r="G15" s="11" t="s">
        <v>40</v>
      </c>
    </row>
    <row r="16" spans="1:26" ht="18.75" customHeight="1">
      <c r="B16" s="1"/>
    </row>
    <row r="17" spans="3:3" ht="18.75" customHeight="1"/>
    <row r="18" spans="3:3" ht="18.75" customHeight="1"/>
    <row r="19" spans="3:3" ht="18.75" customHeight="1"/>
    <row r="20" spans="3:3" ht="18.75" customHeight="1">
      <c r="C20" s="1"/>
    </row>
    <row r="21" spans="3:3" ht="18.75" customHeight="1">
      <c r="C21" s="1"/>
    </row>
    <row r="22" spans="3:3" ht="18.75" customHeight="1">
      <c r="C22" s="1"/>
    </row>
    <row r="23" spans="3:3" ht="18.75" customHeight="1">
      <c r="C23" s="1"/>
    </row>
    <row r="24" spans="3:3" ht="18.75" customHeight="1">
      <c r="C24" s="1"/>
    </row>
    <row r="25" spans="3:3" ht="18.75" customHeight="1">
      <c r="C25" s="1"/>
    </row>
    <row r="26" spans="3:3" ht="18.75" customHeight="1">
      <c r="C26" s="1"/>
    </row>
    <row r="27" spans="3:3" ht="18.75" customHeight="1">
      <c r="C27" s="1"/>
    </row>
    <row r="28" spans="3:3" ht="18.75" customHeight="1">
      <c r="C28" s="1"/>
    </row>
    <row r="29" spans="3:3" ht="18.75" customHeight="1">
      <c r="C29" s="1"/>
    </row>
    <row r="30" spans="3:3" ht="18.75" customHeight="1">
      <c r="C30" s="1"/>
    </row>
    <row r="31" spans="3:3" ht="18.75" customHeight="1">
      <c r="C31" s="1"/>
    </row>
    <row r="32" spans="3:3" ht="18.75" customHeight="1">
      <c r="C32" s="1"/>
    </row>
    <row r="33" spans="3:3" ht="18.75" customHeight="1">
      <c r="C33" s="1"/>
    </row>
    <row r="34" spans="3:3" ht="18.75" customHeight="1">
      <c r="C34" s="1"/>
    </row>
    <row r="35" spans="3:3" ht="18.75" customHeight="1">
      <c r="C35" s="1"/>
    </row>
    <row r="36" spans="3:3" ht="18.75" customHeight="1">
      <c r="C36" s="1"/>
    </row>
    <row r="37" spans="3:3" ht="18.75" customHeight="1">
      <c r="C37" s="1"/>
    </row>
    <row r="38" spans="3:3" ht="18.75" customHeight="1">
      <c r="C38" s="1"/>
    </row>
    <row r="39" spans="3:3" ht="18.75" customHeight="1">
      <c r="C39" s="1"/>
    </row>
    <row r="40" spans="3:3" ht="18.75" customHeight="1">
      <c r="C40" s="1"/>
    </row>
    <row r="41" spans="3:3" ht="18.75" customHeight="1">
      <c r="C41" s="1"/>
    </row>
    <row r="42" spans="3:3" ht="18.75" customHeight="1">
      <c r="C42" s="1"/>
    </row>
    <row r="43" spans="3:3" ht="18.75" customHeight="1">
      <c r="C43" s="1"/>
    </row>
    <row r="44" spans="3:3" ht="18.75" customHeight="1">
      <c r="C44" s="1"/>
    </row>
    <row r="45" spans="3:3" ht="18.75" customHeight="1">
      <c r="C45" s="1"/>
    </row>
    <row r="46" spans="3:3" ht="18.75" customHeight="1">
      <c r="C46" s="1"/>
    </row>
    <row r="47" spans="3:3" ht="18.75" customHeight="1">
      <c r="C47" s="1"/>
    </row>
    <row r="48" spans="3:3" ht="18.75" customHeight="1">
      <c r="C48" s="1"/>
    </row>
    <row r="49" spans="3:3" ht="18.75" customHeight="1">
      <c r="C49" s="1"/>
    </row>
    <row r="50" spans="3:3" ht="18.75" customHeight="1">
      <c r="C50" s="1"/>
    </row>
    <row r="51" spans="3:3" ht="18.75" customHeight="1">
      <c r="C51" s="1"/>
    </row>
    <row r="52" spans="3:3" ht="18.75" customHeight="1">
      <c r="C52" s="1"/>
    </row>
    <row r="53" spans="3:3" ht="18.75" customHeight="1">
      <c r="C53" s="1"/>
    </row>
    <row r="54" spans="3:3" ht="18.75" customHeight="1">
      <c r="C54" s="1"/>
    </row>
    <row r="55" spans="3:3" ht="18.75" customHeight="1">
      <c r="C55" s="1"/>
    </row>
    <row r="56" spans="3:3" ht="18.75" customHeight="1">
      <c r="C56" s="1"/>
    </row>
    <row r="57" spans="3:3" ht="18.75" customHeight="1">
      <c r="C57" s="1"/>
    </row>
    <row r="58" spans="3:3" ht="18.75" customHeight="1">
      <c r="C58" s="1"/>
    </row>
    <row r="59" spans="3:3" ht="18.75" customHeight="1">
      <c r="C59" s="1"/>
    </row>
    <row r="60" spans="3:3" ht="18.75" customHeight="1">
      <c r="C60" s="1"/>
    </row>
    <row r="61" spans="3:3" ht="18.75" customHeight="1">
      <c r="C61" s="1"/>
    </row>
    <row r="62" spans="3:3" ht="18.75" customHeight="1">
      <c r="C62" s="1"/>
    </row>
    <row r="63" spans="3:3" ht="18.75" customHeight="1">
      <c r="C63" s="1"/>
    </row>
    <row r="64" spans="3:3" ht="18.75" customHeight="1">
      <c r="C64" s="1"/>
    </row>
    <row r="65" spans="3:3" ht="18.75" customHeight="1">
      <c r="C65" s="1"/>
    </row>
    <row r="66" spans="3:3" ht="18.75" customHeight="1">
      <c r="C66" s="1"/>
    </row>
    <row r="67" spans="3:3" ht="18.75" customHeight="1">
      <c r="C67" s="1"/>
    </row>
    <row r="68" spans="3:3" ht="18.75" customHeight="1">
      <c r="C68" s="1"/>
    </row>
    <row r="69" spans="3:3" ht="18.75" customHeight="1">
      <c r="C69" s="1"/>
    </row>
    <row r="70" spans="3:3" ht="18.75" customHeight="1">
      <c r="C70" s="1"/>
    </row>
    <row r="71" spans="3:3" ht="18.75" customHeight="1">
      <c r="C71" s="1"/>
    </row>
    <row r="72" spans="3:3" ht="18.75" customHeight="1">
      <c r="C72" s="1"/>
    </row>
    <row r="73" spans="3:3" ht="18.75" customHeight="1">
      <c r="C73" s="1"/>
    </row>
    <row r="74" spans="3:3" ht="18.75" customHeight="1">
      <c r="C74" s="1"/>
    </row>
    <row r="75" spans="3:3" ht="18.75" customHeight="1">
      <c r="C75" s="1"/>
    </row>
    <row r="76" spans="3:3" ht="18.75" customHeight="1">
      <c r="C76" s="1"/>
    </row>
    <row r="77" spans="3:3" ht="18.75" customHeight="1">
      <c r="C77" s="1"/>
    </row>
    <row r="78" spans="3:3" ht="18.75" customHeight="1">
      <c r="C78" s="1"/>
    </row>
    <row r="79" spans="3:3" ht="18.75" customHeight="1">
      <c r="C79" s="1"/>
    </row>
    <row r="80" spans="3:3" ht="18.75" customHeight="1">
      <c r="C80" s="1"/>
    </row>
    <row r="81" spans="3:3" ht="18.75" customHeight="1">
      <c r="C81" s="1"/>
    </row>
    <row r="82" spans="3:3" ht="18.75" customHeight="1">
      <c r="C82" s="1"/>
    </row>
    <row r="83" spans="3:3" ht="18.75" customHeight="1">
      <c r="C83" s="1"/>
    </row>
    <row r="84" spans="3:3" ht="18.75" customHeight="1">
      <c r="C84" s="1"/>
    </row>
    <row r="85" spans="3:3" ht="18.75" customHeight="1">
      <c r="C85" s="1"/>
    </row>
    <row r="86" spans="3:3" ht="18.75" customHeight="1">
      <c r="C86" s="1"/>
    </row>
    <row r="87" spans="3:3" ht="18.75" customHeight="1">
      <c r="C87" s="1"/>
    </row>
    <row r="88" spans="3:3" ht="18.75" customHeight="1">
      <c r="C88" s="1"/>
    </row>
    <row r="89" spans="3:3" ht="18.75" customHeight="1">
      <c r="C89" s="1"/>
    </row>
    <row r="90" spans="3:3" ht="18.75" customHeight="1">
      <c r="C90" s="1"/>
    </row>
    <row r="91" spans="3:3" ht="18.75" customHeight="1">
      <c r="C91" s="1"/>
    </row>
    <row r="92" spans="3:3" ht="18.75" customHeight="1">
      <c r="C92" s="1"/>
    </row>
    <row r="93" spans="3:3" ht="18.75" customHeight="1">
      <c r="C93" s="1"/>
    </row>
    <row r="94" spans="3:3" ht="18.75" customHeight="1">
      <c r="C94" s="1"/>
    </row>
    <row r="95" spans="3:3" ht="18.75" customHeight="1">
      <c r="C95" s="1"/>
    </row>
    <row r="96" spans="3:3" ht="18.75" customHeight="1">
      <c r="C96" s="1"/>
    </row>
    <row r="97" spans="3:3" ht="18.75" customHeight="1">
      <c r="C97" s="1"/>
    </row>
    <row r="98" spans="3:3" ht="18.75" customHeight="1">
      <c r="C98" s="1"/>
    </row>
    <row r="99" spans="3:3" ht="18.75" customHeight="1">
      <c r="C99" s="1"/>
    </row>
    <row r="100" spans="3:3" ht="18.75" customHeight="1">
      <c r="C100" s="1"/>
    </row>
    <row r="101" spans="3:3" ht="18.75" customHeight="1">
      <c r="C101" s="1"/>
    </row>
    <row r="102" spans="3:3" ht="18.75" customHeight="1">
      <c r="C102" s="1"/>
    </row>
    <row r="103" spans="3:3" ht="18.75" customHeight="1">
      <c r="C103" s="1"/>
    </row>
    <row r="104" spans="3:3" ht="18.75" customHeight="1">
      <c r="C104" s="1"/>
    </row>
    <row r="105" spans="3:3" ht="18.75" customHeight="1">
      <c r="C105" s="1"/>
    </row>
    <row r="106" spans="3:3" ht="18.75" customHeight="1">
      <c r="C106" s="1"/>
    </row>
    <row r="107" spans="3:3" ht="18.75" customHeight="1">
      <c r="C107" s="1"/>
    </row>
    <row r="108" spans="3:3" ht="18.75" customHeight="1">
      <c r="C108" s="1"/>
    </row>
    <row r="109" spans="3:3" ht="18.75" customHeight="1">
      <c r="C109" s="1"/>
    </row>
    <row r="110" spans="3:3" ht="18.75" customHeight="1">
      <c r="C110" s="1"/>
    </row>
    <row r="111" spans="3:3" ht="18.75" customHeight="1">
      <c r="C111" s="1"/>
    </row>
    <row r="112" spans="3:3" ht="18.75" customHeight="1">
      <c r="C112" s="1"/>
    </row>
    <row r="113" spans="3:3" ht="18.75" customHeight="1">
      <c r="C113" s="1"/>
    </row>
    <row r="114" spans="3:3" ht="18.75" customHeight="1">
      <c r="C114" s="1"/>
    </row>
    <row r="115" spans="3:3" ht="18.75" customHeight="1">
      <c r="C115" s="1"/>
    </row>
    <row r="116" spans="3:3" ht="18.75" customHeight="1">
      <c r="C116" s="1"/>
    </row>
    <row r="117" spans="3:3" ht="18.75" customHeight="1">
      <c r="C117" s="1"/>
    </row>
    <row r="118" spans="3:3" ht="18.75" customHeight="1">
      <c r="C118" s="1"/>
    </row>
    <row r="119" spans="3:3" ht="18.75" customHeight="1">
      <c r="C119" s="1"/>
    </row>
    <row r="120" spans="3:3" ht="18.75" customHeight="1">
      <c r="C120" s="1"/>
    </row>
    <row r="121" spans="3:3" ht="18.75" customHeight="1">
      <c r="C121" s="1"/>
    </row>
    <row r="122" spans="3:3" ht="18.75" customHeight="1">
      <c r="C122" s="1"/>
    </row>
    <row r="123" spans="3:3" ht="18.75" customHeight="1">
      <c r="C123" s="1"/>
    </row>
    <row r="124" spans="3:3" ht="18.75" customHeight="1">
      <c r="C124" s="1"/>
    </row>
    <row r="125" spans="3:3" ht="18.75" customHeight="1">
      <c r="C125" s="1"/>
    </row>
    <row r="126" spans="3:3" ht="18.75" customHeight="1">
      <c r="C126" s="1"/>
    </row>
    <row r="127" spans="3:3" ht="18.75" customHeight="1">
      <c r="C127" s="1"/>
    </row>
    <row r="128" spans="3:3" ht="18.75" customHeight="1">
      <c r="C128" s="1"/>
    </row>
    <row r="129" spans="3:3" ht="18.75" customHeight="1">
      <c r="C129" s="1"/>
    </row>
    <row r="130" spans="3:3" ht="18.75" customHeight="1">
      <c r="C130" s="1"/>
    </row>
    <row r="131" spans="3:3" ht="18.75" customHeight="1">
      <c r="C131" s="1"/>
    </row>
    <row r="132" spans="3:3" ht="18.75" customHeight="1">
      <c r="C132" s="1"/>
    </row>
    <row r="133" spans="3:3" ht="18.75" customHeight="1">
      <c r="C133" s="1"/>
    </row>
    <row r="134" spans="3:3" ht="18.75" customHeight="1">
      <c r="C134" s="1"/>
    </row>
    <row r="135" spans="3:3" ht="18.75" customHeight="1">
      <c r="C135" s="1"/>
    </row>
    <row r="136" spans="3:3" ht="18.75" customHeight="1">
      <c r="C136" s="1"/>
    </row>
    <row r="137" spans="3:3" ht="18.75" customHeight="1">
      <c r="C137" s="1"/>
    </row>
    <row r="138" spans="3:3" ht="18.75" customHeight="1">
      <c r="C138" s="1"/>
    </row>
    <row r="139" spans="3:3" ht="18.75" customHeight="1">
      <c r="C139" s="1"/>
    </row>
    <row r="140" spans="3:3" ht="18.75" customHeight="1">
      <c r="C140" s="1"/>
    </row>
    <row r="141" spans="3:3" ht="18.75" customHeight="1">
      <c r="C141" s="1"/>
    </row>
    <row r="142" spans="3:3" ht="18.75" customHeight="1">
      <c r="C142" s="1"/>
    </row>
    <row r="143" spans="3:3" ht="18.75" customHeight="1">
      <c r="C143" s="1"/>
    </row>
    <row r="144" spans="3:3" ht="18.75" customHeight="1">
      <c r="C144" s="1"/>
    </row>
    <row r="145" spans="3:3" ht="18.75" customHeight="1">
      <c r="C145" s="1"/>
    </row>
    <row r="146" spans="3:3" ht="18.75" customHeight="1">
      <c r="C146" s="1"/>
    </row>
    <row r="147" spans="3:3" ht="18.75" customHeight="1">
      <c r="C147" s="1"/>
    </row>
    <row r="148" spans="3:3" ht="18.75" customHeight="1">
      <c r="C148" s="1"/>
    </row>
    <row r="149" spans="3:3" ht="18.75" customHeight="1">
      <c r="C149" s="1"/>
    </row>
    <row r="150" spans="3:3" ht="18.75" customHeight="1">
      <c r="C150" s="1"/>
    </row>
    <row r="151" spans="3:3" ht="18.75" customHeight="1">
      <c r="C151" s="1"/>
    </row>
    <row r="152" spans="3:3" ht="18.75" customHeight="1">
      <c r="C152" s="1"/>
    </row>
    <row r="153" spans="3:3" ht="18.75" customHeight="1">
      <c r="C153" s="1"/>
    </row>
    <row r="154" spans="3:3" ht="18.75" customHeight="1">
      <c r="C154" s="1"/>
    </row>
    <row r="155" spans="3:3" ht="18.75" customHeight="1">
      <c r="C155" s="1"/>
    </row>
    <row r="156" spans="3:3" ht="18.75" customHeight="1">
      <c r="C156" s="1"/>
    </row>
    <row r="157" spans="3:3" ht="18.75" customHeight="1">
      <c r="C157" s="1"/>
    </row>
    <row r="158" spans="3:3" ht="18.75" customHeight="1">
      <c r="C158" s="1"/>
    </row>
    <row r="159" spans="3:3" ht="18.75" customHeight="1">
      <c r="C159" s="1"/>
    </row>
    <row r="160" spans="3:3" ht="18.75" customHeight="1">
      <c r="C160" s="1"/>
    </row>
    <row r="161" spans="3:3" ht="18.75" customHeight="1">
      <c r="C161" s="1"/>
    </row>
    <row r="162" spans="3:3" ht="18.75" customHeight="1">
      <c r="C162" s="1"/>
    </row>
    <row r="163" spans="3:3" ht="18.75" customHeight="1">
      <c r="C163" s="1"/>
    </row>
    <row r="164" spans="3:3" ht="18.75" customHeight="1">
      <c r="C164" s="1"/>
    </row>
    <row r="165" spans="3:3" ht="18.75" customHeight="1">
      <c r="C165" s="1"/>
    </row>
    <row r="166" spans="3:3" ht="18.75" customHeight="1">
      <c r="C166" s="1"/>
    </row>
    <row r="167" spans="3:3" ht="18.75" customHeight="1">
      <c r="C167" s="1"/>
    </row>
    <row r="168" spans="3:3" ht="18.75" customHeight="1">
      <c r="C168" s="1"/>
    </row>
    <row r="169" spans="3:3" ht="18.75" customHeight="1">
      <c r="C169" s="1"/>
    </row>
    <row r="170" spans="3:3" ht="18.75" customHeight="1">
      <c r="C170" s="1"/>
    </row>
    <row r="171" spans="3:3" ht="18.75" customHeight="1">
      <c r="C171" s="1"/>
    </row>
    <row r="172" spans="3:3" ht="18.75" customHeight="1">
      <c r="C172" s="1"/>
    </row>
    <row r="173" spans="3:3" ht="18.75" customHeight="1">
      <c r="C173" s="1"/>
    </row>
    <row r="174" spans="3:3" ht="18.75" customHeight="1">
      <c r="C174" s="1"/>
    </row>
    <row r="175" spans="3:3" ht="18.75" customHeight="1">
      <c r="C175" s="1"/>
    </row>
    <row r="176" spans="3:3" ht="18.75" customHeight="1">
      <c r="C176" s="1"/>
    </row>
    <row r="177" spans="3:3" ht="18.75" customHeight="1">
      <c r="C177" s="1"/>
    </row>
    <row r="178" spans="3:3" ht="18.75" customHeight="1">
      <c r="C178" s="1"/>
    </row>
    <row r="179" spans="3:3" ht="18.75" customHeight="1">
      <c r="C179" s="1"/>
    </row>
    <row r="180" spans="3:3" ht="18.75" customHeight="1">
      <c r="C180" s="1"/>
    </row>
    <row r="181" spans="3:3" ht="18.75" customHeight="1">
      <c r="C181" s="1"/>
    </row>
    <row r="182" spans="3:3" ht="18.75" customHeight="1">
      <c r="C182" s="1"/>
    </row>
    <row r="183" spans="3:3" ht="18.75" customHeight="1">
      <c r="C183" s="1"/>
    </row>
    <row r="184" spans="3:3" ht="18.75" customHeight="1">
      <c r="C184" s="1"/>
    </row>
    <row r="185" spans="3:3" ht="18.75" customHeight="1">
      <c r="C185" s="1"/>
    </row>
    <row r="186" spans="3:3" ht="18.75" customHeight="1">
      <c r="C186" s="1"/>
    </row>
    <row r="187" spans="3:3" ht="18.75" customHeight="1">
      <c r="C187" s="1"/>
    </row>
    <row r="188" spans="3:3" ht="18.75" customHeight="1">
      <c r="C188" s="1"/>
    </row>
    <row r="189" spans="3:3" ht="18.75" customHeight="1">
      <c r="C189" s="1"/>
    </row>
    <row r="190" spans="3:3" ht="18.75" customHeight="1">
      <c r="C190" s="1"/>
    </row>
    <row r="191" spans="3:3" ht="18.75" customHeight="1">
      <c r="C191" s="1"/>
    </row>
    <row r="192" spans="3:3" ht="18.75" customHeight="1">
      <c r="C192" s="1"/>
    </row>
    <row r="193" spans="3:3" ht="18.75" customHeight="1">
      <c r="C193" s="1"/>
    </row>
    <row r="194" spans="3:3" ht="18.75" customHeight="1">
      <c r="C194" s="1"/>
    </row>
    <row r="195" spans="3:3" ht="18.75" customHeight="1">
      <c r="C195" s="1"/>
    </row>
    <row r="196" spans="3:3" ht="18.75" customHeight="1">
      <c r="C196" s="1"/>
    </row>
    <row r="197" spans="3:3" ht="18.75" customHeight="1">
      <c r="C197" s="1"/>
    </row>
    <row r="198" spans="3:3" ht="18.75" customHeight="1">
      <c r="C198" s="1"/>
    </row>
    <row r="199" spans="3:3" ht="18.75" customHeight="1">
      <c r="C199" s="1"/>
    </row>
    <row r="200" spans="3:3" ht="18.75" customHeight="1">
      <c r="C200" s="1"/>
    </row>
    <row r="201" spans="3:3" ht="18.75" customHeight="1">
      <c r="C201" s="1"/>
    </row>
    <row r="202" spans="3:3" ht="18.75" customHeight="1">
      <c r="C202" s="1"/>
    </row>
    <row r="203" spans="3:3" ht="18.75" customHeight="1">
      <c r="C203" s="1"/>
    </row>
    <row r="204" spans="3:3" ht="18.75" customHeight="1">
      <c r="C204" s="1"/>
    </row>
    <row r="205" spans="3:3" ht="18.75" customHeight="1">
      <c r="C205" s="1"/>
    </row>
    <row r="206" spans="3:3" ht="18.75" customHeight="1">
      <c r="C206" s="1"/>
    </row>
    <row r="207" spans="3:3" ht="18.75" customHeight="1">
      <c r="C207" s="1"/>
    </row>
    <row r="208" spans="3:3" ht="18.75" customHeight="1">
      <c r="C208" s="1"/>
    </row>
    <row r="209" spans="3:3" ht="18.75" customHeight="1">
      <c r="C209" s="1"/>
    </row>
    <row r="210" spans="3:3" ht="18.75" customHeight="1">
      <c r="C210" s="1"/>
    </row>
    <row r="211" spans="3:3" ht="18.75" customHeight="1">
      <c r="C211" s="1"/>
    </row>
    <row r="212" spans="3:3" ht="18.75" customHeight="1">
      <c r="C212" s="1"/>
    </row>
    <row r="213" spans="3:3" ht="18.75" customHeight="1">
      <c r="C213" s="1"/>
    </row>
    <row r="214" spans="3:3" ht="18.75" customHeight="1">
      <c r="C214" s="1"/>
    </row>
    <row r="215" spans="3:3" ht="18.75" customHeight="1">
      <c r="C215" s="1"/>
    </row>
    <row r="216" spans="3:3" ht="18.75" customHeight="1">
      <c r="C216" s="1"/>
    </row>
    <row r="217" spans="3:3" ht="18.75" customHeight="1">
      <c r="C217" s="1"/>
    </row>
    <row r="218" spans="3:3" ht="18.75" customHeight="1">
      <c r="C218" s="1"/>
    </row>
    <row r="219" spans="3:3" ht="18.75" customHeight="1">
      <c r="C219" s="1"/>
    </row>
    <row r="220" spans="3:3" ht="18.75" customHeight="1">
      <c r="C220" s="1"/>
    </row>
    <row r="221" spans="3:3" ht="18.75" customHeight="1">
      <c r="C221" s="1"/>
    </row>
    <row r="222" spans="3:3" ht="18.75" customHeight="1">
      <c r="C222" s="1"/>
    </row>
    <row r="223" spans="3:3" ht="18.75" customHeight="1">
      <c r="C223" s="1"/>
    </row>
    <row r="224" spans="3:3" ht="18.75" customHeight="1">
      <c r="C224" s="1"/>
    </row>
    <row r="225" spans="3:3" ht="18.75" customHeight="1">
      <c r="C225" s="1"/>
    </row>
    <row r="226" spans="3:3" ht="18.75" customHeight="1">
      <c r="C226" s="1"/>
    </row>
    <row r="227" spans="3:3" ht="18.75" customHeight="1">
      <c r="C227" s="1"/>
    </row>
    <row r="228" spans="3:3" ht="18.75" customHeight="1">
      <c r="C228" s="1"/>
    </row>
    <row r="229" spans="3:3" ht="18.75" customHeight="1">
      <c r="C229" s="1"/>
    </row>
    <row r="230" spans="3:3" ht="18.75" customHeight="1">
      <c r="C230" s="1"/>
    </row>
    <row r="231" spans="3:3" ht="18.75" customHeight="1">
      <c r="C231" s="1"/>
    </row>
    <row r="232" spans="3:3" ht="18.75" customHeight="1">
      <c r="C232" s="1"/>
    </row>
    <row r="233" spans="3:3" ht="18.75" customHeight="1">
      <c r="C233" s="1"/>
    </row>
    <row r="234" spans="3:3" ht="18.75" customHeight="1">
      <c r="C234" s="1"/>
    </row>
    <row r="235" spans="3:3" ht="18.75" customHeight="1">
      <c r="C235" s="1"/>
    </row>
    <row r="236" spans="3:3" ht="18.75" customHeight="1">
      <c r="C236" s="1"/>
    </row>
    <row r="237" spans="3:3" ht="18.75" customHeight="1">
      <c r="C237" s="1"/>
    </row>
    <row r="238" spans="3:3" ht="18.75" customHeight="1">
      <c r="C238" s="1"/>
    </row>
    <row r="239" spans="3:3" ht="18.75" customHeight="1">
      <c r="C239" s="1"/>
    </row>
    <row r="240" spans="3:3" ht="18.75" customHeight="1">
      <c r="C240" s="1"/>
    </row>
    <row r="241" spans="3:3" ht="18.75" customHeight="1">
      <c r="C241" s="1"/>
    </row>
    <row r="242" spans="3:3" ht="18.75" customHeight="1">
      <c r="C242" s="1"/>
    </row>
    <row r="243" spans="3:3" ht="18.75" customHeight="1">
      <c r="C243" s="1"/>
    </row>
    <row r="244" spans="3:3" ht="18.75" customHeight="1">
      <c r="C244" s="1"/>
    </row>
    <row r="245" spans="3:3" ht="18.75" customHeight="1">
      <c r="C245" s="1"/>
    </row>
    <row r="246" spans="3:3" ht="18.75" customHeight="1">
      <c r="C246" s="1"/>
    </row>
    <row r="247" spans="3:3" ht="18.75" customHeight="1">
      <c r="C247" s="1"/>
    </row>
    <row r="248" spans="3:3" ht="18.75" customHeight="1">
      <c r="C248" s="1"/>
    </row>
    <row r="249" spans="3:3" ht="18.75" customHeight="1">
      <c r="C249" s="1"/>
    </row>
    <row r="250" spans="3:3" ht="18.75" customHeight="1">
      <c r="C250" s="1"/>
    </row>
    <row r="251" spans="3:3" ht="18.75" customHeight="1">
      <c r="C251" s="1"/>
    </row>
    <row r="252" spans="3:3" ht="18.75" customHeight="1">
      <c r="C252" s="1"/>
    </row>
    <row r="253" spans="3:3" ht="18.75" customHeight="1">
      <c r="C253" s="1"/>
    </row>
    <row r="254" spans="3:3" ht="18.75" customHeight="1">
      <c r="C254" s="1"/>
    </row>
    <row r="255" spans="3:3" ht="18.75" customHeight="1">
      <c r="C255" s="1"/>
    </row>
    <row r="256" spans="3:3" ht="18.75" customHeight="1">
      <c r="C256" s="1"/>
    </row>
    <row r="257" spans="3:3" ht="18.75" customHeight="1">
      <c r="C257" s="1"/>
    </row>
    <row r="258" spans="3:3" ht="18.75" customHeight="1">
      <c r="C258" s="1"/>
    </row>
    <row r="259" spans="3:3" ht="18.75" customHeight="1">
      <c r="C259" s="1"/>
    </row>
    <row r="260" spans="3:3" ht="18.75" customHeight="1">
      <c r="C260" s="1"/>
    </row>
    <row r="261" spans="3:3" ht="18.75" customHeight="1">
      <c r="C261" s="1"/>
    </row>
    <row r="262" spans="3:3" ht="18.75" customHeight="1">
      <c r="C262" s="1"/>
    </row>
    <row r="263" spans="3:3" ht="18.75" customHeight="1">
      <c r="C263" s="1"/>
    </row>
    <row r="264" spans="3:3" ht="18.75" customHeight="1">
      <c r="C264" s="1"/>
    </row>
    <row r="265" spans="3:3" ht="18.75" customHeight="1">
      <c r="C265" s="1"/>
    </row>
    <row r="266" spans="3:3" ht="18.75" customHeight="1">
      <c r="C266" s="1"/>
    </row>
    <row r="267" spans="3:3" ht="18.75" customHeight="1">
      <c r="C267" s="1"/>
    </row>
    <row r="268" spans="3:3" ht="18.75" customHeight="1">
      <c r="C268" s="1"/>
    </row>
    <row r="269" spans="3:3" ht="18.75" customHeight="1">
      <c r="C269" s="1"/>
    </row>
    <row r="270" spans="3:3" ht="18.75" customHeight="1">
      <c r="C270" s="1"/>
    </row>
    <row r="271" spans="3:3" ht="18.75" customHeight="1">
      <c r="C271" s="1"/>
    </row>
    <row r="272" spans="3:3" ht="18.75" customHeight="1">
      <c r="C272" s="1"/>
    </row>
    <row r="273" spans="3:3" ht="18.75" customHeight="1">
      <c r="C273" s="1"/>
    </row>
    <row r="274" spans="3:3" ht="18.75" customHeight="1">
      <c r="C274" s="1"/>
    </row>
    <row r="275" spans="3:3" ht="18.75" customHeight="1">
      <c r="C275" s="1"/>
    </row>
    <row r="276" spans="3:3" ht="18.75" customHeight="1">
      <c r="C276" s="1"/>
    </row>
    <row r="277" spans="3:3" ht="18.75" customHeight="1">
      <c r="C277" s="1"/>
    </row>
    <row r="278" spans="3:3" ht="18.75" customHeight="1">
      <c r="C278" s="1"/>
    </row>
    <row r="279" spans="3:3" ht="18.75" customHeight="1">
      <c r="C279" s="1"/>
    </row>
    <row r="280" spans="3:3" ht="18.75" customHeight="1">
      <c r="C280" s="1"/>
    </row>
    <row r="281" spans="3:3" ht="18.75" customHeight="1">
      <c r="C281" s="1"/>
    </row>
    <row r="282" spans="3:3" ht="18.75" customHeight="1">
      <c r="C282" s="1"/>
    </row>
    <row r="283" spans="3:3" ht="18.75" customHeight="1">
      <c r="C283" s="1"/>
    </row>
    <row r="284" spans="3:3" ht="18.75" customHeight="1">
      <c r="C284" s="1"/>
    </row>
    <row r="285" spans="3:3" ht="18.75" customHeight="1">
      <c r="C285" s="1"/>
    </row>
    <row r="286" spans="3:3" ht="18.75" customHeight="1">
      <c r="C286" s="1"/>
    </row>
    <row r="287" spans="3:3" ht="18.75" customHeight="1">
      <c r="C287" s="1"/>
    </row>
    <row r="288" spans="3:3" ht="18.75" customHeight="1">
      <c r="C288" s="1"/>
    </row>
    <row r="289" spans="3:3" ht="18.75" customHeight="1">
      <c r="C289" s="1"/>
    </row>
    <row r="290" spans="3:3" ht="18.75" customHeight="1">
      <c r="C290" s="1"/>
    </row>
    <row r="291" spans="3:3" ht="18.75" customHeight="1">
      <c r="C291" s="1"/>
    </row>
    <row r="292" spans="3:3" ht="18.75" customHeight="1">
      <c r="C292" s="1"/>
    </row>
    <row r="293" spans="3:3" ht="18.75" customHeight="1">
      <c r="C293" s="1"/>
    </row>
    <row r="294" spans="3:3" ht="18.75" customHeight="1">
      <c r="C294" s="1"/>
    </row>
    <row r="295" spans="3:3" ht="18.75" customHeight="1">
      <c r="C295" s="1"/>
    </row>
    <row r="296" spans="3:3" ht="18.75" customHeight="1">
      <c r="C296" s="1"/>
    </row>
    <row r="297" spans="3:3" ht="18.75" customHeight="1">
      <c r="C297" s="1"/>
    </row>
    <row r="298" spans="3:3" ht="18.75" customHeight="1">
      <c r="C298" s="1"/>
    </row>
    <row r="299" spans="3:3" ht="18.75" customHeight="1">
      <c r="C299" s="1"/>
    </row>
    <row r="300" spans="3:3" ht="18.75" customHeight="1">
      <c r="C300" s="1"/>
    </row>
    <row r="301" spans="3:3" ht="18.75" customHeight="1">
      <c r="C301" s="1"/>
    </row>
    <row r="302" spans="3:3" ht="18.75" customHeight="1">
      <c r="C302" s="1"/>
    </row>
    <row r="303" spans="3:3" ht="18.75" customHeight="1">
      <c r="C303" s="1"/>
    </row>
    <row r="304" spans="3:3" ht="18.75" customHeight="1">
      <c r="C304" s="1"/>
    </row>
    <row r="305" spans="3:3" ht="18.75" customHeight="1">
      <c r="C305" s="1"/>
    </row>
    <row r="306" spans="3:3" ht="18.75" customHeight="1">
      <c r="C306" s="1"/>
    </row>
    <row r="307" spans="3:3" ht="18.75" customHeight="1">
      <c r="C307" s="1"/>
    </row>
    <row r="308" spans="3:3" ht="18.75" customHeight="1">
      <c r="C308" s="1"/>
    </row>
    <row r="309" spans="3:3" ht="18.75" customHeight="1">
      <c r="C309" s="1"/>
    </row>
    <row r="310" spans="3:3" ht="18.75" customHeight="1">
      <c r="C310" s="1"/>
    </row>
    <row r="311" spans="3:3" ht="18.75" customHeight="1">
      <c r="C311" s="1"/>
    </row>
    <row r="312" spans="3:3" ht="18.75" customHeight="1">
      <c r="C312" s="1"/>
    </row>
    <row r="313" spans="3:3" ht="18.75" customHeight="1">
      <c r="C313" s="1"/>
    </row>
    <row r="314" spans="3:3" ht="18.75" customHeight="1">
      <c r="C314" s="1"/>
    </row>
    <row r="315" spans="3:3" ht="18.75" customHeight="1">
      <c r="C315" s="1"/>
    </row>
    <row r="316" spans="3:3" ht="18.75" customHeight="1">
      <c r="C316" s="1"/>
    </row>
    <row r="317" spans="3:3" ht="18.75" customHeight="1">
      <c r="C317" s="1"/>
    </row>
    <row r="318" spans="3:3" ht="18.75" customHeight="1">
      <c r="C318" s="1"/>
    </row>
    <row r="319" spans="3:3" ht="18.75" customHeight="1">
      <c r="C319" s="1"/>
    </row>
    <row r="320" spans="3:3" ht="18.75" customHeight="1">
      <c r="C320" s="1"/>
    </row>
    <row r="321" spans="3:3" ht="18.75" customHeight="1">
      <c r="C321" s="1"/>
    </row>
    <row r="322" spans="3:3" ht="18.75" customHeight="1">
      <c r="C322" s="1"/>
    </row>
    <row r="323" spans="3:3" ht="18.75" customHeight="1">
      <c r="C323" s="1"/>
    </row>
    <row r="324" spans="3:3" ht="18.75" customHeight="1">
      <c r="C324" s="1"/>
    </row>
    <row r="325" spans="3:3" ht="18.75" customHeight="1">
      <c r="C325" s="1"/>
    </row>
    <row r="326" spans="3:3" ht="18.75" customHeight="1">
      <c r="C326" s="1"/>
    </row>
    <row r="327" spans="3:3" ht="18.75" customHeight="1">
      <c r="C327" s="1"/>
    </row>
    <row r="328" spans="3:3" ht="18.75" customHeight="1">
      <c r="C328" s="1"/>
    </row>
    <row r="329" spans="3:3" ht="18.75" customHeight="1">
      <c r="C329" s="1"/>
    </row>
    <row r="330" spans="3:3" ht="18.75" customHeight="1">
      <c r="C330" s="1"/>
    </row>
    <row r="331" spans="3:3" ht="18.75" customHeight="1">
      <c r="C331" s="1"/>
    </row>
    <row r="332" spans="3:3" ht="18.75" customHeight="1">
      <c r="C332" s="1"/>
    </row>
    <row r="333" spans="3:3" ht="18.75" customHeight="1">
      <c r="C333" s="1"/>
    </row>
    <row r="334" spans="3:3" ht="18.75" customHeight="1">
      <c r="C334" s="1"/>
    </row>
    <row r="335" spans="3:3" ht="18.75" customHeight="1">
      <c r="C335" s="1"/>
    </row>
    <row r="336" spans="3:3" ht="18.75" customHeight="1">
      <c r="C336" s="1"/>
    </row>
    <row r="337" spans="3:3" ht="18.75" customHeight="1">
      <c r="C337" s="1"/>
    </row>
    <row r="338" spans="3:3" ht="18.75" customHeight="1">
      <c r="C338" s="1"/>
    </row>
    <row r="339" spans="3:3" ht="18.75" customHeight="1">
      <c r="C339" s="1"/>
    </row>
    <row r="340" spans="3:3" ht="18.75" customHeight="1">
      <c r="C340" s="1"/>
    </row>
    <row r="341" spans="3:3" ht="18.75" customHeight="1">
      <c r="C341" s="1"/>
    </row>
    <row r="342" spans="3:3" ht="18.75" customHeight="1">
      <c r="C342" s="1"/>
    </row>
    <row r="343" spans="3:3" ht="18.75" customHeight="1">
      <c r="C343" s="1"/>
    </row>
    <row r="344" spans="3:3" ht="18.75" customHeight="1">
      <c r="C344" s="1"/>
    </row>
    <row r="345" spans="3:3" ht="18.75" customHeight="1">
      <c r="C345" s="1"/>
    </row>
    <row r="346" spans="3:3" ht="18.75" customHeight="1">
      <c r="C346" s="1"/>
    </row>
    <row r="347" spans="3:3" ht="18.75" customHeight="1">
      <c r="C347" s="1"/>
    </row>
    <row r="348" spans="3:3" ht="18.75" customHeight="1">
      <c r="C348" s="1"/>
    </row>
    <row r="349" spans="3:3" ht="18.75" customHeight="1">
      <c r="C349" s="1"/>
    </row>
    <row r="350" spans="3:3" ht="18.75" customHeight="1">
      <c r="C350" s="1"/>
    </row>
    <row r="351" spans="3:3" ht="18.75" customHeight="1">
      <c r="C351" s="1"/>
    </row>
    <row r="352" spans="3:3" ht="18.75" customHeight="1">
      <c r="C352" s="1"/>
    </row>
    <row r="353" spans="3:3" ht="18.75" customHeight="1">
      <c r="C353" s="1"/>
    </row>
    <row r="354" spans="3:3" ht="18.75" customHeight="1">
      <c r="C354" s="1"/>
    </row>
    <row r="355" spans="3:3" ht="18.75" customHeight="1">
      <c r="C355" s="1"/>
    </row>
    <row r="356" spans="3:3" ht="18.75" customHeight="1">
      <c r="C356" s="1"/>
    </row>
    <row r="357" spans="3:3" ht="18.75" customHeight="1">
      <c r="C357" s="1"/>
    </row>
    <row r="358" spans="3:3" ht="18.75" customHeight="1">
      <c r="C358" s="1"/>
    </row>
    <row r="359" spans="3:3" ht="18.75" customHeight="1">
      <c r="C359" s="1"/>
    </row>
    <row r="360" spans="3:3" ht="18.75" customHeight="1">
      <c r="C360" s="1"/>
    </row>
    <row r="361" spans="3:3" ht="18.75" customHeight="1">
      <c r="C361" s="1"/>
    </row>
    <row r="362" spans="3:3" ht="18.75" customHeight="1">
      <c r="C362" s="1"/>
    </row>
    <row r="363" spans="3:3" ht="18.75" customHeight="1">
      <c r="C363" s="1"/>
    </row>
    <row r="364" spans="3:3" ht="18.75" customHeight="1">
      <c r="C364" s="1"/>
    </row>
    <row r="365" spans="3:3" ht="18.75" customHeight="1">
      <c r="C365" s="1"/>
    </row>
    <row r="366" spans="3:3" ht="18.75" customHeight="1">
      <c r="C366" s="1"/>
    </row>
    <row r="367" spans="3:3" ht="18.75" customHeight="1">
      <c r="C367" s="1"/>
    </row>
    <row r="368" spans="3:3" ht="18.75" customHeight="1">
      <c r="C368" s="1"/>
    </row>
    <row r="369" spans="3:3" ht="18.75" customHeight="1">
      <c r="C369" s="1"/>
    </row>
    <row r="370" spans="3:3" ht="18.75" customHeight="1">
      <c r="C370" s="1"/>
    </row>
    <row r="371" spans="3:3" ht="18.75" customHeight="1">
      <c r="C371" s="1"/>
    </row>
    <row r="372" spans="3:3" ht="18.75" customHeight="1">
      <c r="C372" s="1"/>
    </row>
    <row r="373" spans="3:3" ht="18.75" customHeight="1">
      <c r="C373" s="1"/>
    </row>
    <row r="374" spans="3:3" ht="18.75" customHeight="1">
      <c r="C374" s="1"/>
    </row>
    <row r="375" spans="3:3" ht="18.75" customHeight="1">
      <c r="C375" s="1"/>
    </row>
    <row r="376" spans="3:3" ht="18.75" customHeight="1">
      <c r="C376" s="1"/>
    </row>
    <row r="377" spans="3:3" ht="18.75" customHeight="1">
      <c r="C377" s="1"/>
    </row>
    <row r="378" spans="3:3" ht="18.75" customHeight="1">
      <c r="C378" s="1"/>
    </row>
    <row r="379" spans="3:3" ht="18.75" customHeight="1">
      <c r="C379" s="1"/>
    </row>
    <row r="380" spans="3:3" ht="18.75" customHeight="1">
      <c r="C380" s="1"/>
    </row>
    <row r="381" spans="3:3" ht="18.75" customHeight="1">
      <c r="C381" s="1"/>
    </row>
    <row r="382" spans="3:3" ht="18.75" customHeight="1">
      <c r="C382" s="1"/>
    </row>
    <row r="383" spans="3:3" ht="18.75" customHeight="1">
      <c r="C383" s="1"/>
    </row>
    <row r="384" spans="3:3" ht="18.75" customHeight="1">
      <c r="C384" s="1"/>
    </row>
    <row r="385" spans="3:3" ht="18.75" customHeight="1">
      <c r="C385" s="1"/>
    </row>
    <row r="386" spans="3:3" ht="18.75" customHeight="1">
      <c r="C386" s="1"/>
    </row>
    <row r="387" spans="3:3" ht="18.75" customHeight="1">
      <c r="C387" s="1"/>
    </row>
    <row r="388" spans="3:3" ht="18.75" customHeight="1">
      <c r="C388" s="1"/>
    </row>
    <row r="389" spans="3:3" ht="18.75" customHeight="1">
      <c r="C389" s="1"/>
    </row>
    <row r="390" spans="3:3" ht="18.75" customHeight="1">
      <c r="C390" s="1"/>
    </row>
    <row r="391" spans="3:3" ht="18.75" customHeight="1">
      <c r="C391" s="1"/>
    </row>
    <row r="392" spans="3:3" ht="18.75" customHeight="1">
      <c r="C392" s="1"/>
    </row>
    <row r="393" spans="3:3" ht="18.75" customHeight="1">
      <c r="C393" s="1"/>
    </row>
    <row r="394" spans="3:3" ht="18.75" customHeight="1">
      <c r="C394" s="1"/>
    </row>
    <row r="395" spans="3:3" ht="18.75" customHeight="1">
      <c r="C395" s="1"/>
    </row>
    <row r="396" spans="3:3" ht="18.75" customHeight="1">
      <c r="C396" s="1"/>
    </row>
    <row r="397" spans="3:3" ht="18.75" customHeight="1">
      <c r="C397" s="1"/>
    </row>
    <row r="398" spans="3:3" ht="18.75" customHeight="1">
      <c r="C398" s="1"/>
    </row>
    <row r="399" spans="3:3" ht="18.75" customHeight="1">
      <c r="C399" s="1"/>
    </row>
    <row r="400" spans="3:3" ht="18.75" customHeight="1">
      <c r="C400" s="1"/>
    </row>
    <row r="401" spans="3:3" ht="18.75" customHeight="1">
      <c r="C401" s="1"/>
    </row>
    <row r="402" spans="3:3" ht="18.75" customHeight="1">
      <c r="C402" s="1"/>
    </row>
    <row r="403" spans="3:3" ht="18.75" customHeight="1">
      <c r="C403" s="1"/>
    </row>
    <row r="404" spans="3:3" ht="18.75" customHeight="1">
      <c r="C404" s="1"/>
    </row>
    <row r="405" spans="3:3" ht="18.75" customHeight="1">
      <c r="C405" s="1"/>
    </row>
    <row r="406" spans="3:3" ht="18.75" customHeight="1">
      <c r="C406" s="1"/>
    </row>
    <row r="407" spans="3:3" ht="18.75" customHeight="1">
      <c r="C407" s="1"/>
    </row>
    <row r="408" spans="3:3" ht="18.75" customHeight="1">
      <c r="C408" s="1"/>
    </row>
    <row r="409" spans="3:3" ht="18.75" customHeight="1">
      <c r="C409" s="1"/>
    </row>
    <row r="410" spans="3:3" ht="18.75" customHeight="1">
      <c r="C410" s="1"/>
    </row>
    <row r="411" spans="3:3" ht="18.75" customHeight="1">
      <c r="C411" s="1"/>
    </row>
    <row r="412" spans="3:3" ht="18.75" customHeight="1">
      <c r="C412" s="1"/>
    </row>
    <row r="413" spans="3:3" ht="18.75" customHeight="1">
      <c r="C413" s="1"/>
    </row>
    <row r="414" spans="3:3" ht="18.75" customHeight="1">
      <c r="C414" s="1"/>
    </row>
    <row r="415" spans="3:3" ht="18.75" customHeight="1">
      <c r="C415" s="1"/>
    </row>
    <row r="416" spans="3:3" ht="18.75" customHeight="1">
      <c r="C416" s="1"/>
    </row>
    <row r="417" spans="3:3" ht="18.75" customHeight="1">
      <c r="C417" s="1"/>
    </row>
    <row r="418" spans="3:3" ht="18.75" customHeight="1">
      <c r="C418" s="1"/>
    </row>
    <row r="419" spans="3:3" ht="18.75" customHeight="1">
      <c r="C419" s="1"/>
    </row>
    <row r="420" spans="3:3" ht="18.75" customHeight="1">
      <c r="C420" s="1"/>
    </row>
    <row r="421" spans="3:3" ht="18.75" customHeight="1">
      <c r="C421" s="1"/>
    </row>
    <row r="422" spans="3:3" ht="18.75" customHeight="1">
      <c r="C422" s="1"/>
    </row>
    <row r="423" spans="3:3" ht="18.75" customHeight="1">
      <c r="C423" s="1"/>
    </row>
    <row r="424" spans="3:3" ht="18.75" customHeight="1">
      <c r="C424" s="1"/>
    </row>
    <row r="425" spans="3:3" ht="18.75" customHeight="1">
      <c r="C425" s="1"/>
    </row>
    <row r="426" spans="3:3" ht="18.75" customHeight="1">
      <c r="C426" s="1"/>
    </row>
    <row r="427" spans="3:3" ht="18.75" customHeight="1">
      <c r="C427" s="1"/>
    </row>
    <row r="428" spans="3:3" ht="18.75" customHeight="1">
      <c r="C428" s="1"/>
    </row>
    <row r="429" spans="3:3" ht="18.75" customHeight="1">
      <c r="C429" s="1"/>
    </row>
    <row r="430" spans="3:3" ht="18.75" customHeight="1">
      <c r="C430" s="1"/>
    </row>
    <row r="431" spans="3:3" ht="18.75" customHeight="1">
      <c r="C431" s="1"/>
    </row>
    <row r="432" spans="3:3" ht="18.75" customHeight="1">
      <c r="C432" s="1"/>
    </row>
    <row r="433" spans="3:3" ht="18.75" customHeight="1">
      <c r="C433" s="1"/>
    </row>
    <row r="434" spans="3:3" ht="18.75" customHeight="1">
      <c r="C434" s="1"/>
    </row>
    <row r="435" spans="3:3" ht="18.75" customHeight="1">
      <c r="C435" s="1"/>
    </row>
    <row r="436" spans="3:3" ht="18.75" customHeight="1">
      <c r="C436" s="1"/>
    </row>
    <row r="437" spans="3:3" ht="18.75" customHeight="1">
      <c r="C437" s="1"/>
    </row>
    <row r="438" spans="3:3" ht="18.75" customHeight="1">
      <c r="C438" s="1"/>
    </row>
    <row r="439" spans="3:3" ht="18.75" customHeight="1">
      <c r="C439" s="1"/>
    </row>
    <row r="440" spans="3:3" ht="18.75" customHeight="1">
      <c r="C440" s="1"/>
    </row>
    <row r="441" spans="3:3" ht="18.75" customHeight="1">
      <c r="C441" s="1"/>
    </row>
    <row r="442" spans="3:3" ht="18.75" customHeight="1">
      <c r="C442" s="1"/>
    </row>
    <row r="443" spans="3:3" ht="18.75" customHeight="1">
      <c r="C443" s="1"/>
    </row>
    <row r="444" spans="3:3" ht="18.75" customHeight="1">
      <c r="C444" s="1"/>
    </row>
    <row r="445" spans="3:3" ht="18.75" customHeight="1">
      <c r="C445" s="1"/>
    </row>
    <row r="446" spans="3:3" ht="18.75" customHeight="1">
      <c r="C446" s="1"/>
    </row>
    <row r="447" spans="3:3" ht="18.75" customHeight="1">
      <c r="C447" s="1"/>
    </row>
    <row r="448" spans="3:3" ht="18.75" customHeight="1">
      <c r="C448" s="1"/>
    </row>
    <row r="449" spans="3:3" ht="18.75" customHeight="1">
      <c r="C449" s="1"/>
    </row>
    <row r="450" spans="3:3" ht="18.75" customHeight="1">
      <c r="C450" s="1"/>
    </row>
    <row r="451" spans="3:3" ht="18.75" customHeight="1">
      <c r="C451" s="1"/>
    </row>
    <row r="452" spans="3:3" ht="18.75" customHeight="1">
      <c r="C452" s="1"/>
    </row>
    <row r="453" spans="3:3" ht="18.75" customHeight="1">
      <c r="C453" s="1"/>
    </row>
    <row r="454" spans="3:3" ht="18.75" customHeight="1">
      <c r="C454" s="1"/>
    </row>
    <row r="455" spans="3:3" ht="18.75" customHeight="1">
      <c r="C455" s="1"/>
    </row>
    <row r="456" spans="3:3" ht="18.75" customHeight="1">
      <c r="C456" s="1"/>
    </row>
    <row r="457" spans="3:3" ht="18.75" customHeight="1">
      <c r="C457" s="1"/>
    </row>
    <row r="458" spans="3:3" ht="18.75" customHeight="1">
      <c r="C458" s="1"/>
    </row>
    <row r="459" spans="3:3" ht="18.75" customHeight="1">
      <c r="C459" s="1"/>
    </row>
    <row r="460" spans="3:3" ht="18.75" customHeight="1">
      <c r="C460" s="1"/>
    </row>
    <row r="461" spans="3:3" ht="18.75" customHeight="1">
      <c r="C461" s="1"/>
    </row>
    <row r="462" spans="3:3" ht="18.75" customHeight="1">
      <c r="C462" s="1"/>
    </row>
    <row r="463" spans="3:3" ht="18.75" customHeight="1">
      <c r="C463" s="1"/>
    </row>
    <row r="464" spans="3:3" ht="18.75" customHeight="1">
      <c r="C464" s="1"/>
    </row>
    <row r="465" spans="3:3" ht="18.75" customHeight="1">
      <c r="C465" s="1"/>
    </row>
    <row r="466" spans="3:3" ht="18.75" customHeight="1">
      <c r="C466" s="1"/>
    </row>
    <row r="467" spans="3:3" ht="18.75" customHeight="1">
      <c r="C467" s="1"/>
    </row>
    <row r="468" spans="3:3" ht="18.75" customHeight="1">
      <c r="C468" s="1"/>
    </row>
    <row r="469" spans="3:3" ht="18.75" customHeight="1">
      <c r="C469" s="1"/>
    </row>
    <row r="470" spans="3:3" ht="18.75" customHeight="1">
      <c r="C470" s="1"/>
    </row>
    <row r="471" spans="3:3" ht="18.75" customHeight="1">
      <c r="C471" s="1"/>
    </row>
    <row r="472" spans="3:3" ht="18.75" customHeight="1">
      <c r="C472" s="1"/>
    </row>
    <row r="473" spans="3:3" ht="18.75" customHeight="1">
      <c r="C473" s="1"/>
    </row>
    <row r="474" spans="3:3" ht="18.75" customHeight="1">
      <c r="C474" s="1"/>
    </row>
    <row r="475" spans="3:3" ht="18.75" customHeight="1">
      <c r="C475" s="1"/>
    </row>
    <row r="476" spans="3:3" ht="18.75" customHeight="1">
      <c r="C476" s="1"/>
    </row>
    <row r="477" spans="3:3" ht="18.75" customHeight="1">
      <c r="C477" s="1"/>
    </row>
    <row r="478" spans="3:3" ht="18.75" customHeight="1">
      <c r="C478" s="1"/>
    </row>
    <row r="479" spans="3:3" ht="18.75" customHeight="1">
      <c r="C479" s="1"/>
    </row>
    <row r="480" spans="3:3" ht="18.75" customHeight="1">
      <c r="C480" s="1"/>
    </row>
    <row r="481" spans="3:3" ht="18.75" customHeight="1">
      <c r="C481" s="1"/>
    </row>
    <row r="482" spans="3:3" ht="18.75" customHeight="1">
      <c r="C482" s="1"/>
    </row>
    <row r="483" spans="3:3" ht="18.75" customHeight="1">
      <c r="C483" s="1"/>
    </row>
    <row r="484" spans="3:3" ht="18.75" customHeight="1">
      <c r="C484" s="1"/>
    </row>
    <row r="485" spans="3:3" ht="18.75" customHeight="1">
      <c r="C485" s="1"/>
    </row>
    <row r="486" spans="3:3" ht="18.75" customHeight="1">
      <c r="C486" s="1"/>
    </row>
    <row r="487" spans="3:3" ht="18.75" customHeight="1">
      <c r="C487" s="1"/>
    </row>
    <row r="488" spans="3:3" ht="18.75" customHeight="1">
      <c r="C488" s="1"/>
    </row>
    <row r="489" spans="3:3" ht="18.75" customHeight="1">
      <c r="C489" s="1"/>
    </row>
    <row r="490" spans="3:3" ht="18.75" customHeight="1">
      <c r="C490" s="1"/>
    </row>
    <row r="491" spans="3:3" ht="18.75" customHeight="1">
      <c r="C491" s="1"/>
    </row>
    <row r="492" spans="3:3" ht="18.75" customHeight="1">
      <c r="C492" s="1"/>
    </row>
    <row r="493" spans="3:3" ht="18.75" customHeight="1">
      <c r="C493" s="1"/>
    </row>
    <row r="494" spans="3:3" ht="18.75" customHeight="1">
      <c r="C494" s="1"/>
    </row>
    <row r="495" spans="3:3" ht="18.75" customHeight="1">
      <c r="C495" s="1"/>
    </row>
    <row r="496" spans="3:3" ht="18.75" customHeight="1">
      <c r="C496" s="1"/>
    </row>
    <row r="497" spans="3:3" ht="18.75" customHeight="1">
      <c r="C497" s="1"/>
    </row>
    <row r="498" spans="3:3" ht="18.75" customHeight="1">
      <c r="C498" s="1"/>
    </row>
    <row r="499" spans="3:3" ht="18.75" customHeight="1">
      <c r="C499" s="1"/>
    </row>
    <row r="500" spans="3:3" ht="18.75" customHeight="1">
      <c r="C500" s="1"/>
    </row>
    <row r="501" spans="3:3" ht="18.75" customHeight="1">
      <c r="C501" s="1"/>
    </row>
    <row r="502" spans="3:3" ht="18.75" customHeight="1">
      <c r="C502" s="1"/>
    </row>
    <row r="503" spans="3:3" ht="18.75" customHeight="1">
      <c r="C503" s="1"/>
    </row>
    <row r="504" spans="3:3" ht="18.75" customHeight="1">
      <c r="C504" s="1"/>
    </row>
    <row r="505" spans="3:3" ht="18.75" customHeight="1">
      <c r="C505" s="1"/>
    </row>
    <row r="506" spans="3:3" ht="18.75" customHeight="1">
      <c r="C506" s="1"/>
    </row>
    <row r="507" spans="3:3" ht="18.75" customHeight="1">
      <c r="C507" s="1"/>
    </row>
    <row r="508" spans="3:3" ht="18.75" customHeight="1">
      <c r="C508" s="1"/>
    </row>
    <row r="509" spans="3:3" ht="18.75" customHeight="1">
      <c r="C509" s="1"/>
    </row>
    <row r="510" spans="3:3" ht="18.75" customHeight="1">
      <c r="C510" s="1"/>
    </row>
    <row r="511" spans="3:3" ht="18.75" customHeight="1">
      <c r="C511" s="1"/>
    </row>
    <row r="512" spans="3:3" ht="18.75" customHeight="1">
      <c r="C512" s="1"/>
    </row>
    <row r="513" spans="3:3" ht="18.75" customHeight="1">
      <c r="C513" s="1"/>
    </row>
    <row r="514" spans="3:3" ht="18.75" customHeight="1">
      <c r="C514" s="1"/>
    </row>
    <row r="515" spans="3:3" ht="18.75" customHeight="1">
      <c r="C515" s="1"/>
    </row>
    <row r="516" spans="3:3" ht="18.75" customHeight="1">
      <c r="C516" s="1"/>
    </row>
    <row r="517" spans="3:3" ht="18.75" customHeight="1">
      <c r="C517" s="1"/>
    </row>
    <row r="518" spans="3:3" ht="18.75" customHeight="1">
      <c r="C518" s="1"/>
    </row>
    <row r="519" spans="3:3" ht="18.75" customHeight="1">
      <c r="C519" s="1"/>
    </row>
    <row r="520" spans="3:3" ht="18.75" customHeight="1">
      <c r="C520" s="1"/>
    </row>
    <row r="521" spans="3:3" ht="18.75" customHeight="1">
      <c r="C521" s="1"/>
    </row>
    <row r="522" spans="3:3" ht="18.75" customHeight="1">
      <c r="C522" s="1"/>
    </row>
    <row r="523" spans="3:3" ht="18.75" customHeight="1">
      <c r="C523" s="1"/>
    </row>
    <row r="524" spans="3:3" ht="18.75" customHeight="1">
      <c r="C524" s="1"/>
    </row>
    <row r="525" spans="3:3" ht="18.75" customHeight="1">
      <c r="C525" s="1"/>
    </row>
    <row r="526" spans="3:3" ht="18.75" customHeight="1">
      <c r="C526" s="1"/>
    </row>
    <row r="527" spans="3:3" ht="18.75" customHeight="1">
      <c r="C527" s="1"/>
    </row>
    <row r="528" spans="3:3" ht="18.75" customHeight="1">
      <c r="C528" s="1"/>
    </row>
    <row r="529" spans="3:3" ht="18.75" customHeight="1">
      <c r="C529" s="1"/>
    </row>
    <row r="530" spans="3:3" ht="18.75" customHeight="1">
      <c r="C530" s="1"/>
    </row>
    <row r="531" spans="3:3" ht="18.75" customHeight="1">
      <c r="C531" s="1"/>
    </row>
    <row r="532" spans="3:3" ht="18.75" customHeight="1">
      <c r="C532" s="1"/>
    </row>
    <row r="533" spans="3:3" ht="18.75" customHeight="1">
      <c r="C533" s="1"/>
    </row>
    <row r="534" spans="3:3" ht="18.75" customHeight="1">
      <c r="C534" s="1"/>
    </row>
    <row r="535" spans="3:3" ht="18.75" customHeight="1">
      <c r="C535" s="1"/>
    </row>
    <row r="536" spans="3:3" ht="18.75" customHeight="1">
      <c r="C536" s="1"/>
    </row>
    <row r="537" spans="3:3" ht="18.75" customHeight="1">
      <c r="C537" s="1"/>
    </row>
    <row r="538" spans="3:3" ht="18.75" customHeight="1">
      <c r="C538" s="1"/>
    </row>
    <row r="539" spans="3:3" ht="18.75" customHeight="1">
      <c r="C539" s="1"/>
    </row>
    <row r="540" spans="3:3" ht="18.75" customHeight="1">
      <c r="C540" s="1"/>
    </row>
    <row r="541" spans="3:3" ht="18.75" customHeight="1">
      <c r="C541" s="1"/>
    </row>
    <row r="542" spans="3:3" ht="18.75" customHeight="1">
      <c r="C542" s="1"/>
    </row>
    <row r="543" spans="3:3" ht="18.75" customHeight="1">
      <c r="C543" s="1"/>
    </row>
    <row r="544" spans="3:3" ht="18.75" customHeight="1">
      <c r="C544" s="1"/>
    </row>
    <row r="545" spans="3:3" ht="18.75" customHeight="1">
      <c r="C545" s="1"/>
    </row>
    <row r="546" spans="3:3" ht="18.75" customHeight="1">
      <c r="C546" s="1"/>
    </row>
    <row r="547" spans="3:3" ht="18.75" customHeight="1">
      <c r="C547" s="1"/>
    </row>
    <row r="548" spans="3:3" ht="18.75" customHeight="1">
      <c r="C548" s="1"/>
    </row>
    <row r="549" spans="3:3" ht="18.75" customHeight="1">
      <c r="C549" s="1"/>
    </row>
    <row r="550" spans="3:3" ht="18.75" customHeight="1">
      <c r="C550" s="1"/>
    </row>
    <row r="551" spans="3:3" ht="18.75" customHeight="1">
      <c r="C551" s="1"/>
    </row>
    <row r="552" spans="3:3" ht="18.75" customHeight="1">
      <c r="C552" s="1"/>
    </row>
    <row r="553" spans="3:3" ht="18.75" customHeight="1">
      <c r="C553" s="1"/>
    </row>
    <row r="554" spans="3:3" ht="18.75" customHeight="1">
      <c r="C554" s="1"/>
    </row>
    <row r="555" spans="3:3" ht="18.75" customHeight="1">
      <c r="C555" s="1"/>
    </row>
    <row r="556" spans="3:3" ht="18.75" customHeight="1">
      <c r="C556" s="1"/>
    </row>
    <row r="557" spans="3:3" ht="18.75" customHeight="1">
      <c r="C557" s="1"/>
    </row>
    <row r="558" spans="3:3" ht="18.75" customHeight="1">
      <c r="C558" s="1"/>
    </row>
    <row r="559" spans="3:3" ht="18.75" customHeight="1">
      <c r="C559" s="1"/>
    </row>
    <row r="560" spans="3:3" ht="18.75" customHeight="1">
      <c r="C560" s="1"/>
    </row>
    <row r="561" spans="3:3" ht="18.75" customHeight="1">
      <c r="C561" s="1"/>
    </row>
    <row r="562" spans="3:3" ht="18.75" customHeight="1">
      <c r="C562" s="1"/>
    </row>
    <row r="563" spans="3:3" ht="18.75" customHeight="1">
      <c r="C563" s="1"/>
    </row>
    <row r="564" spans="3:3" ht="18.75" customHeight="1">
      <c r="C564" s="1"/>
    </row>
    <row r="565" spans="3:3" ht="18.75" customHeight="1">
      <c r="C565" s="1"/>
    </row>
    <row r="566" spans="3:3" ht="18.75" customHeight="1">
      <c r="C566" s="1"/>
    </row>
    <row r="567" spans="3:3" ht="18.75" customHeight="1">
      <c r="C567" s="1"/>
    </row>
    <row r="568" spans="3:3" ht="18.75" customHeight="1">
      <c r="C568" s="1"/>
    </row>
    <row r="569" spans="3:3" ht="18.75" customHeight="1">
      <c r="C569" s="1"/>
    </row>
    <row r="570" spans="3:3" ht="18.75" customHeight="1">
      <c r="C570" s="1"/>
    </row>
    <row r="571" spans="3:3" ht="18.75" customHeight="1">
      <c r="C571" s="1"/>
    </row>
    <row r="572" spans="3:3" ht="18.75" customHeight="1">
      <c r="C572" s="1"/>
    </row>
    <row r="573" spans="3:3" ht="18.75" customHeight="1">
      <c r="C573" s="1"/>
    </row>
    <row r="574" spans="3:3" ht="18.75" customHeight="1">
      <c r="C574" s="1"/>
    </row>
    <row r="575" spans="3:3" ht="18.75" customHeight="1">
      <c r="C575" s="1"/>
    </row>
    <row r="576" spans="3:3" ht="18.75" customHeight="1">
      <c r="C576" s="1"/>
    </row>
    <row r="577" spans="3:3" ht="18.75" customHeight="1">
      <c r="C577" s="1"/>
    </row>
    <row r="578" spans="3:3" ht="18.75" customHeight="1">
      <c r="C578" s="1"/>
    </row>
    <row r="579" spans="3:3" ht="18.75" customHeight="1">
      <c r="C579" s="1"/>
    </row>
    <row r="580" spans="3:3" ht="18.75" customHeight="1">
      <c r="C580" s="1"/>
    </row>
    <row r="581" spans="3:3" ht="18.75" customHeight="1">
      <c r="C581" s="1"/>
    </row>
    <row r="582" spans="3:3" ht="18.75" customHeight="1">
      <c r="C582" s="1"/>
    </row>
    <row r="583" spans="3:3" ht="18.75" customHeight="1">
      <c r="C583" s="1"/>
    </row>
    <row r="584" spans="3:3" ht="18.75" customHeight="1">
      <c r="C584" s="1"/>
    </row>
    <row r="585" spans="3:3" ht="18.75" customHeight="1">
      <c r="C585" s="1"/>
    </row>
    <row r="586" spans="3:3" ht="18.75" customHeight="1">
      <c r="C586" s="1"/>
    </row>
    <row r="587" spans="3:3" ht="18.75" customHeight="1">
      <c r="C587" s="1"/>
    </row>
    <row r="588" spans="3:3" ht="18.75" customHeight="1">
      <c r="C588" s="1"/>
    </row>
    <row r="589" spans="3:3" ht="18.75" customHeight="1">
      <c r="C589" s="1"/>
    </row>
    <row r="590" spans="3:3" ht="18.75" customHeight="1">
      <c r="C590" s="1"/>
    </row>
    <row r="591" spans="3:3" ht="18.75" customHeight="1">
      <c r="C591" s="1"/>
    </row>
    <row r="592" spans="3:3" ht="18.75" customHeight="1">
      <c r="C592" s="1"/>
    </row>
    <row r="593" spans="3:3" ht="18.75" customHeight="1">
      <c r="C593" s="1"/>
    </row>
    <row r="594" spans="3:3" ht="18.75" customHeight="1">
      <c r="C594" s="1"/>
    </row>
    <row r="595" spans="3:3" ht="18.75" customHeight="1">
      <c r="C595" s="1"/>
    </row>
    <row r="596" spans="3:3" ht="18.75" customHeight="1">
      <c r="C596" s="1"/>
    </row>
    <row r="597" spans="3:3" ht="18.75" customHeight="1">
      <c r="C597" s="1"/>
    </row>
    <row r="598" spans="3:3" ht="18.75" customHeight="1">
      <c r="C598" s="1"/>
    </row>
    <row r="599" spans="3:3" ht="18.75" customHeight="1">
      <c r="C599" s="1"/>
    </row>
    <row r="600" spans="3:3" ht="18.75" customHeight="1">
      <c r="C600" s="1"/>
    </row>
    <row r="601" spans="3:3" ht="18.75" customHeight="1">
      <c r="C601" s="1"/>
    </row>
    <row r="602" spans="3:3" ht="18.75" customHeight="1">
      <c r="C602" s="1"/>
    </row>
    <row r="603" spans="3:3" ht="18.75" customHeight="1">
      <c r="C603" s="1"/>
    </row>
    <row r="604" spans="3:3" ht="18.75" customHeight="1">
      <c r="C604" s="1"/>
    </row>
    <row r="605" spans="3:3" ht="18.75" customHeight="1">
      <c r="C605" s="1"/>
    </row>
    <row r="606" spans="3:3" ht="18.75" customHeight="1">
      <c r="C606" s="1"/>
    </row>
    <row r="607" spans="3:3" ht="18.75" customHeight="1">
      <c r="C607" s="1"/>
    </row>
    <row r="608" spans="3:3" ht="18.75" customHeight="1">
      <c r="C608" s="1"/>
    </row>
    <row r="609" spans="3:3" ht="18.75" customHeight="1">
      <c r="C609" s="1"/>
    </row>
    <row r="610" spans="3:3" ht="18.75" customHeight="1">
      <c r="C610" s="1"/>
    </row>
    <row r="611" spans="3:3" ht="18.75" customHeight="1">
      <c r="C611" s="1"/>
    </row>
    <row r="612" spans="3:3" ht="18.75" customHeight="1">
      <c r="C612" s="1"/>
    </row>
    <row r="613" spans="3:3" ht="18.75" customHeight="1">
      <c r="C613" s="1"/>
    </row>
    <row r="614" spans="3:3" ht="18.75" customHeight="1">
      <c r="C614" s="1"/>
    </row>
    <row r="615" spans="3:3" ht="18.75" customHeight="1">
      <c r="C615" s="1"/>
    </row>
    <row r="616" spans="3:3" ht="18.75" customHeight="1">
      <c r="C616" s="1"/>
    </row>
    <row r="617" spans="3:3" ht="18.75" customHeight="1">
      <c r="C617" s="1"/>
    </row>
    <row r="618" spans="3:3" ht="18.75" customHeight="1">
      <c r="C618" s="1"/>
    </row>
    <row r="619" spans="3:3" ht="18.75" customHeight="1">
      <c r="C619" s="1"/>
    </row>
    <row r="620" spans="3:3" ht="18.75" customHeight="1">
      <c r="C620" s="1"/>
    </row>
    <row r="621" spans="3:3" ht="18.75" customHeight="1">
      <c r="C621" s="1"/>
    </row>
    <row r="622" spans="3:3" ht="18.75" customHeight="1">
      <c r="C622" s="1"/>
    </row>
    <row r="623" spans="3:3" ht="18.75" customHeight="1">
      <c r="C623" s="1"/>
    </row>
    <row r="624" spans="3:3" ht="18.75" customHeight="1">
      <c r="C624" s="1"/>
    </row>
    <row r="625" spans="3:3" ht="18.75" customHeight="1">
      <c r="C625" s="1"/>
    </row>
    <row r="626" spans="3:3" ht="18.75" customHeight="1">
      <c r="C626" s="1"/>
    </row>
    <row r="627" spans="3:3" ht="18.75" customHeight="1">
      <c r="C627" s="1"/>
    </row>
    <row r="628" spans="3:3" ht="18.75" customHeight="1">
      <c r="C628" s="1"/>
    </row>
    <row r="629" spans="3:3" ht="18.75" customHeight="1">
      <c r="C629" s="1"/>
    </row>
    <row r="630" spans="3:3" ht="18.75" customHeight="1">
      <c r="C630" s="1"/>
    </row>
    <row r="631" spans="3:3" ht="18.75" customHeight="1">
      <c r="C631" s="1"/>
    </row>
    <row r="632" spans="3:3" ht="18.75" customHeight="1">
      <c r="C632" s="1"/>
    </row>
    <row r="633" spans="3:3" ht="18.75" customHeight="1">
      <c r="C633" s="1"/>
    </row>
    <row r="634" spans="3:3" ht="18.75" customHeight="1">
      <c r="C634" s="1"/>
    </row>
    <row r="635" spans="3:3" ht="18.75" customHeight="1">
      <c r="C635" s="1"/>
    </row>
    <row r="636" spans="3:3" ht="18.75" customHeight="1">
      <c r="C636" s="1"/>
    </row>
    <row r="637" spans="3:3" ht="18.75" customHeight="1">
      <c r="C637" s="1"/>
    </row>
    <row r="638" spans="3:3" ht="18.75" customHeight="1">
      <c r="C638" s="1"/>
    </row>
    <row r="639" spans="3:3" ht="18.75" customHeight="1">
      <c r="C639" s="1"/>
    </row>
    <row r="640" spans="3:3" ht="18.75" customHeight="1">
      <c r="C640" s="1"/>
    </row>
    <row r="641" spans="3:3" ht="18.75" customHeight="1">
      <c r="C641" s="1"/>
    </row>
    <row r="642" spans="3:3" ht="18.75" customHeight="1">
      <c r="C642" s="1"/>
    </row>
    <row r="643" spans="3:3" ht="18.75" customHeight="1">
      <c r="C643" s="1"/>
    </row>
    <row r="644" spans="3:3" ht="18.75" customHeight="1">
      <c r="C644" s="1"/>
    </row>
    <row r="645" spans="3:3" ht="18.75" customHeight="1">
      <c r="C645" s="1"/>
    </row>
    <row r="646" spans="3:3" ht="18.75" customHeight="1">
      <c r="C646" s="1"/>
    </row>
    <row r="647" spans="3:3" ht="18.75" customHeight="1">
      <c r="C647" s="1"/>
    </row>
    <row r="648" spans="3:3" ht="18.75" customHeight="1">
      <c r="C648" s="1"/>
    </row>
    <row r="649" spans="3:3" ht="18.75" customHeight="1">
      <c r="C649" s="1"/>
    </row>
    <row r="650" spans="3:3" ht="18.75" customHeight="1">
      <c r="C650" s="1"/>
    </row>
    <row r="651" spans="3:3" ht="18.75" customHeight="1">
      <c r="C651" s="1"/>
    </row>
    <row r="652" spans="3:3" ht="18.75" customHeight="1">
      <c r="C652" s="1"/>
    </row>
    <row r="653" spans="3:3" ht="18.75" customHeight="1">
      <c r="C653" s="1"/>
    </row>
    <row r="654" spans="3:3" ht="18.75" customHeight="1">
      <c r="C654" s="1"/>
    </row>
    <row r="655" spans="3:3" ht="18.75" customHeight="1">
      <c r="C655" s="1"/>
    </row>
    <row r="656" spans="3:3" ht="18.75" customHeight="1">
      <c r="C656" s="1"/>
    </row>
    <row r="657" spans="3:3" ht="18.75" customHeight="1">
      <c r="C657" s="1"/>
    </row>
    <row r="658" spans="3:3" ht="18.75" customHeight="1">
      <c r="C658" s="1"/>
    </row>
    <row r="659" spans="3:3" ht="18.75" customHeight="1">
      <c r="C659" s="1"/>
    </row>
    <row r="660" spans="3:3" ht="18.75" customHeight="1">
      <c r="C660" s="1"/>
    </row>
    <row r="661" spans="3:3" ht="18.75" customHeight="1">
      <c r="C661" s="1"/>
    </row>
    <row r="662" spans="3:3" ht="18.75" customHeight="1">
      <c r="C662" s="1"/>
    </row>
    <row r="663" spans="3:3" ht="18.75" customHeight="1">
      <c r="C663" s="1"/>
    </row>
    <row r="664" spans="3:3" ht="18.75" customHeight="1">
      <c r="C664" s="1"/>
    </row>
    <row r="665" spans="3:3" ht="18.75" customHeight="1">
      <c r="C665" s="1"/>
    </row>
    <row r="666" spans="3:3" ht="18.75" customHeight="1">
      <c r="C666" s="1"/>
    </row>
    <row r="667" spans="3:3" ht="18.75" customHeight="1">
      <c r="C667" s="1"/>
    </row>
    <row r="668" spans="3:3" ht="18.75" customHeight="1">
      <c r="C668" s="1"/>
    </row>
    <row r="669" spans="3:3" ht="18.75" customHeight="1">
      <c r="C669" s="1"/>
    </row>
    <row r="670" spans="3:3" ht="18.75" customHeight="1">
      <c r="C670" s="1"/>
    </row>
    <row r="671" spans="3:3" ht="18.75" customHeight="1">
      <c r="C671" s="1"/>
    </row>
    <row r="672" spans="3:3" ht="18.75" customHeight="1">
      <c r="C672" s="1"/>
    </row>
    <row r="673" spans="3:3" ht="18.75" customHeight="1">
      <c r="C673" s="1"/>
    </row>
    <row r="674" spans="3:3" ht="18.75" customHeight="1">
      <c r="C674" s="1"/>
    </row>
    <row r="675" spans="3:3" ht="18.75" customHeight="1">
      <c r="C675" s="1"/>
    </row>
    <row r="676" spans="3:3" ht="18.75" customHeight="1">
      <c r="C676" s="1"/>
    </row>
    <row r="677" spans="3:3" ht="18.75" customHeight="1">
      <c r="C677" s="1"/>
    </row>
    <row r="678" spans="3:3" ht="18.75" customHeight="1">
      <c r="C678" s="1"/>
    </row>
    <row r="679" spans="3:3" ht="18.75" customHeight="1">
      <c r="C679" s="1"/>
    </row>
    <row r="680" spans="3:3" ht="18.75" customHeight="1">
      <c r="C680" s="1"/>
    </row>
    <row r="681" spans="3:3" ht="18.75" customHeight="1">
      <c r="C681" s="1"/>
    </row>
    <row r="682" spans="3:3" ht="18.75" customHeight="1">
      <c r="C682" s="1"/>
    </row>
    <row r="683" spans="3:3" ht="18.75" customHeight="1">
      <c r="C683" s="1"/>
    </row>
    <row r="684" spans="3:3" ht="18.75" customHeight="1">
      <c r="C684" s="1"/>
    </row>
    <row r="685" spans="3:3" ht="18.75" customHeight="1">
      <c r="C685" s="1"/>
    </row>
    <row r="686" spans="3:3" ht="18.75" customHeight="1">
      <c r="C686" s="1"/>
    </row>
    <row r="687" spans="3:3" ht="18.75" customHeight="1">
      <c r="C687" s="1"/>
    </row>
    <row r="688" spans="3:3" ht="18.75" customHeight="1">
      <c r="C688" s="1"/>
    </row>
    <row r="689" spans="3:3" ht="18.75" customHeight="1">
      <c r="C689" s="1"/>
    </row>
    <row r="690" spans="3:3" ht="18.75" customHeight="1">
      <c r="C690" s="1"/>
    </row>
    <row r="691" spans="3:3" ht="18.75" customHeight="1">
      <c r="C691" s="1"/>
    </row>
    <row r="692" spans="3:3" ht="18.75" customHeight="1">
      <c r="C692" s="1"/>
    </row>
    <row r="693" spans="3:3" ht="18.75" customHeight="1">
      <c r="C693" s="1"/>
    </row>
    <row r="694" spans="3:3" ht="18.75" customHeight="1">
      <c r="C694" s="1"/>
    </row>
    <row r="695" spans="3:3" ht="18.75" customHeight="1">
      <c r="C695" s="1"/>
    </row>
    <row r="696" spans="3:3" ht="18.75" customHeight="1">
      <c r="C696" s="1"/>
    </row>
    <row r="697" spans="3:3" ht="18.75" customHeight="1">
      <c r="C697" s="1"/>
    </row>
    <row r="698" spans="3:3" ht="18.75" customHeight="1">
      <c r="C698" s="1"/>
    </row>
    <row r="699" spans="3:3" ht="18.75" customHeight="1">
      <c r="C699" s="1"/>
    </row>
    <row r="700" spans="3:3" ht="18.75" customHeight="1">
      <c r="C700" s="1"/>
    </row>
    <row r="701" spans="3:3" ht="18.75" customHeight="1">
      <c r="C701" s="1"/>
    </row>
    <row r="702" spans="3:3" ht="18.75" customHeight="1">
      <c r="C702" s="1"/>
    </row>
    <row r="703" spans="3:3" ht="18.75" customHeight="1">
      <c r="C703" s="1"/>
    </row>
    <row r="704" spans="3:3" ht="18.75" customHeight="1">
      <c r="C704" s="1"/>
    </row>
    <row r="705" spans="3:3" ht="18.75" customHeight="1">
      <c r="C705" s="1"/>
    </row>
    <row r="706" spans="3:3" ht="18.75" customHeight="1">
      <c r="C706" s="1"/>
    </row>
    <row r="707" spans="3:3" ht="18.75" customHeight="1">
      <c r="C707" s="1"/>
    </row>
    <row r="708" spans="3:3" ht="18.75" customHeight="1">
      <c r="C708" s="1"/>
    </row>
    <row r="709" spans="3:3" ht="18.75" customHeight="1">
      <c r="C709" s="1"/>
    </row>
    <row r="710" spans="3:3" ht="18.75" customHeight="1">
      <c r="C710" s="1"/>
    </row>
    <row r="711" spans="3:3" ht="18.75" customHeight="1">
      <c r="C711" s="1"/>
    </row>
    <row r="712" spans="3:3" ht="18.75" customHeight="1">
      <c r="C712" s="1"/>
    </row>
    <row r="713" spans="3:3" ht="18.75" customHeight="1">
      <c r="C713" s="1"/>
    </row>
    <row r="714" spans="3:3" ht="18.75" customHeight="1">
      <c r="C714" s="1"/>
    </row>
    <row r="715" spans="3:3" ht="18.75" customHeight="1">
      <c r="C715" s="1"/>
    </row>
    <row r="716" spans="3:3" ht="18.75" customHeight="1">
      <c r="C716" s="1"/>
    </row>
    <row r="717" spans="3:3" ht="18.75" customHeight="1">
      <c r="C717" s="1"/>
    </row>
    <row r="718" spans="3:3" ht="18.75" customHeight="1">
      <c r="C718" s="1"/>
    </row>
    <row r="719" spans="3:3" ht="18.75" customHeight="1">
      <c r="C719" s="1"/>
    </row>
    <row r="720" spans="3:3" ht="18.75" customHeight="1">
      <c r="C720" s="1"/>
    </row>
    <row r="721" spans="3:3" ht="18.75" customHeight="1">
      <c r="C721" s="1"/>
    </row>
    <row r="722" spans="3:3" ht="18.75" customHeight="1">
      <c r="C722" s="1"/>
    </row>
    <row r="723" spans="3:3" ht="18.75" customHeight="1">
      <c r="C723" s="1"/>
    </row>
    <row r="724" spans="3:3" ht="18.75" customHeight="1">
      <c r="C724" s="1"/>
    </row>
    <row r="725" spans="3:3" ht="18.75" customHeight="1">
      <c r="C725" s="1"/>
    </row>
    <row r="726" spans="3:3" ht="18.75" customHeight="1">
      <c r="C726" s="1"/>
    </row>
    <row r="727" spans="3:3" ht="18.75" customHeight="1">
      <c r="C727" s="1"/>
    </row>
    <row r="728" spans="3:3" ht="18.75" customHeight="1">
      <c r="C728" s="1"/>
    </row>
    <row r="729" spans="3:3" ht="18.75" customHeight="1">
      <c r="C729" s="1"/>
    </row>
    <row r="730" spans="3:3" ht="18.75" customHeight="1">
      <c r="C730" s="1"/>
    </row>
    <row r="731" spans="3:3" ht="18.75" customHeight="1">
      <c r="C731" s="1"/>
    </row>
    <row r="732" spans="3:3" ht="18.75" customHeight="1">
      <c r="C732" s="1"/>
    </row>
    <row r="733" spans="3:3" ht="18.75" customHeight="1">
      <c r="C733" s="1"/>
    </row>
    <row r="734" spans="3:3" ht="18.75" customHeight="1">
      <c r="C734" s="1"/>
    </row>
    <row r="735" spans="3:3" ht="18.75" customHeight="1">
      <c r="C735" s="1"/>
    </row>
    <row r="736" spans="3:3" ht="18.75" customHeight="1">
      <c r="C736" s="1"/>
    </row>
    <row r="737" spans="3:3" ht="18.75" customHeight="1">
      <c r="C737" s="1"/>
    </row>
    <row r="738" spans="3:3" ht="18.75" customHeight="1">
      <c r="C738" s="1"/>
    </row>
    <row r="739" spans="3:3" ht="18.75" customHeight="1">
      <c r="C739" s="1"/>
    </row>
    <row r="740" spans="3:3" ht="18.75" customHeight="1">
      <c r="C740" s="1"/>
    </row>
    <row r="741" spans="3:3" ht="18.75" customHeight="1">
      <c r="C741" s="1"/>
    </row>
    <row r="742" spans="3:3" ht="18.75" customHeight="1">
      <c r="C742" s="1"/>
    </row>
    <row r="743" spans="3:3" ht="18.75" customHeight="1">
      <c r="C743" s="1"/>
    </row>
    <row r="744" spans="3:3" ht="18.75" customHeight="1">
      <c r="C744" s="1"/>
    </row>
    <row r="745" spans="3:3" ht="18.75" customHeight="1">
      <c r="C745" s="1"/>
    </row>
    <row r="746" spans="3:3" ht="18.75" customHeight="1">
      <c r="C746" s="1"/>
    </row>
    <row r="747" spans="3:3" ht="18.75" customHeight="1">
      <c r="C747" s="1"/>
    </row>
    <row r="748" spans="3:3" ht="18.75" customHeight="1">
      <c r="C748" s="1"/>
    </row>
    <row r="749" spans="3:3" ht="18.75" customHeight="1">
      <c r="C749" s="1"/>
    </row>
    <row r="750" spans="3:3" ht="18.75" customHeight="1">
      <c r="C750" s="1"/>
    </row>
    <row r="751" spans="3:3" ht="18.75" customHeight="1">
      <c r="C751" s="1"/>
    </row>
    <row r="752" spans="3:3" ht="18.75" customHeight="1">
      <c r="C752" s="1"/>
    </row>
    <row r="753" spans="3:3" ht="18.75" customHeight="1">
      <c r="C753" s="1"/>
    </row>
    <row r="754" spans="3:3" ht="18.75" customHeight="1">
      <c r="C754" s="1"/>
    </row>
    <row r="755" spans="3:3" ht="18.75" customHeight="1">
      <c r="C755" s="1"/>
    </row>
    <row r="756" spans="3:3" ht="18.75" customHeight="1">
      <c r="C756" s="1"/>
    </row>
    <row r="757" spans="3:3" ht="18.75" customHeight="1">
      <c r="C757" s="1"/>
    </row>
    <row r="758" spans="3:3" ht="18.75" customHeight="1">
      <c r="C758" s="1"/>
    </row>
    <row r="759" spans="3:3" ht="18.75" customHeight="1">
      <c r="C759" s="1"/>
    </row>
    <row r="760" spans="3:3" ht="18.75" customHeight="1">
      <c r="C760" s="1"/>
    </row>
    <row r="761" spans="3:3" ht="18.75" customHeight="1">
      <c r="C761" s="1"/>
    </row>
    <row r="762" spans="3:3" ht="18.75" customHeight="1">
      <c r="C762" s="1"/>
    </row>
    <row r="763" spans="3:3" ht="18.75" customHeight="1">
      <c r="C763" s="1"/>
    </row>
    <row r="764" spans="3:3" ht="18.75" customHeight="1">
      <c r="C764" s="1"/>
    </row>
    <row r="765" spans="3:3" ht="18.75" customHeight="1">
      <c r="C765" s="1"/>
    </row>
    <row r="766" spans="3:3" ht="18.75" customHeight="1">
      <c r="C766" s="1"/>
    </row>
    <row r="767" spans="3:3" ht="18.75" customHeight="1">
      <c r="C767" s="1"/>
    </row>
    <row r="768" spans="3:3" ht="18.75" customHeight="1">
      <c r="C768" s="1"/>
    </row>
    <row r="769" spans="3:3" ht="18.75" customHeight="1">
      <c r="C769" s="1"/>
    </row>
    <row r="770" spans="3:3" ht="18.75" customHeight="1">
      <c r="C770" s="1"/>
    </row>
    <row r="771" spans="3:3" ht="18.75" customHeight="1">
      <c r="C771" s="1"/>
    </row>
    <row r="772" spans="3:3" ht="18.75" customHeight="1">
      <c r="C772" s="1"/>
    </row>
    <row r="773" spans="3:3" ht="18.75" customHeight="1">
      <c r="C773" s="1"/>
    </row>
    <row r="774" spans="3:3" ht="18.75" customHeight="1">
      <c r="C774" s="1"/>
    </row>
    <row r="775" spans="3:3" ht="18.75" customHeight="1">
      <c r="C775" s="1"/>
    </row>
    <row r="776" spans="3:3" ht="18.75" customHeight="1">
      <c r="C776" s="1"/>
    </row>
    <row r="777" spans="3:3" ht="18.75" customHeight="1">
      <c r="C777" s="1"/>
    </row>
    <row r="778" spans="3:3" ht="18.75" customHeight="1">
      <c r="C778" s="1"/>
    </row>
    <row r="779" spans="3:3" ht="18.75" customHeight="1">
      <c r="C779" s="1"/>
    </row>
    <row r="780" spans="3:3" ht="18.75" customHeight="1">
      <c r="C780" s="1"/>
    </row>
    <row r="781" spans="3:3" ht="18.75" customHeight="1">
      <c r="C781" s="1"/>
    </row>
    <row r="782" spans="3:3" ht="18.75" customHeight="1">
      <c r="C782" s="1"/>
    </row>
    <row r="783" spans="3:3" ht="18.75" customHeight="1">
      <c r="C783" s="1"/>
    </row>
    <row r="784" spans="3:3" ht="18.75" customHeight="1">
      <c r="C784" s="1"/>
    </row>
    <row r="785" spans="3:3" ht="18.75" customHeight="1">
      <c r="C785" s="1"/>
    </row>
    <row r="786" spans="3:3" ht="18.75" customHeight="1">
      <c r="C786" s="1"/>
    </row>
    <row r="787" spans="3:3" ht="18.75" customHeight="1">
      <c r="C787" s="1"/>
    </row>
    <row r="788" spans="3:3" ht="18.75" customHeight="1">
      <c r="C788" s="1"/>
    </row>
    <row r="789" spans="3:3" ht="18.75" customHeight="1">
      <c r="C789" s="1"/>
    </row>
    <row r="790" spans="3:3" ht="18.75" customHeight="1">
      <c r="C790" s="1"/>
    </row>
    <row r="791" spans="3:3" ht="18.75" customHeight="1">
      <c r="C791" s="1"/>
    </row>
    <row r="792" spans="3:3" ht="18.75" customHeight="1">
      <c r="C792" s="1"/>
    </row>
    <row r="793" spans="3:3" ht="18.75" customHeight="1">
      <c r="C793" s="1"/>
    </row>
    <row r="794" spans="3:3" ht="18.75" customHeight="1">
      <c r="C794" s="1"/>
    </row>
    <row r="795" spans="3:3" ht="18.75" customHeight="1">
      <c r="C795" s="1"/>
    </row>
    <row r="796" spans="3:3" ht="18.75" customHeight="1">
      <c r="C796" s="1"/>
    </row>
    <row r="797" spans="3:3" ht="18.75" customHeight="1">
      <c r="C797" s="1"/>
    </row>
    <row r="798" spans="3:3" ht="18.75" customHeight="1">
      <c r="C798" s="1"/>
    </row>
    <row r="799" spans="3:3" ht="18.75" customHeight="1">
      <c r="C799" s="1"/>
    </row>
    <row r="800" spans="3:3" ht="18.75" customHeight="1">
      <c r="C800" s="1"/>
    </row>
    <row r="801" spans="3:3" ht="18.75" customHeight="1">
      <c r="C801" s="1"/>
    </row>
    <row r="802" spans="3:3" ht="18.75" customHeight="1">
      <c r="C802" s="1"/>
    </row>
    <row r="803" spans="3:3" ht="18.75" customHeight="1">
      <c r="C803" s="1"/>
    </row>
    <row r="804" spans="3:3" ht="18.75" customHeight="1">
      <c r="C804" s="1"/>
    </row>
    <row r="805" spans="3:3" ht="18.75" customHeight="1">
      <c r="C805" s="1"/>
    </row>
    <row r="806" spans="3:3" ht="18.75" customHeight="1">
      <c r="C806" s="1"/>
    </row>
    <row r="807" spans="3:3" ht="18.75" customHeight="1">
      <c r="C807" s="1"/>
    </row>
    <row r="808" spans="3:3" ht="18.75" customHeight="1">
      <c r="C808" s="1"/>
    </row>
    <row r="809" spans="3:3" ht="18.75" customHeight="1">
      <c r="C809" s="1"/>
    </row>
    <row r="810" spans="3:3" ht="18.75" customHeight="1">
      <c r="C810" s="1"/>
    </row>
    <row r="811" spans="3:3" ht="18.75" customHeight="1">
      <c r="C811" s="1"/>
    </row>
    <row r="812" spans="3:3" ht="18.75" customHeight="1">
      <c r="C812" s="1"/>
    </row>
    <row r="813" spans="3:3" ht="18.75" customHeight="1">
      <c r="C813" s="1"/>
    </row>
    <row r="814" spans="3:3" ht="18.75" customHeight="1">
      <c r="C814" s="1"/>
    </row>
    <row r="815" spans="3:3" ht="18.75" customHeight="1">
      <c r="C815" s="1"/>
    </row>
    <row r="816" spans="3:3" ht="18.75" customHeight="1">
      <c r="C816" s="1"/>
    </row>
    <row r="817" spans="3:3" ht="18.75" customHeight="1">
      <c r="C817" s="1"/>
    </row>
    <row r="818" spans="3:3" ht="18.75" customHeight="1">
      <c r="C818" s="1"/>
    </row>
    <row r="819" spans="3:3" ht="18.75" customHeight="1">
      <c r="C819" s="1"/>
    </row>
    <row r="820" spans="3:3" ht="18.75" customHeight="1">
      <c r="C820" s="1"/>
    </row>
    <row r="821" spans="3:3" ht="18.75" customHeight="1">
      <c r="C821" s="1"/>
    </row>
    <row r="822" spans="3:3" ht="18.75" customHeight="1">
      <c r="C822" s="1"/>
    </row>
    <row r="823" spans="3:3" ht="18.75" customHeight="1">
      <c r="C823" s="1"/>
    </row>
    <row r="824" spans="3:3" ht="18.75" customHeight="1">
      <c r="C824" s="1"/>
    </row>
    <row r="825" spans="3:3" ht="18.75" customHeight="1">
      <c r="C825" s="1"/>
    </row>
    <row r="826" spans="3:3" ht="18.75" customHeight="1">
      <c r="C826" s="1"/>
    </row>
    <row r="827" spans="3:3" ht="18.75" customHeight="1">
      <c r="C827" s="1"/>
    </row>
    <row r="828" spans="3:3" ht="18.75" customHeight="1">
      <c r="C828" s="1"/>
    </row>
    <row r="829" spans="3:3" ht="18.75" customHeight="1">
      <c r="C829" s="1"/>
    </row>
    <row r="830" spans="3:3" ht="18.75" customHeight="1">
      <c r="C830" s="1"/>
    </row>
    <row r="831" spans="3:3" ht="18.75" customHeight="1">
      <c r="C831" s="1"/>
    </row>
    <row r="832" spans="3:3" ht="18.75" customHeight="1">
      <c r="C832" s="1"/>
    </row>
    <row r="833" spans="3:3" ht="18.75" customHeight="1">
      <c r="C833" s="1"/>
    </row>
    <row r="834" spans="3:3" ht="18.75" customHeight="1">
      <c r="C834" s="1"/>
    </row>
    <row r="835" spans="3:3" ht="18.75" customHeight="1">
      <c r="C835" s="1"/>
    </row>
    <row r="836" spans="3:3" ht="18.75" customHeight="1">
      <c r="C836" s="1"/>
    </row>
    <row r="837" spans="3:3" ht="18.75" customHeight="1">
      <c r="C837" s="1"/>
    </row>
    <row r="838" spans="3:3" ht="18.75" customHeight="1">
      <c r="C838" s="1"/>
    </row>
    <row r="839" spans="3:3" ht="18.75" customHeight="1">
      <c r="C839" s="1"/>
    </row>
    <row r="840" spans="3:3" ht="18.75" customHeight="1">
      <c r="C840" s="1"/>
    </row>
    <row r="841" spans="3:3" ht="18.75" customHeight="1">
      <c r="C841" s="1"/>
    </row>
    <row r="842" spans="3:3" ht="18.75" customHeight="1">
      <c r="C842" s="1"/>
    </row>
    <row r="843" spans="3:3" ht="18.75" customHeight="1">
      <c r="C843" s="1"/>
    </row>
    <row r="844" spans="3:3" ht="18.75" customHeight="1">
      <c r="C844" s="1"/>
    </row>
    <row r="845" spans="3:3" ht="18.75" customHeight="1">
      <c r="C845" s="1"/>
    </row>
    <row r="846" spans="3:3" ht="18.75" customHeight="1">
      <c r="C846" s="1"/>
    </row>
    <row r="847" spans="3:3" ht="18.75" customHeight="1">
      <c r="C847" s="1"/>
    </row>
    <row r="848" spans="3:3" ht="18.75" customHeight="1">
      <c r="C848" s="1"/>
    </row>
    <row r="849" spans="3:3" ht="18.75" customHeight="1">
      <c r="C849" s="1"/>
    </row>
    <row r="850" spans="3:3" ht="18.75" customHeight="1">
      <c r="C850" s="1"/>
    </row>
    <row r="851" spans="3:3" ht="18.75" customHeight="1">
      <c r="C851" s="1"/>
    </row>
    <row r="852" spans="3:3" ht="18.75" customHeight="1">
      <c r="C852" s="1"/>
    </row>
    <row r="853" spans="3:3" ht="18.75" customHeight="1">
      <c r="C853" s="1"/>
    </row>
    <row r="854" spans="3:3" ht="18.75" customHeight="1">
      <c r="C854" s="1"/>
    </row>
    <row r="855" spans="3:3" ht="18.75" customHeight="1">
      <c r="C855" s="1"/>
    </row>
    <row r="856" spans="3:3" ht="18.75" customHeight="1">
      <c r="C856" s="1"/>
    </row>
    <row r="857" spans="3:3" ht="18.75" customHeight="1">
      <c r="C857" s="1"/>
    </row>
    <row r="858" spans="3:3" ht="18.75" customHeight="1">
      <c r="C858" s="1"/>
    </row>
    <row r="859" spans="3:3" ht="18.75" customHeight="1">
      <c r="C859" s="1"/>
    </row>
    <row r="860" spans="3:3" ht="18.75" customHeight="1">
      <c r="C860" s="1"/>
    </row>
    <row r="861" spans="3:3" ht="18.75" customHeight="1">
      <c r="C861" s="1"/>
    </row>
    <row r="862" spans="3:3" ht="18.75" customHeight="1">
      <c r="C862" s="1"/>
    </row>
    <row r="863" spans="3:3" ht="18.75" customHeight="1">
      <c r="C863" s="1"/>
    </row>
    <row r="864" spans="3:3" ht="18.75" customHeight="1">
      <c r="C864" s="1"/>
    </row>
    <row r="865" spans="3:3" ht="18.75" customHeight="1">
      <c r="C865" s="1"/>
    </row>
    <row r="866" spans="3:3" ht="18.75" customHeight="1">
      <c r="C866" s="1"/>
    </row>
    <row r="867" spans="3:3" ht="18.75" customHeight="1">
      <c r="C867" s="1"/>
    </row>
    <row r="868" spans="3:3" ht="18.75" customHeight="1">
      <c r="C868" s="1"/>
    </row>
    <row r="869" spans="3:3" ht="18.75" customHeight="1">
      <c r="C869" s="1"/>
    </row>
    <row r="870" spans="3:3" ht="18.75" customHeight="1">
      <c r="C870" s="1"/>
    </row>
    <row r="871" spans="3:3" ht="18.75" customHeight="1">
      <c r="C871" s="1"/>
    </row>
    <row r="872" spans="3:3" ht="18.75" customHeight="1">
      <c r="C872" s="1"/>
    </row>
    <row r="873" spans="3:3" ht="18.75" customHeight="1">
      <c r="C873" s="1"/>
    </row>
    <row r="874" spans="3:3" ht="18.75" customHeight="1">
      <c r="C874" s="1"/>
    </row>
    <row r="875" spans="3:3" ht="18.75" customHeight="1">
      <c r="C875" s="1"/>
    </row>
    <row r="876" spans="3:3" ht="18.75" customHeight="1">
      <c r="C876" s="1"/>
    </row>
    <row r="877" spans="3:3" ht="18.75" customHeight="1">
      <c r="C877" s="1"/>
    </row>
    <row r="878" spans="3:3" ht="18.75" customHeight="1">
      <c r="C878" s="1"/>
    </row>
    <row r="879" spans="3:3" ht="18.75" customHeight="1">
      <c r="C879" s="1"/>
    </row>
    <row r="880" spans="3:3" ht="18.75" customHeight="1">
      <c r="C880" s="1"/>
    </row>
    <row r="881" spans="3:3" ht="18.75" customHeight="1">
      <c r="C881" s="1"/>
    </row>
    <row r="882" spans="3:3" ht="18.75" customHeight="1">
      <c r="C882" s="1"/>
    </row>
    <row r="883" spans="3:3" ht="18.75" customHeight="1">
      <c r="C883" s="1"/>
    </row>
    <row r="884" spans="3:3" ht="18.75" customHeight="1">
      <c r="C884" s="1"/>
    </row>
    <row r="885" spans="3:3" ht="18.75" customHeight="1">
      <c r="C885" s="1"/>
    </row>
    <row r="886" spans="3:3" ht="18.75" customHeight="1">
      <c r="C886" s="1"/>
    </row>
    <row r="887" spans="3:3" ht="18.75" customHeight="1">
      <c r="C887" s="1"/>
    </row>
    <row r="888" spans="3:3" ht="18.75" customHeight="1">
      <c r="C888" s="1"/>
    </row>
    <row r="889" spans="3:3" ht="18.75" customHeight="1">
      <c r="C889" s="1"/>
    </row>
    <row r="890" spans="3:3" ht="18.75" customHeight="1">
      <c r="C890" s="1"/>
    </row>
    <row r="891" spans="3:3" ht="18.75" customHeight="1">
      <c r="C891" s="1"/>
    </row>
    <row r="892" spans="3:3" ht="18.75" customHeight="1">
      <c r="C892" s="1"/>
    </row>
    <row r="893" spans="3:3" ht="18.75" customHeight="1">
      <c r="C893" s="1"/>
    </row>
    <row r="894" spans="3:3" ht="18.75" customHeight="1">
      <c r="C894" s="1"/>
    </row>
    <row r="895" spans="3:3" ht="18.75" customHeight="1">
      <c r="C895" s="1"/>
    </row>
    <row r="896" spans="3:3" ht="18.75" customHeight="1">
      <c r="C896" s="1"/>
    </row>
    <row r="897" spans="3:3" ht="18.75" customHeight="1">
      <c r="C897" s="1"/>
    </row>
    <row r="898" spans="3:3" ht="18.75" customHeight="1">
      <c r="C898" s="1"/>
    </row>
    <row r="899" spans="3:3" ht="18.75" customHeight="1">
      <c r="C899" s="1"/>
    </row>
    <row r="900" spans="3:3" ht="18.75" customHeight="1">
      <c r="C900" s="1"/>
    </row>
    <row r="901" spans="3:3" ht="18.75" customHeight="1">
      <c r="C901" s="1"/>
    </row>
    <row r="902" spans="3:3" ht="18.75" customHeight="1">
      <c r="C902" s="1"/>
    </row>
    <row r="903" spans="3:3" ht="18.75" customHeight="1">
      <c r="C903" s="1"/>
    </row>
    <row r="904" spans="3:3" ht="18.75" customHeight="1">
      <c r="C904" s="1"/>
    </row>
    <row r="905" spans="3:3" ht="18.75" customHeight="1">
      <c r="C905" s="1"/>
    </row>
    <row r="906" spans="3:3" ht="18.75" customHeight="1">
      <c r="C906" s="1"/>
    </row>
    <row r="907" spans="3:3" ht="18.75" customHeight="1">
      <c r="C907" s="1"/>
    </row>
    <row r="908" spans="3:3" ht="18.75" customHeight="1">
      <c r="C908" s="1"/>
    </row>
    <row r="909" spans="3:3" ht="18.75" customHeight="1">
      <c r="C909" s="1"/>
    </row>
    <row r="910" spans="3:3" ht="18.75" customHeight="1">
      <c r="C910" s="1"/>
    </row>
    <row r="911" spans="3:3" ht="18.75" customHeight="1">
      <c r="C911" s="1"/>
    </row>
    <row r="912" spans="3:3" ht="18.75" customHeight="1">
      <c r="C912" s="1"/>
    </row>
    <row r="913" spans="3:3" ht="18.75" customHeight="1">
      <c r="C913" s="1"/>
    </row>
    <row r="914" spans="3:3" ht="18.75" customHeight="1">
      <c r="C914" s="1"/>
    </row>
    <row r="915" spans="3:3" ht="18.75" customHeight="1">
      <c r="C915" s="1"/>
    </row>
    <row r="916" spans="3:3" ht="18.75" customHeight="1">
      <c r="C916" s="1"/>
    </row>
    <row r="917" spans="3:3" ht="18.75" customHeight="1">
      <c r="C917" s="1"/>
    </row>
    <row r="918" spans="3:3" ht="18.75" customHeight="1">
      <c r="C918" s="1"/>
    </row>
    <row r="919" spans="3:3" ht="18.75" customHeight="1">
      <c r="C919" s="1"/>
    </row>
    <row r="920" spans="3:3" ht="18.75" customHeight="1">
      <c r="C920" s="1"/>
    </row>
    <row r="921" spans="3:3" ht="18.75" customHeight="1">
      <c r="C921" s="1"/>
    </row>
    <row r="922" spans="3:3" ht="18.75" customHeight="1">
      <c r="C922" s="1"/>
    </row>
    <row r="923" spans="3:3" ht="18.75" customHeight="1">
      <c r="C923" s="1"/>
    </row>
    <row r="924" spans="3:3" ht="18.75" customHeight="1">
      <c r="C924" s="1"/>
    </row>
    <row r="925" spans="3:3" ht="18.75" customHeight="1">
      <c r="C925" s="1"/>
    </row>
    <row r="926" spans="3:3" ht="18.75" customHeight="1">
      <c r="C926" s="1"/>
    </row>
    <row r="927" spans="3:3" ht="18.75" customHeight="1">
      <c r="C927" s="1"/>
    </row>
    <row r="928" spans="3:3" ht="18.75" customHeight="1">
      <c r="C928" s="1"/>
    </row>
    <row r="929" spans="3:3" ht="18.75" customHeight="1">
      <c r="C929" s="1"/>
    </row>
    <row r="930" spans="3:3" ht="18.75" customHeight="1">
      <c r="C930" s="1"/>
    </row>
    <row r="931" spans="3:3" ht="18.75" customHeight="1">
      <c r="C931" s="1"/>
    </row>
    <row r="932" spans="3:3" ht="18.75" customHeight="1">
      <c r="C932" s="1"/>
    </row>
    <row r="933" spans="3:3" ht="18.75" customHeight="1">
      <c r="C933" s="1"/>
    </row>
    <row r="934" spans="3:3" ht="18.75" customHeight="1">
      <c r="C934" s="1"/>
    </row>
    <row r="935" spans="3:3" ht="18.75" customHeight="1">
      <c r="C935" s="1"/>
    </row>
    <row r="936" spans="3:3" ht="18.75" customHeight="1">
      <c r="C936" s="1"/>
    </row>
    <row r="937" spans="3:3" ht="18.75" customHeight="1">
      <c r="C937" s="1"/>
    </row>
    <row r="938" spans="3:3" ht="18.75" customHeight="1">
      <c r="C938" s="1"/>
    </row>
    <row r="939" spans="3:3" ht="18.75" customHeight="1">
      <c r="C939" s="1"/>
    </row>
    <row r="940" spans="3:3" ht="18.75" customHeight="1">
      <c r="C940" s="1"/>
    </row>
    <row r="941" spans="3:3" ht="18.75" customHeight="1">
      <c r="C941" s="1"/>
    </row>
    <row r="942" spans="3:3" ht="18.75" customHeight="1">
      <c r="C942" s="1"/>
    </row>
    <row r="943" spans="3:3" ht="18.75" customHeight="1">
      <c r="C943" s="1"/>
    </row>
    <row r="944" spans="3:3" ht="18.75" customHeight="1">
      <c r="C944" s="1"/>
    </row>
    <row r="945" spans="3:3" ht="18.75" customHeight="1">
      <c r="C945" s="1"/>
    </row>
    <row r="946" spans="3:3" ht="18.75" customHeight="1">
      <c r="C946" s="1"/>
    </row>
    <row r="947" spans="3:3" ht="18.75" customHeight="1">
      <c r="C947" s="1"/>
    </row>
    <row r="948" spans="3:3" ht="18.75" customHeight="1">
      <c r="C948" s="1"/>
    </row>
    <row r="949" spans="3:3" ht="18.75" customHeight="1">
      <c r="C949" s="1"/>
    </row>
    <row r="950" spans="3:3" ht="18.75" customHeight="1">
      <c r="C950" s="1"/>
    </row>
    <row r="951" spans="3:3" ht="18.75" customHeight="1">
      <c r="C951" s="1"/>
    </row>
    <row r="952" spans="3:3" ht="18.75" customHeight="1">
      <c r="C952" s="1"/>
    </row>
    <row r="953" spans="3:3" ht="18.75" customHeight="1">
      <c r="C953" s="1"/>
    </row>
    <row r="954" spans="3:3" ht="18.75" customHeight="1">
      <c r="C954" s="1"/>
    </row>
    <row r="955" spans="3:3" ht="18.75" customHeight="1">
      <c r="C955" s="1"/>
    </row>
    <row r="956" spans="3:3" ht="18.75" customHeight="1">
      <c r="C956" s="1"/>
    </row>
    <row r="957" spans="3:3" ht="18.75" customHeight="1">
      <c r="C957" s="1"/>
    </row>
    <row r="958" spans="3:3" ht="18.75" customHeight="1">
      <c r="C958" s="1"/>
    </row>
    <row r="959" spans="3:3" ht="18.75" customHeight="1">
      <c r="C959" s="1"/>
    </row>
    <row r="960" spans="3:3" ht="18.75" customHeight="1">
      <c r="C960" s="1"/>
    </row>
    <row r="961" spans="3:3" ht="18.75" customHeight="1">
      <c r="C961" s="1"/>
    </row>
    <row r="962" spans="3:3" ht="18.75" customHeight="1">
      <c r="C962" s="1"/>
    </row>
    <row r="963" spans="3:3" ht="18.75" customHeight="1">
      <c r="C963" s="1"/>
    </row>
    <row r="964" spans="3:3" ht="18.75" customHeight="1">
      <c r="C964" s="1"/>
    </row>
    <row r="965" spans="3:3" ht="18.75" customHeight="1">
      <c r="C965" s="1"/>
    </row>
    <row r="966" spans="3:3" ht="18.75" customHeight="1">
      <c r="C966" s="1"/>
    </row>
    <row r="967" spans="3:3" ht="18.75" customHeight="1">
      <c r="C967" s="1"/>
    </row>
    <row r="968" spans="3:3" ht="18.75" customHeight="1">
      <c r="C968" s="1"/>
    </row>
    <row r="969" spans="3:3" ht="18.75" customHeight="1">
      <c r="C969" s="1"/>
    </row>
    <row r="970" spans="3:3" ht="18.75" customHeight="1">
      <c r="C970" s="1"/>
    </row>
    <row r="971" spans="3:3" ht="18.75" customHeight="1">
      <c r="C971" s="1"/>
    </row>
    <row r="972" spans="3:3" ht="18.75" customHeight="1">
      <c r="C972" s="1"/>
    </row>
    <row r="973" spans="3:3" ht="18.75" customHeight="1">
      <c r="C973" s="1"/>
    </row>
    <row r="974" spans="3:3" ht="18.75" customHeight="1">
      <c r="C974" s="1"/>
    </row>
    <row r="975" spans="3:3" ht="18.75" customHeight="1">
      <c r="C975" s="1"/>
    </row>
    <row r="976" spans="3:3" ht="18.75" customHeight="1">
      <c r="C976" s="1"/>
    </row>
    <row r="977" spans="3:3" ht="18.75" customHeight="1">
      <c r="C977" s="1"/>
    </row>
    <row r="978" spans="3:3" ht="18.75" customHeight="1">
      <c r="C978" s="1"/>
    </row>
    <row r="979" spans="3:3" ht="18.75" customHeight="1">
      <c r="C979" s="1"/>
    </row>
    <row r="980" spans="3:3" ht="18.75" customHeight="1">
      <c r="C980" s="1"/>
    </row>
    <row r="981" spans="3:3" ht="18.75" customHeight="1">
      <c r="C981" s="1"/>
    </row>
    <row r="982" spans="3:3" ht="18.75" customHeight="1">
      <c r="C982" s="1"/>
    </row>
    <row r="983" spans="3:3" ht="18.75" customHeight="1">
      <c r="C983" s="1"/>
    </row>
    <row r="984" spans="3:3" ht="18.75" customHeight="1">
      <c r="C984" s="1"/>
    </row>
    <row r="985" spans="3:3" ht="18.75" customHeight="1">
      <c r="C985" s="1"/>
    </row>
    <row r="986" spans="3:3" ht="18.75" customHeight="1">
      <c r="C986" s="1"/>
    </row>
    <row r="987" spans="3:3" ht="18.75" customHeight="1">
      <c r="C987" s="1"/>
    </row>
    <row r="988" spans="3:3" ht="18.75" customHeight="1">
      <c r="C988" s="1"/>
    </row>
    <row r="989" spans="3:3" ht="18.75" customHeight="1">
      <c r="C989" s="1"/>
    </row>
    <row r="990" spans="3:3" ht="18.75" customHeight="1">
      <c r="C990" s="1"/>
    </row>
    <row r="991" spans="3:3" ht="18.75" customHeight="1">
      <c r="C991" s="1"/>
    </row>
    <row r="992" spans="3:3" ht="18.75" customHeight="1">
      <c r="C992" s="1"/>
    </row>
    <row r="993" spans="3:3" ht="18.75" customHeight="1">
      <c r="C993" s="1"/>
    </row>
    <row r="994" spans="3:3" ht="18.75" customHeight="1">
      <c r="C994" s="1"/>
    </row>
    <row r="995" spans="3:3" ht="18.75" customHeight="1">
      <c r="C995" s="1"/>
    </row>
    <row r="996" spans="3:3" ht="18.75" customHeight="1">
      <c r="C996" s="1"/>
    </row>
    <row r="997" spans="3:3" ht="18.75" customHeight="1">
      <c r="C997" s="1"/>
    </row>
    <row r="998" spans="3:3" ht="18.75" customHeight="1">
      <c r="C998" s="1"/>
    </row>
    <row r="999" spans="3:3" ht="18.75" customHeight="1">
      <c r="C999" s="1"/>
    </row>
    <row r="1000" spans="3:3" ht="18.75" customHeight="1">
      <c r="C1000" s="1"/>
    </row>
  </sheetData>
  <mergeCells count="1">
    <mergeCell ref="A2:G3"/>
  </mergeCell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000"/>
  <sheetViews>
    <sheetView showGridLines="0" workbookViewId="0">
      <selection activeCell="B21" sqref="B21"/>
    </sheetView>
  </sheetViews>
  <sheetFormatPr defaultColWidth="14.42578125" defaultRowHeight="15" customHeight="1"/>
  <cols>
    <col min="1" max="1" width="10.85546875" customWidth="1"/>
    <col min="2" max="2" width="33.85546875" customWidth="1"/>
    <col min="3" max="3" width="17.7109375" customWidth="1"/>
    <col min="4" max="4" width="16.7109375" customWidth="1"/>
    <col min="5" max="5" width="38.85546875" customWidth="1"/>
    <col min="6" max="6" width="14.85546875" customWidth="1"/>
    <col min="7" max="7" width="33.140625" customWidth="1"/>
    <col min="8" max="8" width="24.42578125" customWidth="1"/>
    <col min="9" max="9" width="17.7109375" customWidth="1"/>
    <col min="10" max="10" width="11.140625" customWidth="1"/>
    <col min="11" max="11" width="18.140625" customWidth="1"/>
    <col min="12" max="12" width="18.85546875" customWidth="1"/>
    <col min="13" max="26" width="8.7109375" customWidth="1"/>
  </cols>
  <sheetData>
    <row r="3" spans="1:26" ht="24.75" customHeight="1">
      <c r="A3" s="12" t="s">
        <v>41</v>
      </c>
      <c r="B3" s="13" t="s">
        <v>42</v>
      </c>
      <c r="C3" s="13" t="s">
        <v>43</v>
      </c>
      <c r="D3" s="13" t="s">
        <v>44</v>
      </c>
      <c r="E3" s="13" t="s">
        <v>45</v>
      </c>
      <c r="F3" s="13" t="s">
        <v>11</v>
      </c>
      <c r="G3" s="13" t="s">
        <v>46</v>
      </c>
      <c r="H3" s="13" t="s">
        <v>47</v>
      </c>
      <c r="I3" s="13" t="s">
        <v>48</v>
      </c>
      <c r="J3" s="13" t="s">
        <v>49</v>
      </c>
      <c r="K3" s="13" t="s">
        <v>50</v>
      </c>
      <c r="L3" s="13" t="s">
        <v>51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24.75" customHeight="1">
      <c r="A4" s="15">
        <v>111</v>
      </c>
      <c r="B4" s="13" t="s">
        <v>52</v>
      </c>
      <c r="C4" s="13" t="s">
        <v>53</v>
      </c>
      <c r="D4" s="13" t="s">
        <v>54</v>
      </c>
      <c r="E4" s="13" t="s">
        <v>55</v>
      </c>
      <c r="F4" s="13" t="s">
        <v>56</v>
      </c>
      <c r="G4" s="13" t="s">
        <v>57</v>
      </c>
      <c r="H4" s="13" t="s">
        <v>58</v>
      </c>
      <c r="I4" s="13" t="s">
        <v>59</v>
      </c>
      <c r="J4" s="13" t="s">
        <v>60</v>
      </c>
      <c r="K4" s="13" t="s">
        <v>61</v>
      </c>
      <c r="L4" s="13" t="s">
        <v>62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24.75" customHeight="1">
      <c r="A5" s="15">
        <v>332</v>
      </c>
      <c r="B5" s="13" t="s">
        <v>63</v>
      </c>
      <c r="C5" s="13" t="s">
        <v>64</v>
      </c>
      <c r="D5" s="13" t="s">
        <v>65</v>
      </c>
      <c r="E5" s="13" t="s">
        <v>66</v>
      </c>
      <c r="F5" s="13" t="s">
        <v>67</v>
      </c>
      <c r="G5" s="13" t="s">
        <v>68</v>
      </c>
      <c r="H5" s="13" t="s">
        <v>69</v>
      </c>
      <c r="I5" s="13" t="s">
        <v>70</v>
      </c>
      <c r="J5" s="13" t="s">
        <v>71</v>
      </c>
      <c r="K5" s="13" t="s">
        <v>72</v>
      </c>
      <c r="L5" s="13" t="s">
        <v>73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24.75" customHeight="1">
      <c r="A6" s="15">
        <v>205</v>
      </c>
      <c r="B6" s="13" t="s">
        <v>74</v>
      </c>
      <c r="C6" s="13" t="s">
        <v>75</v>
      </c>
      <c r="D6" s="13" t="s">
        <v>76</v>
      </c>
      <c r="E6" s="13" t="s">
        <v>77</v>
      </c>
      <c r="F6" s="13" t="s">
        <v>78</v>
      </c>
      <c r="G6" s="13" t="s">
        <v>79</v>
      </c>
      <c r="H6" s="13" t="s">
        <v>80</v>
      </c>
      <c r="I6" s="13" t="s">
        <v>81</v>
      </c>
      <c r="J6" s="13" t="s">
        <v>82</v>
      </c>
      <c r="K6" s="13" t="s">
        <v>83</v>
      </c>
      <c r="L6" s="13" t="s">
        <v>84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24.75" customHeight="1">
      <c r="A7" s="15">
        <v>99</v>
      </c>
      <c r="B7" s="13" t="s">
        <v>85</v>
      </c>
      <c r="C7" s="13" t="s">
        <v>86</v>
      </c>
      <c r="D7" s="13" t="s">
        <v>87</v>
      </c>
      <c r="E7" s="13" t="s">
        <v>88</v>
      </c>
      <c r="F7" s="13" t="s">
        <v>89</v>
      </c>
      <c r="G7" s="13" t="s">
        <v>90</v>
      </c>
      <c r="H7" s="13" t="s">
        <v>91</v>
      </c>
      <c r="I7" s="13" t="s">
        <v>92</v>
      </c>
      <c r="J7" s="13" t="s">
        <v>28</v>
      </c>
      <c r="K7" s="13" t="s">
        <v>93</v>
      </c>
      <c r="L7" s="13" t="s">
        <v>94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24.75" customHeight="1">
      <c r="A8" s="15">
        <v>544</v>
      </c>
      <c r="B8" s="13" t="s">
        <v>95</v>
      </c>
      <c r="C8" s="13" t="s">
        <v>96</v>
      </c>
      <c r="D8" s="13" t="s">
        <v>97</v>
      </c>
      <c r="E8" s="13" t="s">
        <v>98</v>
      </c>
      <c r="F8" s="13" t="s">
        <v>99</v>
      </c>
      <c r="G8" s="13" t="s">
        <v>100</v>
      </c>
      <c r="H8" s="13" t="s">
        <v>101</v>
      </c>
      <c r="I8" s="13" t="s">
        <v>102</v>
      </c>
      <c r="J8" s="13" t="s">
        <v>103</v>
      </c>
      <c r="K8" s="13" t="s">
        <v>104</v>
      </c>
      <c r="L8" s="13" t="s">
        <v>105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24.75" customHeight="1">
      <c r="A9" s="15">
        <v>108</v>
      </c>
      <c r="B9" s="13" t="s">
        <v>106</v>
      </c>
      <c r="C9" s="13" t="s">
        <v>107</v>
      </c>
      <c r="D9" s="13" t="s">
        <v>108</v>
      </c>
      <c r="E9" s="13" t="s">
        <v>109</v>
      </c>
      <c r="F9" s="13" t="s">
        <v>110</v>
      </c>
      <c r="G9" s="13" t="s">
        <v>111</v>
      </c>
      <c r="H9" s="13" t="s">
        <v>112</v>
      </c>
      <c r="I9" s="13" t="s">
        <v>70</v>
      </c>
      <c r="J9" s="13" t="s">
        <v>71</v>
      </c>
      <c r="K9" s="13" t="s">
        <v>113</v>
      </c>
      <c r="L9" s="13" t="s">
        <v>114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24.75" customHeight="1">
      <c r="A10" s="15">
        <v>197</v>
      </c>
      <c r="B10" s="13" t="s">
        <v>115</v>
      </c>
      <c r="C10" s="13" t="s">
        <v>116</v>
      </c>
      <c r="D10" s="13" t="s">
        <v>117</v>
      </c>
      <c r="E10" s="13" t="s">
        <v>118</v>
      </c>
      <c r="F10" s="13" t="s">
        <v>119</v>
      </c>
      <c r="G10" s="13" t="s">
        <v>120</v>
      </c>
      <c r="H10" s="13" t="s">
        <v>121</v>
      </c>
      <c r="I10" s="13" t="s">
        <v>122</v>
      </c>
      <c r="J10" s="13" t="s">
        <v>123</v>
      </c>
      <c r="K10" s="13" t="s">
        <v>124</v>
      </c>
      <c r="L10" s="13" t="s">
        <v>125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24.75" customHeight="1">
      <c r="A11" s="15">
        <v>158</v>
      </c>
      <c r="B11" s="13" t="s">
        <v>126</v>
      </c>
      <c r="C11" s="13" t="s">
        <v>127</v>
      </c>
      <c r="D11" s="13" t="s">
        <v>128</v>
      </c>
      <c r="E11" s="13" t="s">
        <v>129</v>
      </c>
      <c r="F11" s="13" t="s">
        <v>130</v>
      </c>
      <c r="G11" s="13" t="s">
        <v>131</v>
      </c>
      <c r="H11" s="13" t="s">
        <v>132</v>
      </c>
      <c r="I11" s="13" t="s">
        <v>133</v>
      </c>
      <c r="J11" s="13" t="s">
        <v>134</v>
      </c>
      <c r="K11" s="13" t="s">
        <v>135</v>
      </c>
      <c r="L11" s="13" t="s">
        <v>136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24.75" customHeight="1">
      <c r="A12" s="15">
        <v>223</v>
      </c>
      <c r="B12" s="13" t="s">
        <v>137</v>
      </c>
      <c r="C12" s="13" t="s">
        <v>138</v>
      </c>
      <c r="D12" s="13" t="s">
        <v>139</v>
      </c>
      <c r="E12" s="13" t="s">
        <v>140</v>
      </c>
      <c r="F12" s="13" t="s">
        <v>141</v>
      </c>
      <c r="G12" s="13" t="s">
        <v>142</v>
      </c>
      <c r="H12" s="13" t="s">
        <v>143</v>
      </c>
      <c r="I12" s="13" t="s">
        <v>144</v>
      </c>
      <c r="J12" s="13" t="s">
        <v>145</v>
      </c>
      <c r="K12" s="13" t="s">
        <v>146</v>
      </c>
      <c r="L12" s="13" t="s">
        <v>147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24.75" customHeight="1">
      <c r="A13" s="15">
        <v>388</v>
      </c>
      <c r="B13" s="13" t="s">
        <v>148</v>
      </c>
      <c r="C13" s="13" t="s">
        <v>149</v>
      </c>
      <c r="D13" s="13" t="s">
        <v>150</v>
      </c>
      <c r="E13" s="13" t="s">
        <v>151</v>
      </c>
      <c r="F13" s="13" t="s">
        <v>152</v>
      </c>
      <c r="G13" s="13" t="s">
        <v>153</v>
      </c>
      <c r="H13" s="13" t="s">
        <v>154</v>
      </c>
      <c r="I13" s="13" t="s">
        <v>155</v>
      </c>
      <c r="J13" s="13" t="s">
        <v>28</v>
      </c>
      <c r="K13" s="13" t="s">
        <v>156</v>
      </c>
      <c r="L13" s="13" t="s">
        <v>157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5" sqref="C5"/>
    </sheetView>
  </sheetViews>
  <sheetFormatPr defaultColWidth="14.42578125" defaultRowHeight="15" customHeight="1"/>
  <cols>
    <col min="1" max="1" width="8.7109375" customWidth="1"/>
    <col min="2" max="2" width="29.28515625" customWidth="1"/>
    <col min="3" max="3" width="11.85546875" style="66" customWidth="1"/>
    <col min="4" max="4" width="13.42578125" style="70" customWidth="1"/>
    <col min="5" max="5" width="12" style="62" customWidth="1"/>
    <col min="6" max="6" width="12" style="76" customWidth="1"/>
    <col min="7" max="7" width="10.7109375" style="70" customWidth="1"/>
    <col min="8" max="8" width="2.7109375" customWidth="1"/>
    <col min="9" max="9" width="14.28515625" style="82" customWidth="1"/>
    <col min="10" max="10" width="12.5703125" style="87" customWidth="1"/>
    <col min="11" max="11" width="12.7109375" style="114" bestFit="1" customWidth="1"/>
    <col min="12" max="12" width="2.7109375" customWidth="1"/>
    <col min="13" max="13" width="13.7109375" customWidth="1"/>
    <col min="14" max="14" width="12.5703125" style="66" customWidth="1"/>
    <col min="15" max="15" width="15.42578125" style="70" customWidth="1"/>
    <col min="16" max="16" width="9.140625" customWidth="1"/>
    <col min="17" max="26" width="8.7109375" customWidth="1"/>
  </cols>
  <sheetData>
    <row r="1" spans="1:26" ht="22.5" customHeight="1">
      <c r="A1" s="131" t="s">
        <v>158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3"/>
    </row>
    <row r="2" spans="1:26" ht="22.5" customHeight="1">
      <c r="A2" s="134" t="s">
        <v>159</v>
      </c>
      <c r="B2" s="127"/>
      <c r="C2" s="134" t="s">
        <v>160</v>
      </c>
      <c r="D2" s="126"/>
      <c r="E2" s="126"/>
      <c r="F2" s="126"/>
      <c r="G2" s="127"/>
      <c r="H2" s="16"/>
      <c r="I2" s="134" t="s">
        <v>161</v>
      </c>
      <c r="J2" s="126"/>
      <c r="K2" s="127"/>
      <c r="L2" s="17"/>
      <c r="M2" s="134" t="s">
        <v>162</v>
      </c>
      <c r="N2" s="126"/>
      <c r="O2" s="127"/>
    </row>
    <row r="3" spans="1:26" ht="35.25" thickBot="1">
      <c r="A3" s="18" t="s">
        <v>1</v>
      </c>
      <c r="B3" s="19" t="s">
        <v>163</v>
      </c>
      <c r="C3" s="99" t="s">
        <v>164</v>
      </c>
      <c r="D3" s="67" t="s">
        <v>165</v>
      </c>
      <c r="E3" s="59" t="s">
        <v>166</v>
      </c>
      <c r="F3" s="63" t="s">
        <v>167</v>
      </c>
      <c r="G3" s="95" t="s">
        <v>168</v>
      </c>
      <c r="H3" s="20"/>
      <c r="I3" s="77" t="s">
        <v>169</v>
      </c>
      <c r="J3" s="83" t="s">
        <v>164</v>
      </c>
      <c r="K3" s="115" t="s">
        <v>170</v>
      </c>
      <c r="L3" s="17"/>
      <c r="M3" s="21" t="s">
        <v>171</v>
      </c>
      <c r="N3" s="105" t="s">
        <v>172</v>
      </c>
      <c r="O3" s="90" t="s">
        <v>173</v>
      </c>
      <c r="P3" s="14"/>
      <c r="Q3" s="22"/>
      <c r="R3" s="23"/>
      <c r="S3" s="14"/>
      <c r="T3" s="14"/>
      <c r="U3" s="14"/>
      <c r="V3" s="14"/>
      <c r="W3" s="14"/>
      <c r="X3" s="14"/>
      <c r="Y3" s="14"/>
      <c r="Z3" s="14"/>
    </row>
    <row r="4" spans="1:26" ht="22.5" customHeight="1">
      <c r="A4" s="24">
        <v>625</v>
      </c>
      <c r="B4" s="25" t="s">
        <v>174</v>
      </c>
      <c r="C4" s="100">
        <v>30</v>
      </c>
      <c r="D4" s="68">
        <v>300</v>
      </c>
      <c r="E4" s="58">
        <f t="shared" ref="E4:E11" si="0">D4*C4</f>
        <v>9000</v>
      </c>
      <c r="F4" s="64">
        <v>0.3</v>
      </c>
      <c r="G4" s="96">
        <f>D4*1.3</f>
        <v>390</v>
      </c>
      <c r="H4" s="17"/>
      <c r="I4" s="26">
        <f t="shared" ref="I4:I11" ca="1" si="1">TODAY()</f>
        <v>45084</v>
      </c>
      <c r="J4" s="84">
        <v>3</v>
      </c>
      <c r="K4" s="121">
        <f>G4*J4</f>
        <v>1170</v>
      </c>
      <c r="L4" s="17"/>
      <c r="M4" s="26">
        <f ca="1">TODAY()</f>
        <v>45084</v>
      </c>
      <c r="N4" s="55">
        <f>C4-J4</f>
        <v>27</v>
      </c>
      <c r="O4" s="91">
        <f>G4*N4</f>
        <v>10530</v>
      </c>
      <c r="Q4" s="22"/>
      <c r="R4" s="23"/>
    </row>
    <row r="5" spans="1:26" ht="22.5" customHeight="1">
      <c r="A5" s="27">
        <v>1009</v>
      </c>
      <c r="B5" s="28" t="s">
        <v>175</v>
      </c>
      <c r="C5" s="100">
        <v>30</v>
      </c>
      <c r="D5" s="57">
        <v>110</v>
      </c>
      <c r="E5" s="56">
        <f t="shared" si="0"/>
        <v>3300</v>
      </c>
      <c r="F5" s="65">
        <v>0.3</v>
      </c>
      <c r="G5" s="97">
        <f>D5*1.3</f>
        <v>143</v>
      </c>
      <c r="H5" s="17"/>
      <c r="I5" s="78">
        <f t="shared" ca="1" si="1"/>
        <v>45084</v>
      </c>
      <c r="J5" s="85">
        <v>5</v>
      </c>
      <c r="K5" s="110">
        <f>J5*G5</f>
        <v>715</v>
      </c>
      <c r="L5" s="17"/>
      <c r="M5" s="88">
        <f t="shared" ref="M5:M11" ca="1" si="2">TODAY()</f>
        <v>45084</v>
      </c>
      <c r="N5" s="106">
        <f t="shared" ref="N5:N10" si="3">C5-J5</f>
        <v>25</v>
      </c>
      <c r="O5" s="92">
        <f t="shared" ref="O5:O10" si="4">G5*N5</f>
        <v>3575</v>
      </c>
      <c r="Q5" s="22"/>
      <c r="R5" s="23"/>
    </row>
    <row r="6" spans="1:26" ht="22.5" customHeight="1">
      <c r="A6" s="24">
        <v>1101</v>
      </c>
      <c r="B6" s="30" t="s">
        <v>176</v>
      </c>
      <c r="C6" s="100">
        <v>30</v>
      </c>
      <c r="D6" s="68">
        <v>149.5</v>
      </c>
      <c r="E6" s="58">
        <f t="shared" si="0"/>
        <v>4485</v>
      </c>
      <c r="F6" s="64">
        <v>0.23</v>
      </c>
      <c r="G6" s="96">
        <f>D6*1.23</f>
        <v>183.88499999999999</v>
      </c>
      <c r="H6" s="17"/>
      <c r="I6" s="26">
        <f t="shared" ca="1" si="1"/>
        <v>45084</v>
      </c>
      <c r="J6" s="84">
        <v>10</v>
      </c>
      <c r="K6" s="116">
        <f>J6*G6</f>
        <v>1838.85</v>
      </c>
      <c r="L6" s="17"/>
      <c r="M6" s="26">
        <f t="shared" ca="1" si="2"/>
        <v>45084</v>
      </c>
      <c r="N6" s="55">
        <f t="shared" si="3"/>
        <v>20</v>
      </c>
      <c r="O6" s="91">
        <f t="shared" si="4"/>
        <v>3677.7</v>
      </c>
      <c r="Q6" s="22"/>
      <c r="R6" s="23"/>
    </row>
    <row r="7" spans="1:26" ht="22.5" customHeight="1">
      <c r="A7" s="27">
        <v>1205</v>
      </c>
      <c r="B7" s="32" t="s">
        <v>177</v>
      </c>
      <c r="C7" s="100">
        <v>30</v>
      </c>
      <c r="D7" s="57">
        <v>65.89</v>
      </c>
      <c r="E7" s="56">
        <f t="shared" si="0"/>
        <v>1976.7</v>
      </c>
      <c r="F7" s="65">
        <v>0.8</v>
      </c>
      <c r="G7" s="97">
        <f>D7*1.8</f>
        <v>118.602</v>
      </c>
      <c r="H7" s="17"/>
      <c r="I7" s="78">
        <f t="shared" ca="1" si="1"/>
        <v>45084</v>
      </c>
      <c r="J7" s="85">
        <v>6</v>
      </c>
      <c r="K7" s="110">
        <f>G7*J7</f>
        <v>711.61200000000008</v>
      </c>
      <c r="L7" s="17"/>
      <c r="M7" s="88">
        <f t="shared" ca="1" si="2"/>
        <v>45084</v>
      </c>
      <c r="N7" s="106">
        <f t="shared" si="3"/>
        <v>24</v>
      </c>
      <c r="O7" s="92">
        <f t="shared" si="4"/>
        <v>2846.4480000000003</v>
      </c>
    </row>
    <row r="8" spans="1:26" ht="22.5" customHeight="1">
      <c r="A8" s="24">
        <v>2584</v>
      </c>
      <c r="B8" s="25" t="s">
        <v>178</v>
      </c>
      <c r="C8" s="100">
        <v>30</v>
      </c>
      <c r="D8" s="68">
        <v>260</v>
      </c>
      <c r="E8" s="58">
        <f t="shared" si="0"/>
        <v>7800</v>
      </c>
      <c r="F8" s="64">
        <v>0.3</v>
      </c>
      <c r="G8" s="96">
        <f>D8*1.3</f>
        <v>338</v>
      </c>
      <c r="H8" s="17"/>
      <c r="I8" s="26">
        <f t="shared" ca="1" si="1"/>
        <v>45084</v>
      </c>
      <c r="J8" s="84">
        <v>2</v>
      </c>
      <c r="K8" s="109">
        <f>G8*J8</f>
        <v>676</v>
      </c>
      <c r="L8" s="17"/>
      <c r="M8" s="26">
        <f t="shared" ca="1" si="2"/>
        <v>45084</v>
      </c>
      <c r="N8" s="55">
        <f t="shared" si="3"/>
        <v>28</v>
      </c>
      <c r="O8" s="91">
        <f t="shared" si="4"/>
        <v>9464</v>
      </c>
    </row>
    <row r="9" spans="1:26" ht="22.5" customHeight="1">
      <c r="A9" s="27">
        <v>1205</v>
      </c>
      <c r="B9" s="29" t="s">
        <v>179</v>
      </c>
      <c r="C9" s="100">
        <v>30</v>
      </c>
      <c r="D9" s="57">
        <v>79.5</v>
      </c>
      <c r="E9" s="56">
        <f t="shared" si="0"/>
        <v>2385</v>
      </c>
      <c r="F9" s="65">
        <v>0.8</v>
      </c>
      <c r="G9" s="97">
        <f>D9*1.8</f>
        <v>143.1</v>
      </c>
      <c r="H9" s="17"/>
      <c r="I9" s="79">
        <f t="shared" ca="1" si="1"/>
        <v>45084</v>
      </c>
      <c r="J9" s="85">
        <v>15</v>
      </c>
      <c r="K9" s="110">
        <f>G9*J9</f>
        <v>2146.5</v>
      </c>
      <c r="L9" s="17"/>
      <c r="M9" s="88">
        <f t="shared" ca="1" si="2"/>
        <v>45084</v>
      </c>
      <c r="N9" s="106">
        <f t="shared" si="3"/>
        <v>15</v>
      </c>
      <c r="O9" s="92">
        <f t="shared" si="4"/>
        <v>2146.5</v>
      </c>
    </row>
    <row r="10" spans="1:26" ht="22.5" customHeight="1">
      <c r="A10" s="24">
        <v>998</v>
      </c>
      <c r="B10" s="31" t="s">
        <v>180</v>
      </c>
      <c r="C10" s="100">
        <v>30</v>
      </c>
      <c r="D10" s="68">
        <v>225.5</v>
      </c>
      <c r="E10" s="58">
        <f t="shared" si="0"/>
        <v>6765</v>
      </c>
      <c r="F10" s="64">
        <v>0.3</v>
      </c>
      <c r="G10" s="96">
        <f>D10*1.3</f>
        <v>293.15000000000003</v>
      </c>
      <c r="H10" s="17"/>
      <c r="I10" s="80">
        <f t="shared" ca="1" si="1"/>
        <v>45084</v>
      </c>
      <c r="J10" s="84">
        <v>8</v>
      </c>
      <c r="K10" s="111">
        <f>G10*J10</f>
        <v>2345.2000000000003</v>
      </c>
      <c r="L10" s="17"/>
      <c r="M10" s="26">
        <f t="shared" ca="1" si="2"/>
        <v>45084</v>
      </c>
      <c r="N10" s="55">
        <f t="shared" si="3"/>
        <v>22</v>
      </c>
      <c r="O10" s="91">
        <f t="shared" si="4"/>
        <v>6449.3000000000011</v>
      </c>
    </row>
    <row r="11" spans="1:26" ht="22.5" customHeight="1" thickBot="1">
      <c r="A11" s="33">
        <v>3250</v>
      </c>
      <c r="B11" s="34" t="s">
        <v>181</v>
      </c>
      <c r="C11" s="100">
        <v>30</v>
      </c>
      <c r="D11" s="69">
        <v>275.89</v>
      </c>
      <c r="E11" s="60">
        <f t="shared" si="0"/>
        <v>8276.6999999999989</v>
      </c>
      <c r="F11" s="74">
        <v>0.23</v>
      </c>
      <c r="G11" s="98">
        <f>D11*1.23</f>
        <v>339.34469999999999</v>
      </c>
      <c r="H11" s="17"/>
      <c r="I11" s="81">
        <f t="shared" ca="1" si="1"/>
        <v>45084</v>
      </c>
      <c r="J11" s="86">
        <v>6</v>
      </c>
      <c r="K11" s="112">
        <f>G11*J11</f>
        <v>2036.0681999999999</v>
      </c>
      <c r="L11" s="17"/>
      <c r="M11" s="88">
        <f t="shared" ca="1" si="2"/>
        <v>45084</v>
      </c>
      <c r="N11" s="106">
        <f>C11-J11</f>
        <v>24</v>
      </c>
      <c r="O11" s="93">
        <f>G11*N11</f>
        <v>8144.2727999999997</v>
      </c>
    </row>
    <row r="12" spans="1:26" ht="18" thickBot="1">
      <c r="A12" s="35"/>
      <c r="C12" s="100"/>
      <c r="E12" s="61"/>
      <c r="F12" s="75"/>
      <c r="G12" s="94"/>
      <c r="H12" s="35"/>
      <c r="K12" s="113"/>
      <c r="L12" s="35"/>
      <c r="M12" s="89"/>
      <c r="N12" s="107"/>
      <c r="O12" s="94"/>
    </row>
    <row r="13" spans="1:26" ht="20.45" customHeight="1">
      <c r="A13" s="35"/>
      <c r="B13" s="36" t="s">
        <v>182</v>
      </c>
      <c r="C13" s="102"/>
      <c r="D13" s="71"/>
      <c r="E13" s="61"/>
      <c r="F13" s="75"/>
      <c r="G13" s="94"/>
      <c r="H13" s="35"/>
      <c r="K13" s="113"/>
      <c r="L13" s="35"/>
      <c r="M13" s="35"/>
      <c r="N13" s="108"/>
      <c r="O13" s="94"/>
    </row>
    <row r="14" spans="1:26" ht="19.5" customHeight="1">
      <c r="B14" s="37" t="s">
        <v>183</v>
      </c>
      <c r="C14" s="103"/>
      <c r="D14" s="72"/>
      <c r="J14" s="117"/>
    </row>
    <row r="15" spans="1:26" ht="19.5" customHeight="1">
      <c r="B15" s="37" t="s">
        <v>184</v>
      </c>
      <c r="C15" s="103"/>
      <c r="D15" s="72"/>
    </row>
    <row r="16" spans="1:26" ht="19.5" customHeight="1" thickBot="1">
      <c r="B16" s="38" t="s">
        <v>185</v>
      </c>
      <c r="C16" s="104"/>
      <c r="D16" s="73"/>
    </row>
    <row r="17" spans="3:3">
      <c r="C17" s="101"/>
    </row>
    <row r="18" spans="3:3">
      <c r="C18" s="101"/>
    </row>
    <row r="19" spans="3:3">
      <c r="C19" s="101"/>
    </row>
    <row r="20" spans="3:3">
      <c r="C20" s="101"/>
    </row>
    <row r="21" spans="3:3" ht="15.75" customHeight="1">
      <c r="C21" s="101"/>
    </row>
    <row r="22" spans="3:3" ht="15.75" customHeight="1">
      <c r="C22" s="101"/>
    </row>
    <row r="23" spans="3:3" ht="15.75" customHeight="1">
      <c r="C23" s="101"/>
    </row>
    <row r="24" spans="3:3" ht="15.75" customHeight="1">
      <c r="C24" s="101"/>
    </row>
    <row r="25" spans="3:3" ht="15.75" customHeight="1">
      <c r="C25" s="101"/>
    </row>
    <row r="26" spans="3:3" ht="15.75" customHeight="1">
      <c r="C26" s="101"/>
    </row>
    <row r="27" spans="3:3" ht="15.75" customHeight="1">
      <c r="C27" s="101"/>
    </row>
    <row r="28" spans="3:3" ht="15.75" customHeight="1">
      <c r="C28" s="101"/>
    </row>
    <row r="29" spans="3:3" ht="15.75" customHeight="1">
      <c r="C29" s="101"/>
    </row>
    <row r="30" spans="3:3" ht="15.75" customHeight="1">
      <c r="C30" s="101"/>
    </row>
    <row r="31" spans="3:3" ht="15.75" customHeight="1">
      <c r="C31" s="101"/>
    </row>
    <row r="32" spans="3:3" ht="15.75" customHeight="1">
      <c r="C32" s="101"/>
    </row>
    <row r="33" spans="3:3" ht="15.75" customHeight="1">
      <c r="C33" s="101"/>
    </row>
    <row r="34" spans="3:3" ht="15.75" customHeight="1">
      <c r="C34" s="101"/>
    </row>
    <row r="35" spans="3:3" ht="15.75" customHeight="1">
      <c r="C35" s="101"/>
    </row>
    <row r="36" spans="3:3" ht="15.75" customHeight="1">
      <c r="C36" s="101"/>
    </row>
    <row r="37" spans="3:3" ht="15.75" customHeight="1">
      <c r="C37" s="101"/>
    </row>
    <row r="38" spans="3:3" ht="15.75" customHeight="1">
      <c r="C38" s="101"/>
    </row>
    <row r="39" spans="3:3" ht="15.75" customHeight="1">
      <c r="C39" s="101"/>
    </row>
    <row r="40" spans="3:3" ht="15.75" customHeight="1">
      <c r="C40" s="101"/>
    </row>
    <row r="41" spans="3:3" ht="15.75" customHeight="1">
      <c r="C41" s="101"/>
    </row>
    <row r="42" spans="3:3" ht="15.75" customHeight="1">
      <c r="C42" s="101"/>
    </row>
    <row r="43" spans="3:3" ht="15.75" customHeight="1">
      <c r="C43" s="101"/>
    </row>
    <row r="44" spans="3:3" ht="15.75" customHeight="1">
      <c r="C44" s="101"/>
    </row>
    <row r="45" spans="3:3" ht="15.75" customHeight="1">
      <c r="C45" s="101"/>
    </row>
    <row r="46" spans="3:3" ht="15.75" customHeight="1">
      <c r="C46" s="101"/>
    </row>
    <row r="47" spans="3:3" ht="15.75" customHeight="1">
      <c r="C47" s="101"/>
    </row>
    <row r="48" spans="3:3" ht="15.75" customHeight="1">
      <c r="C48" s="101"/>
    </row>
    <row r="49" spans="3:3" ht="15.75" customHeight="1">
      <c r="C49" s="101"/>
    </row>
    <row r="50" spans="3:3" ht="15.75" customHeight="1">
      <c r="C50" s="101"/>
    </row>
    <row r="51" spans="3:3" ht="15.75" customHeight="1">
      <c r="C51" s="101"/>
    </row>
    <row r="52" spans="3:3" ht="15.75" customHeight="1">
      <c r="C52" s="101"/>
    </row>
    <row r="53" spans="3:3" ht="15.75" customHeight="1">
      <c r="C53" s="101"/>
    </row>
    <row r="54" spans="3:3" ht="15.75" customHeight="1">
      <c r="C54" s="101"/>
    </row>
    <row r="55" spans="3:3" ht="15.75" customHeight="1">
      <c r="C55" s="101"/>
    </row>
    <row r="56" spans="3:3" ht="15.75" customHeight="1">
      <c r="C56" s="101"/>
    </row>
    <row r="57" spans="3:3" ht="15.75" customHeight="1">
      <c r="C57" s="101"/>
    </row>
    <row r="58" spans="3:3" ht="15.75" customHeight="1">
      <c r="C58" s="101"/>
    </row>
    <row r="59" spans="3:3" ht="15.75" customHeight="1">
      <c r="C59" s="101"/>
    </row>
    <row r="60" spans="3:3" ht="15.75" customHeight="1">
      <c r="C60" s="101"/>
    </row>
    <row r="61" spans="3:3" ht="15.75" customHeight="1">
      <c r="C61" s="101"/>
    </row>
    <row r="62" spans="3:3" ht="15.75" customHeight="1">
      <c r="C62" s="101"/>
    </row>
    <row r="63" spans="3:3" ht="15.75" customHeight="1">
      <c r="C63" s="101"/>
    </row>
    <row r="64" spans="3:3" ht="15.75" customHeight="1">
      <c r="C64" s="101"/>
    </row>
    <row r="65" spans="3:3" ht="15.75" customHeight="1">
      <c r="C65" s="101"/>
    </row>
    <row r="66" spans="3:3" ht="15.75" customHeight="1">
      <c r="C66" s="101"/>
    </row>
    <row r="67" spans="3:3" ht="15.75" customHeight="1">
      <c r="C67" s="101"/>
    </row>
    <row r="68" spans="3:3" ht="15.75" customHeight="1">
      <c r="C68" s="101"/>
    </row>
    <row r="69" spans="3:3" ht="15.75" customHeight="1">
      <c r="C69" s="101"/>
    </row>
    <row r="70" spans="3:3" ht="15.75" customHeight="1">
      <c r="C70" s="101"/>
    </row>
    <row r="71" spans="3:3" ht="15.75" customHeight="1">
      <c r="C71" s="101"/>
    </row>
    <row r="72" spans="3:3" ht="15.75" customHeight="1">
      <c r="C72" s="101"/>
    </row>
    <row r="73" spans="3:3" ht="15.75" customHeight="1">
      <c r="C73" s="101"/>
    </row>
    <row r="74" spans="3:3" ht="15.75" customHeight="1">
      <c r="C74" s="101"/>
    </row>
    <row r="75" spans="3:3" ht="15.75" customHeight="1">
      <c r="C75" s="101"/>
    </row>
    <row r="76" spans="3:3" ht="15.75" customHeight="1">
      <c r="C76" s="101"/>
    </row>
    <row r="77" spans="3:3" ht="15.75" customHeight="1">
      <c r="C77" s="101"/>
    </row>
    <row r="78" spans="3:3" ht="15.75" customHeight="1">
      <c r="C78" s="101"/>
    </row>
    <row r="79" spans="3:3" ht="15.75" customHeight="1">
      <c r="C79" s="101"/>
    </row>
    <row r="80" spans="3:3" ht="15.75" customHeight="1">
      <c r="C80" s="101"/>
    </row>
    <row r="81" spans="3:3" ht="15.75" customHeight="1">
      <c r="C81" s="101"/>
    </row>
    <row r="82" spans="3:3" ht="15.75" customHeight="1">
      <c r="C82" s="101"/>
    </row>
    <row r="83" spans="3:3" ht="15.75" customHeight="1">
      <c r="C83" s="101"/>
    </row>
    <row r="84" spans="3:3" ht="15.75" customHeight="1">
      <c r="C84" s="101"/>
    </row>
    <row r="85" spans="3:3" ht="15.75" customHeight="1">
      <c r="C85" s="101"/>
    </row>
    <row r="86" spans="3:3" ht="15.75" customHeight="1">
      <c r="C86" s="101"/>
    </row>
    <row r="87" spans="3:3" ht="15.75" customHeight="1">
      <c r="C87" s="101"/>
    </row>
    <row r="88" spans="3:3" ht="15.75" customHeight="1">
      <c r="C88" s="101"/>
    </row>
    <row r="89" spans="3:3" ht="15.75" customHeight="1">
      <c r="C89" s="101"/>
    </row>
    <row r="90" spans="3:3" ht="15.75" customHeight="1">
      <c r="C90" s="101"/>
    </row>
    <row r="91" spans="3:3" ht="15.75" customHeight="1">
      <c r="C91" s="101"/>
    </row>
    <row r="92" spans="3:3" ht="15.75" customHeight="1">
      <c r="C92" s="101"/>
    </row>
    <row r="93" spans="3:3" ht="15.75" customHeight="1">
      <c r="C93" s="101"/>
    </row>
    <row r="94" spans="3:3" ht="15.75" customHeight="1">
      <c r="C94" s="101"/>
    </row>
    <row r="95" spans="3:3" ht="15.75" customHeight="1">
      <c r="C95" s="101"/>
    </row>
    <row r="96" spans="3:3" ht="15.75" customHeight="1">
      <c r="C96" s="101"/>
    </row>
    <row r="97" spans="3:3" ht="15.75" customHeight="1">
      <c r="C97" s="101"/>
    </row>
    <row r="98" spans="3:3" ht="15.75" customHeight="1">
      <c r="C98" s="101"/>
    </row>
    <row r="99" spans="3:3" ht="15.75" customHeight="1">
      <c r="C99" s="101"/>
    </row>
    <row r="100" spans="3:3" ht="15.75" customHeight="1">
      <c r="C100" s="101"/>
    </row>
    <row r="101" spans="3:3" ht="15.75" customHeight="1">
      <c r="C101" s="101"/>
    </row>
    <row r="102" spans="3:3" ht="15.75" customHeight="1">
      <c r="C102" s="101"/>
    </row>
    <row r="103" spans="3:3" ht="15.75" customHeight="1">
      <c r="C103" s="101"/>
    </row>
    <row r="104" spans="3:3" ht="15.75" customHeight="1">
      <c r="C104" s="101"/>
    </row>
    <row r="105" spans="3:3" ht="15.75" customHeight="1">
      <c r="C105" s="101"/>
    </row>
    <row r="106" spans="3:3" ht="15.75" customHeight="1">
      <c r="C106" s="101"/>
    </row>
    <row r="107" spans="3:3" ht="15.75" customHeight="1">
      <c r="C107" s="101"/>
    </row>
    <row r="108" spans="3:3" ht="15.75" customHeight="1">
      <c r="C108" s="101"/>
    </row>
    <row r="109" spans="3:3" ht="15.75" customHeight="1">
      <c r="C109" s="101"/>
    </row>
    <row r="110" spans="3:3" ht="15.75" customHeight="1">
      <c r="C110" s="101"/>
    </row>
    <row r="111" spans="3:3" ht="15.75" customHeight="1">
      <c r="C111" s="101"/>
    </row>
    <row r="112" spans="3:3" ht="15.75" customHeight="1">
      <c r="C112" s="101"/>
    </row>
    <row r="113" spans="3:3" ht="15.75" customHeight="1">
      <c r="C113" s="101"/>
    </row>
    <row r="114" spans="3:3" ht="15.75" customHeight="1">
      <c r="C114" s="101"/>
    </row>
    <row r="115" spans="3:3" ht="15.75" customHeight="1">
      <c r="C115" s="101"/>
    </row>
    <row r="116" spans="3:3" ht="15.75" customHeight="1">
      <c r="C116" s="101"/>
    </row>
    <row r="117" spans="3:3" ht="15.75" customHeight="1">
      <c r="C117" s="101"/>
    </row>
    <row r="118" spans="3:3" ht="15.75" customHeight="1">
      <c r="C118" s="101"/>
    </row>
    <row r="119" spans="3:3" ht="15.75" customHeight="1">
      <c r="C119" s="101"/>
    </row>
    <row r="120" spans="3:3" ht="15.75" customHeight="1">
      <c r="C120" s="101"/>
    </row>
    <row r="121" spans="3:3" ht="15.75" customHeight="1">
      <c r="C121" s="101"/>
    </row>
    <row r="122" spans="3:3" ht="15.75" customHeight="1">
      <c r="C122" s="101"/>
    </row>
    <row r="123" spans="3:3" ht="15.75" customHeight="1">
      <c r="C123" s="101"/>
    </row>
    <row r="124" spans="3:3" ht="15.75" customHeight="1">
      <c r="C124" s="101"/>
    </row>
    <row r="125" spans="3:3" ht="15.75" customHeight="1">
      <c r="C125" s="101"/>
    </row>
    <row r="126" spans="3:3" ht="15.75" customHeight="1">
      <c r="C126" s="101"/>
    </row>
    <row r="127" spans="3:3" ht="15.75" customHeight="1">
      <c r="C127" s="101"/>
    </row>
    <row r="128" spans="3:3" ht="15.75" customHeight="1">
      <c r="C128" s="101"/>
    </row>
    <row r="129" spans="3:3" ht="15.75" customHeight="1">
      <c r="C129" s="101"/>
    </row>
    <row r="130" spans="3:3" ht="15.75" customHeight="1">
      <c r="C130" s="101"/>
    </row>
    <row r="131" spans="3:3" ht="15.75" customHeight="1">
      <c r="C131" s="101"/>
    </row>
    <row r="132" spans="3:3" ht="15.75" customHeight="1">
      <c r="C132" s="101"/>
    </row>
    <row r="133" spans="3:3" ht="15.75" customHeight="1">
      <c r="C133" s="101"/>
    </row>
    <row r="134" spans="3:3" ht="15.75" customHeight="1">
      <c r="C134" s="101"/>
    </row>
    <row r="135" spans="3:3" ht="15.75" customHeight="1">
      <c r="C135" s="101"/>
    </row>
    <row r="136" spans="3:3" ht="15.75" customHeight="1">
      <c r="C136" s="101"/>
    </row>
    <row r="137" spans="3:3" ht="15.75" customHeight="1">
      <c r="C137" s="101"/>
    </row>
    <row r="138" spans="3:3" ht="15.75" customHeight="1">
      <c r="C138" s="101"/>
    </row>
    <row r="139" spans="3:3" ht="15.75" customHeight="1">
      <c r="C139" s="101"/>
    </row>
    <row r="140" spans="3:3" ht="15.75" customHeight="1">
      <c r="C140" s="101"/>
    </row>
    <row r="141" spans="3:3" ht="15.75" customHeight="1">
      <c r="C141" s="101"/>
    </row>
    <row r="142" spans="3:3" ht="15.75" customHeight="1">
      <c r="C142" s="101"/>
    </row>
    <row r="143" spans="3:3" ht="15.75" customHeight="1">
      <c r="C143" s="101"/>
    </row>
    <row r="144" spans="3:3" ht="15.75" customHeight="1">
      <c r="C144" s="101"/>
    </row>
    <row r="145" spans="3:3" ht="15.75" customHeight="1">
      <c r="C145" s="101"/>
    </row>
    <row r="146" spans="3:3" ht="15.75" customHeight="1">
      <c r="C146" s="101"/>
    </row>
    <row r="147" spans="3:3" ht="15.75" customHeight="1">
      <c r="C147" s="101"/>
    </row>
    <row r="148" spans="3:3" ht="15.75" customHeight="1">
      <c r="C148" s="101"/>
    </row>
    <row r="149" spans="3:3" ht="15.75" customHeight="1">
      <c r="C149" s="101"/>
    </row>
    <row r="150" spans="3:3" ht="15.75" customHeight="1">
      <c r="C150" s="101"/>
    </row>
    <row r="151" spans="3:3" ht="15.75" customHeight="1">
      <c r="C151" s="101"/>
    </row>
    <row r="152" spans="3:3" ht="15.75" customHeight="1">
      <c r="C152" s="101"/>
    </row>
    <row r="153" spans="3:3" ht="15.75" customHeight="1">
      <c r="C153" s="101"/>
    </row>
    <row r="154" spans="3:3" ht="15.75" customHeight="1">
      <c r="C154" s="101"/>
    </row>
    <row r="155" spans="3:3" ht="15.75" customHeight="1">
      <c r="C155" s="101"/>
    </row>
    <row r="156" spans="3:3" ht="15.75" customHeight="1">
      <c r="C156" s="101"/>
    </row>
    <row r="157" spans="3:3" ht="15.75" customHeight="1">
      <c r="C157" s="101"/>
    </row>
    <row r="158" spans="3:3" ht="15.75" customHeight="1">
      <c r="C158" s="101"/>
    </row>
    <row r="159" spans="3:3" ht="15.75" customHeight="1">
      <c r="C159" s="101"/>
    </row>
    <row r="160" spans="3:3" ht="15.75" customHeight="1">
      <c r="C160" s="101"/>
    </row>
    <row r="161" spans="3:3" ht="15.75" customHeight="1">
      <c r="C161" s="101"/>
    </row>
    <row r="162" spans="3:3" ht="15.75" customHeight="1">
      <c r="C162" s="101"/>
    </row>
    <row r="163" spans="3:3" ht="15.75" customHeight="1">
      <c r="C163" s="101"/>
    </row>
    <row r="164" spans="3:3" ht="15.75" customHeight="1">
      <c r="C164" s="101"/>
    </row>
    <row r="165" spans="3:3" ht="15.75" customHeight="1">
      <c r="C165" s="101"/>
    </row>
    <row r="166" spans="3:3" ht="15.75" customHeight="1">
      <c r="C166" s="101"/>
    </row>
    <row r="167" spans="3:3" ht="15.75" customHeight="1">
      <c r="C167" s="101"/>
    </row>
    <row r="168" spans="3:3" ht="15.75" customHeight="1">
      <c r="C168" s="101"/>
    </row>
    <row r="169" spans="3:3" ht="15.75" customHeight="1">
      <c r="C169" s="101"/>
    </row>
    <row r="170" spans="3:3" ht="15.75" customHeight="1">
      <c r="C170" s="101"/>
    </row>
    <row r="171" spans="3:3" ht="15.75" customHeight="1">
      <c r="C171" s="101"/>
    </row>
    <row r="172" spans="3:3" ht="15.75" customHeight="1">
      <c r="C172" s="101"/>
    </row>
    <row r="173" spans="3:3" ht="15.75" customHeight="1">
      <c r="C173" s="101"/>
    </row>
    <row r="174" spans="3:3" ht="15.75" customHeight="1">
      <c r="C174" s="101"/>
    </row>
    <row r="175" spans="3:3" ht="15.75" customHeight="1">
      <c r="C175" s="101"/>
    </row>
    <row r="176" spans="3:3" ht="15.75" customHeight="1">
      <c r="C176" s="101"/>
    </row>
    <row r="177" spans="3:3" ht="15.75" customHeight="1">
      <c r="C177" s="101"/>
    </row>
    <row r="178" spans="3:3" ht="15.75" customHeight="1">
      <c r="C178" s="101"/>
    </row>
    <row r="179" spans="3:3" ht="15.75" customHeight="1">
      <c r="C179" s="101"/>
    </row>
    <row r="180" spans="3:3" ht="15.75" customHeight="1">
      <c r="C180" s="101"/>
    </row>
    <row r="181" spans="3:3" ht="15.75" customHeight="1">
      <c r="C181" s="101"/>
    </row>
    <row r="182" spans="3:3" ht="15.75" customHeight="1">
      <c r="C182" s="101"/>
    </row>
    <row r="183" spans="3:3" ht="15.75" customHeight="1">
      <c r="C183" s="101"/>
    </row>
    <row r="184" spans="3:3" ht="15.75" customHeight="1">
      <c r="C184" s="101"/>
    </row>
    <row r="185" spans="3:3" ht="15.75" customHeight="1">
      <c r="C185" s="101"/>
    </row>
    <row r="186" spans="3:3" ht="15.75" customHeight="1">
      <c r="C186" s="101"/>
    </row>
    <row r="187" spans="3:3" ht="15.75" customHeight="1">
      <c r="C187" s="101"/>
    </row>
    <row r="188" spans="3:3" ht="15.75" customHeight="1">
      <c r="C188" s="101"/>
    </row>
    <row r="189" spans="3:3" ht="15.75" customHeight="1">
      <c r="C189" s="101"/>
    </row>
    <row r="190" spans="3:3" ht="15.75" customHeight="1">
      <c r="C190" s="101"/>
    </row>
    <row r="191" spans="3:3" ht="15.75" customHeight="1">
      <c r="C191" s="101"/>
    </row>
    <row r="192" spans="3:3" ht="15.75" customHeight="1">
      <c r="C192" s="101"/>
    </row>
    <row r="193" spans="3:3" ht="15.75" customHeight="1">
      <c r="C193" s="101"/>
    </row>
    <row r="194" spans="3:3" ht="15.75" customHeight="1">
      <c r="C194" s="101"/>
    </row>
    <row r="195" spans="3:3" ht="15.75" customHeight="1">
      <c r="C195" s="101"/>
    </row>
    <row r="196" spans="3:3" ht="15.75" customHeight="1">
      <c r="C196" s="101"/>
    </row>
    <row r="197" spans="3:3" ht="15.75" customHeight="1">
      <c r="C197" s="101"/>
    </row>
    <row r="198" spans="3:3" ht="15.75" customHeight="1">
      <c r="C198" s="101"/>
    </row>
    <row r="199" spans="3:3" ht="15.75" customHeight="1">
      <c r="C199" s="101"/>
    </row>
    <row r="200" spans="3:3" ht="15.75" customHeight="1">
      <c r="C200" s="101"/>
    </row>
    <row r="201" spans="3:3" ht="15.75" customHeight="1">
      <c r="C201" s="101"/>
    </row>
    <row r="202" spans="3:3" ht="15.75" customHeight="1">
      <c r="C202" s="101"/>
    </row>
    <row r="203" spans="3:3" ht="15.75" customHeight="1">
      <c r="C203" s="101"/>
    </row>
    <row r="204" spans="3:3" ht="15.75" customHeight="1">
      <c r="C204" s="101"/>
    </row>
    <row r="205" spans="3:3" ht="15.75" customHeight="1">
      <c r="C205" s="101"/>
    </row>
    <row r="206" spans="3:3" ht="15.75" customHeight="1">
      <c r="C206" s="101"/>
    </row>
    <row r="207" spans="3:3" ht="15.75" customHeight="1">
      <c r="C207" s="101"/>
    </row>
    <row r="208" spans="3:3" ht="15.75" customHeight="1">
      <c r="C208" s="101"/>
    </row>
    <row r="209" spans="3:3" ht="15.75" customHeight="1">
      <c r="C209" s="101"/>
    </row>
    <row r="210" spans="3:3" ht="15.75" customHeight="1">
      <c r="C210" s="101"/>
    </row>
    <row r="211" spans="3:3" ht="15.75" customHeight="1">
      <c r="C211" s="101"/>
    </row>
    <row r="212" spans="3:3" ht="15.75" customHeight="1">
      <c r="C212" s="101"/>
    </row>
    <row r="213" spans="3:3" ht="15.75" customHeight="1">
      <c r="C213" s="101"/>
    </row>
    <row r="214" spans="3:3" ht="15.75" customHeight="1">
      <c r="C214" s="101"/>
    </row>
    <row r="215" spans="3:3" ht="15.75" customHeight="1">
      <c r="C215" s="101"/>
    </row>
    <row r="216" spans="3:3" ht="15.75" customHeight="1">
      <c r="C216" s="101"/>
    </row>
    <row r="217" spans="3:3" ht="15.75" customHeight="1">
      <c r="C217" s="101"/>
    </row>
    <row r="218" spans="3:3" ht="15.75" customHeight="1">
      <c r="C218" s="101"/>
    </row>
    <row r="219" spans="3:3" ht="15.75" customHeight="1">
      <c r="C219" s="101"/>
    </row>
    <row r="220" spans="3:3" ht="15.75" customHeight="1">
      <c r="C220" s="101"/>
    </row>
    <row r="221" spans="3:3" ht="15.75" customHeight="1">
      <c r="C221" s="101"/>
    </row>
    <row r="222" spans="3:3" ht="15.75" customHeight="1">
      <c r="C222" s="101"/>
    </row>
    <row r="223" spans="3:3" ht="15.75" customHeight="1">
      <c r="C223" s="101"/>
    </row>
    <row r="224" spans="3:3" ht="15.75" customHeight="1">
      <c r="C224" s="101"/>
    </row>
    <row r="225" spans="3:3" ht="15.75" customHeight="1">
      <c r="C225" s="101"/>
    </row>
    <row r="226" spans="3:3" ht="15.75" customHeight="1">
      <c r="C226" s="101"/>
    </row>
    <row r="227" spans="3:3" ht="15.75" customHeight="1">
      <c r="C227" s="101"/>
    </row>
    <row r="228" spans="3:3" ht="15.75" customHeight="1">
      <c r="C228" s="101"/>
    </row>
    <row r="229" spans="3:3" ht="15.75" customHeight="1">
      <c r="C229" s="101"/>
    </row>
    <row r="230" spans="3:3" ht="15.75" customHeight="1">
      <c r="C230" s="101"/>
    </row>
    <row r="231" spans="3:3" ht="15.75" customHeight="1">
      <c r="C231" s="101"/>
    </row>
    <row r="232" spans="3:3" ht="15.75" customHeight="1">
      <c r="C232" s="101"/>
    </row>
    <row r="233" spans="3:3" ht="15.75" customHeight="1">
      <c r="C233" s="101"/>
    </row>
    <row r="234" spans="3:3" ht="15.75" customHeight="1">
      <c r="C234" s="101"/>
    </row>
    <row r="235" spans="3:3" ht="15.75" customHeight="1">
      <c r="C235" s="101"/>
    </row>
    <row r="236" spans="3:3" ht="15.75" customHeight="1">
      <c r="C236" s="101"/>
    </row>
    <row r="237" spans="3:3" ht="15.75" customHeight="1">
      <c r="C237" s="101"/>
    </row>
    <row r="238" spans="3:3" ht="15.75" customHeight="1">
      <c r="C238" s="101"/>
    </row>
    <row r="239" spans="3:3" ht="15.75" customHeight="1">
      <c r="C239" s="101"/>
    </row>
    <row r="240" spans="3:3" ht="15.75" customHeight="1">
      <c r="C240" s="101"/>
    </row>
    <row r="241" spans="3:3" ht="15.75" customHeight="1">
      <c r="C241" s="101"/>
    </row>
    <row r="242" spans="3:3" ht="15.75" customHeight="1">
      <c r="C242" s="101"/>
    </row>
    <row r="243" spans="3:3" ht="15.75" customHeight="1">
      <c r="C243" s="101"/>
    </row>
    <row r="244" spans="3:3" ht="15.75" customHeight="1">
      <c r="C244" s="101"/>
    </row>
    <row r="245" spans="3:3" ht="15.75" customHeight="1">
      <c r="C245" s="101"/>
    </row>
    <row r="246" spans="3:3" ht="15.75" customHeight="1">
      <c r="C246" s="101"/>
    </row>
    <row r="247" spans="3:3" ht="15.75" customHeight="1">
      <c r="C247" s="101"/>
    </row>
    <row r="248" spans="3:3" ht="15.75" customHeight="1">
      <c r="C248" s="101"/>
    </row>
    <row r="249" spans="3:3" ht="15.75" customHeight="1">
      <c r="C249" s="101"/>
    </row>
    <row r="250" spans="3:3" ht="15.75" customHeight="1">
      <c r="C250" s="101"/>
    </row>
    <row r="251" spans="3:3" ht="15.75" customHeight="1">
      <c r="C251" s="101"/>
    </row>
    <row r="252" spans="3:3" ht="15.75" customHeight="1">
      <c r="C252" s="101"/>
    </row>
    <row r="253" spans="3:3" ht="15.75" customHeight="1">
      <c r="C253" s="101"/>
    </row>
    <row r="254" spans="3:3" ht="15.75" customHeight="1">
      <c r="C254" s="101"/>
    </row>
    <row r="255" spans="3:3" ht="15.75" customHeight="1">
      <c r="C255" s="101"/>
    </row>
    <row r="256" spans="3:3" ht="15.75" customHeight="1">
      <c r="C256" s="101"/>
    </row>
    <row r="257" spans="3:3" ht="15.75" customHeight="1">
      <c r="C257" s="101"/>
    </row>
    <row r="258" spans="3:3" ht="15.75" customHeight="1">
      <c r="C258" s="101"/>
    </row>
    <row r="259" spans="3:3" ht="15.75" customHeight="1">
      <c r="C259" s="101"/>
    </row>
    <row r="260" spans="3:3" ht="15.75" customHeight="1">
      <c r="C260" s="101"/>
    </row>
    <row r="261" spans="3:3" ht="15.75" customHeight="1">
      <c r="C261" s="101"/>
    </row>
    <row r="262" spans="3:3" ht="15.75" customHeight="1">
      <c r="C262" s="101"/>
    </row>
    <row r="263" spans="3:3" ht="15.75" customHeight="1">
      <c r="C263" s="101"/>
    </row>
    <row r="264" spans="3:3" ht="15.75" customHeight="1">
      <c r="C264" s="101"/>
    </row>
    <row r="265" spans="3:3" ht="15.75" customHeight="1">
      <c r="C265" s="101"/>
    </row>
    <row r="266" spans="3:3" ht="15.75" customHeight="1">
      <c r="C266" s="101"/>
    </row>
    <row r="267" spans="3:3" ht="15.75" customHeight="1">
      <c r="C267" s="101"/>
    </row>
    <row r="268" spans="3:3" ht="15.75" customHeight="1">
      <c r="C268" s="101"/>
    </row>
    <row r="269" spans="3:3" ht="15.75" customHeight="1">
      <c r="C269" s="101"/>
    </row>
    <row r="270" spans="3:3" ht="15.75" customHeight="1">
      <c r="C270" s="101"/>
    </row>
    <row r="271" spans="3:3" ht="15.75" customHeight="1">
      <c r="C271" s="101"/>
    </row>
    <row r="272" spans="3:3" ht="15.75" customHeight="1">
      <c r="C272" s="101"/>
    </row>
    <row r="273" spans="3:3" ht="15.75" customHeight="1">
      <c r="C273" s="101"/>
    </row>
    <row r="274" spans="3:3" ht="15.75" customHeight="1">
      <c r="C274" s="101"/>
    </row>
    <row r="275" spans="3:3" ht="15.75" customHeight="1">
      <c r="C275" s="101"/>
    </row>
    <row r="276" spans="3:3" ht="15.75" customHeight="1">
      <c r="C276" s="101"/>
    </row>
    <row r="277" spans="3:3" ht="15.75" customHeight="1">
      <c r="C277" s="101"/>
    </row>
    <row r="278" spans="3:3" ht="15.75" customHeight="1">
      <c r="C278" s="101"/>
    </row>
    <row r="279" spans="3:3" ht="15.75" customHeight="1">
      <c r="C279" s="101"/>
    </row>
    <row r="280" spans="3:3" ht="15.75" customHeight="1">
      <c r="C280" s="101"/>
    </row>
    <row r="281" spans="3:3" ht="15.75" customHeight="1">
      <c r="C281" s="101"/>
    </row>
    <row r="282" spans="3:3" ht="15.75" customHeight="1">
      <c r="C282" s="101"/>
    </row>
    <row r="283" spans="3:3" ht="15.75" customHeight="1">
      <c r="C283" s="101"/>
    </row>
    <row r="284" spans="3:3" ht="15.75" customHeight="1">
      <c r="C284" s="101"/>
    </row>
    <row r="285" spans="3:3" ht="15.75" customHeight="1">
      <c r="C285" s="101"/>
    </row>
    <row r="286" spans="3:3" ht="15.75" customHeight="1">
      <c r="C286" s="101"/>
    </row>
    <row r="287" spans="3:3" ht="15.75" customHeight="1">
      <c r="C287" s="101"/>
    </row>
    <row r="288" spans="3:3" ht="15.75" customHeight="1">
      <c r="C288" s="101"/>
    </row>
    <row r="289" spans="3:3" ht="15.75" customHeight="1">
      <c r="C289" s="101"/>
    </row>
    <row r="290" spans="3:3" ht="15.75" customHeight="1">
      <c r="C290" s="101"/>
    </row>
    <row r="291" spans="3:3" ht="15.75" customHeight="1">
      <c r="C291" s="101"/>
    </row>
    <row r="292" spans="3:3" ht="15.75" customHeight="1">
      <c r="C292" s="101"/>
    </row>
    <row r="293" spans="3:3" ht="15.75" customHeight="1">
      <c r="C293" s="101"/>
    </row>
    <row r="294" spans="3:3" ht="15.75" customHeight="1">
      <c r="C294" s="101"/>
    </row>
    <row r="295" spans="3:3" ht="15.75" customHeight="1">
      <c r="C295" s="101"/>
    </row>
    <row r="296" spans="3:3" ht="15.75" customHeight="1">
      <c r="C296" s="101"/>
    </row>
    <row r="297" spans="3:3" ht="15.75" customHeight="1">
      <c r="C297" s="101"/>
    </row>
    <row r="298" spans="3:3" ht="15.75" customHeight="1">
      <c r="C298" s="101"/>
    </row>
    <row r="299" spans="3:3" ht="15.75" customHeight="1">
      <c r="C299" s="101"/>
    </row>
    <row r="300" spans="3:3" ht="15.75" customHeight="1">
      <c r="C300" s="101"/>
    </row>
    <row r="301" spans="3:3" ht="15.75" customHeight="1">
      <c r="C301" s="101"/>
    </row>
    <row r="302" spans="3:3" ht="15.75" customHeight="1">
      <c r="C302" s="101"/>
    </row>
    <row r="303" spans="3:3" ht="15.75" customHeight="1">
      <c r="C303" s="101"/>
    </row>
    <row r="304" spans="3:3" ht="15.75" customHeight="1">
      <c r="C304" s="101"/>
    </row>
    <row r="305" spans="3:3" ht="15.75" customHeight="1">
      <c r="C305" s="101"/>
    </row>
    <row r="306" spans="3:3" ht="15.75" customHeight="1">
      <c r="C306" s="101"/>
    </row>
    <row r="307" spans="3:3" ht="15.75" customHeight="1">
      <c r="C307" s="101"/>
    </row>
    <row r="308" spans="3:3" ht="15.75" customHeight="1">
      <c r="C308" s="101"/>
    </row>
    <row r="309" spans="3:3" ht="15.75" customHeight="1">
      <c r="C309" s="101"/>
    </row>
    <row r="310" spans="3:3" ht="15.75" customHeight="1">
      <c r="C310" s="101"/>
    </row>
    <row r="311" spans="3:3" ht="15.75" customHeight="1">
      <c r="C311" s="101"/>
    </row>
    <row r="312" spans="3:3" ht="15.75" customHeight="1">
      <c r="C312" s="101"/>
    </row>
    <row r="313" spans="3:3" ht="15.75" customHeight="1">
      <c r="C313" s="101"/>
    </row>
    <row r="314" spans="3:3" ht="15.75" customHeight="1">
      <c r="C314" s="101"/>
    </row>
    <row r="315" spans="3:3" ht="15.75" customHeight="1">
      <c r="C315" s="101"/>
    </row>
    <row r="316" spans="3:3" ht="15.75" customHeight="1">
      <c r="C316" s="101"/>
    </row>
    <row r="317" spans="3:3" ht="15.75" customHeight="1">
      <c r="C317" s="101"/>
    </row>
    <row r="318" spans="3:3" ht="15.75" customHeight="1">
      <c r="C318" s="101"/>
    </row>
    <row r="319" spans="3:3" ht="15.75" customHeight="1">
      <c r="C319" s="101"/>
    </row>
    <row r="320" spans="3:3" ht="15.75" customHeight="1">
      <c r="C320" s="101"/>
    </row>
    <row r="321" spans="3:3" ht="15.75" customHeight="1">
      <c r="C321" s="101"/>
    </row>
    <row r="322" spans="3:3" ht="15.75" customHeight="1">
      <c r="C322" s="101"/>
    </row>
    <row r="323" spans="3:3" ht="15.75" customHeight="1">
      <c r="C323" s="101"/>
    </row>
    <row r="324" spans="3:3" ht="15.75" customHeight="1">
      <c r="C324" s="101"/>
    </row>
    <row r="325" spans="3:3" ht="15.75" customHeight="1">
      <c r="C325" s="101"/>
    </row>
    <row r="326" spans="3:3" ht="15.75" customHeight="1">
      <c r="C326" s="101"/>
    </row>
    <row r="327" spans="3:3" ht="15.75" customHeight="1">
      <c r="C327" s="101"/>
    </row>
    <row r="328" spans="3:3" ht="15.75" customHeight="1">
      <c r="C328" s="101"/>
    </row>
    <row r="329" spans="3:3" ht="15.75" customHeight="1">
      <c r="C329" s="101"/>
    </row>
    <row r="330" spans="3:3" ht="15.75" customHeight="1">
      <c r="C330" s="101"/>
    </row>
    <row r="331" spans="3:3" ht="15.75" customHeight="1">
      <c r="C331" s="101"/>
    </row>
    <row r="332" spans="3:3" ht="15.75" customHeight="1">
      <c r="C332" s="101"/>
    </row>
    <row r="333" spans="3:3" ht="15.75" customHeight="1">
      <c r="C333" s="101"/>
    </row>
    <row r="334" spans="3:3" ht="15.75" customHeight="1">
      <c r="C334" s="101"/>
    </row>
    <row r="335" spans="3:3" ht="15.75" customHeight="1">
      <c r="C335" s="101"/>
    </row>
    <row r="336" spans="3:3" ht="15.75" customHeight="1">
      <c r="C336" s="101"/>
    </row>
    <row r="337" spans="3:3" ht="15.75" customHeight="1">
      <c r="C337" s="101"/>
    </row>
    <row r="338" spans="3:3" ht="15.75" customHeight="1">
      <c r="C338" s="101"/>
    </row>
    <row r="339" spans="3:3" ht="15.75" customHeight="1">
      <c r="C339" s="101"/>
    </row>
    <row r="340" spans="3:3" ht="15.75" customHeight="1">
      <c r="C340" s="101"/>
    </row>
    <row r="341" spans="3:3" ht="15.75" customHeight="1">
      <c r="C341" s="101"/>
    </row>
    <row r="342" spans="3:3" ht="15.75" customHeight="1">
      <c r="C342" s="101"/>
    </row>
    <row r="343" spans="3:3" ht="15.75" customHeight="1">
      <c r="C343" s="101"/>
    </row>
    <row r="344" spans="3:3" ht="15.75" customHeight="1">
      <c r="C344" s="101"/>
    </row>
    <row r="345" spans="3:3" ht="15.75" customHeight="1">
      <c r="C345" s="101"/>
    </row>
    <row r="346" spans="3:3" ht="15.75" customHeight="1">
      <c r="C346" s="101"/>
    </row>
    <row r="347" spans="3:3" ht="15.75" customHeight="1">
      <c r="C347" s="101"/>
    </row>
    <row r="348" spans="3:3" ht="15.75" customHeight="1">
      <c r="C348" s="101"/>
    </row>
    <row r="349" spans="3:3" ht="15.75" customHeight="1">
      <c r="C349" s="101"/>
    </row>
    <row r="350" spans="3:3" ht="15.75" customHeight="1">
      <c r="C350" s="101"/>
    </row>
    <row r="351" spans="3:3" ht="15.75" customHeight="1">
      <c r="C351" s="101"/>
    </row>
    <row r="352" spans="3:3" ht="15.75" customHeight="1">
      <c r="C352" s="101"/>
    </row>
    <row r="353" spans="3:3" ht="15.75" customHeight="1">
      <c r="C353" s="101"/>
    </row>
    <row r="354" spans="3:3" ht="15.75" customHeight="1">
      <c r="C354" s="101"/>
    </row>
    <row r="355" spans="3:3" ht="15.75" customHeight="1">
      <c r="C355" s="101"/>
    </row>
    <row r="356" spans="3:3" ht="15.75" customHeight="1">
      <c r="C356" s="101"/>
    </row>
    <row r="357" spans="3:3" ht="15.75" customHeight="1">
      <c r="C357" s="101"/>
    </row>
    <row r="358" spans="3:3" ht="15.75" customHeight="1">
      <c r="C358" s="101"/>
    </row>
    <row r="359" spans="3:3" ht="15.75" customHeight="1">
      <c r="C359" s="101"/>
    </row>
    <row r="360" spans="3:3" ht="15.75" customHeight="1">
      <c r="C360" s="101"/>
    </row>
    <row r="361" spans="3:3" ht="15.75" customHeight="1">
      <c r="C361" s="101"/>
    </row>
    <row r="362" spans="3:3" ht="15.75" customHeight="1">
      <c r="C362" s="101"/>
    </row>
    <row r="363" spans="3:3" ht="15.75" customHeight="1">
      <c r="C363" s="101"/>
    </row>
    <row r="364" spans="3:3" ht="15.75" customHeight="1">
      <c r="C364" s="101"/>
    </row>
    <row r="365" spans="3:3" ht="15.75" customHeight="1">
      <c r="C365" s="101"/>
    </row>
    <row r="366" spans="3:3" ht="15.75" customHeight="1">
      <c r="C366" s="101"/>
    </row>
    <row r="367" spans="3:3" ht="15.75" customHeight="1">
      <c r="C367" s="101"/>
    </row>
    <row r="368" spans="3:3" ht="15.75" customHeight="1">
      <c r="C368" s="101"/>
    </row>
    <row r="369" spans="3:3" ht="15.75" customHeight="1">
      <c r="C369" s="101"/>
    </row>
    <row r="370" spans="3:3" ht="15.75" customHeight="1">
      <c r="C370" s="101"/>
    </row>
    <row r="371" spans="3:3" ht="15.75" customHeight="1">
      <c r="C371" s="101"/>
    </row>
    <row r="372" spans="3:3" ht="15.75" customHeight="1">
      <c r="C372" s="101"/>
    </row>
    <row r="373" spans="3:3" ht="15.75" customHeight="1">
      <c r="C373" s="101"/>
    </row>
    <row r="374" spans="3:3" ht="15.75" customHeight="1">
      <c r="C374" s="101"/>
    </row>
    <row r="375" spans="3:3" ht="15.75" customHeight="1">
      <c r="C375" s="101"/>
    </row>
    <row r="376" spans="3:3" ht="15.75" customHeight="1">
      <c r="C376" s="101"/>
    </row>
    <row r="377" spans="3:3" ht="15.75" customHeight="1">
      <c r="C377" s="101"/>
    </row>
    <row r="378" spans="3:3" ht="15.75" customHeight="1">
      <c r="C378" s="101"/>
    </row>
    <row r="379" spans="3:3" ht="15.75" customHeight="1">
      <c r="C379" s="101"/>
    </row>
    <row r="380" spans="3:3" ht="15.75" customHeight="1">
      <c r="C380" s="101"/>
    </row>
    <row r="381" spans="3:3" ht="15.75" customHeight="1">
      <c r="C381" s="101"/>
    </row>
    <row r="382" spans="3:3" ht="15.75" customHeight="1">
      <c r="C382" s="101"/>
    </row>
    <row r="383" spans="3:3" ht="15.75" customHeight="1">
      <c r="C383" s="101"/>
    </row>
    <row r="384" spans="3:3" ht="15.75" customHeight="1">
      <c r="C384" s="101"/>
    </row>
    <row r="385" spans="3:3" ht="15.75" customHeight="1">
      <c r="C385" s="101"/>
    </row>
    <row r="386" spans="3:3" ht="15.75" customHeight="1">
      <c r="C386" s="101"/>
    </row>
    <row r="387" spans="3:3" ht="15.75" customHeight="1">
      <c r="C387" s="101"/>
    </row>
    <row r="388" spans="3:3" ht="15.75" customHeight="1">
      <c r="C388" s="101"/>
    </row>
    <row r="389" spans="3:3" ht="15.75" customHeight="1">
      <c r="C389" s="101"/>
    </row>
    <row r="390" spans="3:3" ht="15.75" customHeight="1">
      <c r="C390" s="101"/>
    </row>
    <row r="391" spans="3:3" ht="15.75" customHeight="1">
      <c r="C391" s="101"/>
    </row>
    <row r="392" spans="3:3" ht="15.75" customHeight="1">
      <c r="C392" s="101"/>
    </row>
    <row r="393" spans="3:3" ht="15.75" customHeight="1">
      <c r="C393" s="101"/>
    </row>
    <row r="394" spans="3:3" ht="15.75" customHeight="1">
      <c r="C394" s="101"/>
    </row>
    <row r="395" spans="3:3" ht="15.75" customHeight="1">
      <c r="C395" s="101"/>
    </row>
    <row r="396" spans="3:3" ht="15.75" customHeight="1">
      <c r="C396" s="101"/>
    </row>
    <row r="397" spans="3:3" ht="15.75" customHeight="1">
      <c r="C397" s="101"/>
    </row>
    <row r="398" spans="3:3" ht="15.75" customHeight="1">
      <c r="C398" s="101"/>
    </row>
    <row r="399" spans="3:3" ht="15.75" customHeight="1">
      <c r="C399" s="101"/>
    </row>
    <row r="400" spans="3:3" ht="15.75" customHeight="1">
      <c r="C400" s="101"/>
    </row>
    <row r="401" spans="3:3" ht="15.75" customHeight="1">
      <c r="C401" s="101"/>
    </row>
    <row r="402" spans="3:3" ht="15.75" customHeight="1">
      <c r="C402" s="101"/>
    </row>
    <row r="403" spans="3:3" ht="15.75" customHeight="1">
      <c r="C403" s="101"/>
    </row>
    <row r="404" spans="3:3" ht="15.75" customHeight="1">
      <c r="C404" s="101"/>
    </row>
    <row r="405" spans="3:3" ht="15.75" customHeight="1">
      <c r="C405" s="101"/>
    </row>
    <row r="406" spans="3:3" ht="15.75" customHeight="1">
      <c r="C406" s="101"/>
    </row>
    <row r="407" spans="3:3" ht="15.75" customHeight="1">
      <c r="C407" s="101"/>
    </row>
    <row r="408" spans="3:3" ht="15.75" customHeight="1">
      <c r="C408" s="101"/>
    </row>
    <row r="409" spans="3:3" ht="15.75" customHeight="1">
      <c r="C409" s="101"/>
    </row>
    <row r="410" spans="3:3" ht="15.75" customHeight="1">
      <c r="C410" s="101"/>
    </row>
    <row r="411" spans="3:3" ht="15.75" customHeight="1">
      <c r="C411" s="101"/>
    </row>
    <row r="412" spans="3:3" ht="15.75" customHeight="1">
      <c r="C412" s="101"/>
    </row>
    <row r="413" spans="3:3" ht="15.75" customHeight="1">
      <c r="C413" s="101"/>
    </row>
    <row r="414" spans="3:3" ht="15.75" customHeight="1">
      <c r="C414" s="101"/>
    </row>
    <row r="415" spans="3:3" ht="15.75" customHeight="1">
      <c r="C415" s="101"/>
    </row>
    <row r="416" spans="3:3" ht="15.75" customHeight="1">
      <c r="C416" s="101"/>
    </row>
    <row r="417" spans="3:3" ht="15.75" customHeight="1">
      <c r="C417" s="101"/>
    </row>
    <row r="418" spans="3:3" ht="15.75" customHeight="1">
      <c r="C418" s="101"/>
    </row>
    <row r="419" spans="3:3" ht="15.75" customHeight="1">
      <c r="C419" s="101"/>
    </row>
    <row r="420" spans="3:3" ht="15.75" customHeight="1">
      <c r="C420" s="101"/>
    </row>
    <row r="421" spans="3:3" ht="15.75" customHeight="1">
      <c r="C421" s="101"/>
    </row>
    <row r="422" spans="3:3" ht="15.75" customHeight="1">
      <c r="C422" s="101"/>
    </row>
    <row r="423" spans="3:3" ht="15.75" customHeight="1">
      <c r="C423" s="101"/>
    </row>
    <row r="424" spans="3:3" ht="15.75" customHeight="1">
      <c r="C424" s="101"/>
    </row>
    <row r="425" spans="3:3" ht="15.75" customHeight="1">
      <c r="C425" s="101"/>
    </row>
    <row r="426" spans="3:3" ht="15.75" customHeight="1">
      <c r="C426" s="101"/>
    </row>
    <row r="427" spans="3:3" ht="15.75" customHeight="1">
      <c r="C427" s="101"/>
    </row>
    <row r="428" spans="3:3" ht="15.75" customHeight="1">
      <c r="C428" s="101"/>
    </row>
    <row r="429" spans="3:3" ht="15.75" customHeight="1">
      <c r="C429" s="101"/>
    </row>
    <row r="430" spans="3:3" ht="15.75" customHeight="1">
      <c r="C430" s="101"/>
    </row>
    <row r="431" spans="3:3" ht="15.75" customHeight="1">
      <c r="C431" s="101"/>
    </row>
    <row r="432" spans="3:3" ht="15.75" customHeight="1">
      <c r="C432" s="101"/>
    </row>
    <row r="433" spans="3:3" ht="15.75" customHeight="1">
      <c r="C433" s="101"/>
    </row>
    <row r="434" spans="3:3" ht="15.75" customHeight="1">
      <c r="C434" s="101"/>
    </row>
    <row r="435" spans="3:3" ht="15.75" customHeight="1">
      <c r="C435" s="101"/>
    </row>
    <row r="436" spans="3:3" ht="15.75" customHeight="1">
      <c r="C436" s="101"/>
    </row>
    <row r="437" spans="3:3" ht="15.75" customHeight="1">
      <c r="C437" s="101"/>
    </row>
    <row r="438" spans="3:3" ht="15.75" customHeight="1">
      <c r="C438" s="101"/>
    </row>
    <row r="439" spans="3:3" ht="15.75" customHeight="1">
      <c r="C439" s="101"/>
    </row>
    <row r="440" spans="3:3" ht="15.75" customHeight="1">
      <c r="C440" s="101"/>
    </row>
    <row r="441" spans="3:3" ht="15.75" customHeight="1">
      <c r="C441" s="101"/>
    </row>
    <row r="442" spans="3:3" ht="15.75" customHeight="1">
      <c r="C442" s="101"/>
    </row>
    <row r="443" spans="3:3" ht="15.75" customHeight="1">
      <c r="C443" s="101"/>
    </row>
    <row r="444" spans="3:3" ht="15.75" customHeight="1">
      <c r="C444" s="101"/>
    </row>
    <row r="445" spans="3:3" ht="15.75" customHeight="1">
      <c r="C445" s="101"/>
    </row>
    <row r="446" spans="3:3" ht="15.75" customHeight="1">
      <c r="C446" s="101"/>
    </row>
    <row r="447" spans="3:3" ht="15.75" customHeight="1">
      <c r="C447" s="101"/>
    </row>
    <row r="448" spans="3:3" ht="15.75" customHeight="1">
      <c r="C448" s="101"/>
    </row>
    <row r="449" spans="3:3" ht="15.75" customHeight="1">
      <c r="C449" s="101"/>
    </row>
    <row r="450" spans="3:3" ht="15.75" customHeight="1">
      <c r="C450" s="101"/>
    </row>
    <row r="451" spans="3:3" ht="15.75" customHeight="1">
      <c r="C451" s="101"/>
    </row>
    <row r="452" spans="3:3" ht="15.75" customHeight="1">
      <c r="C452" s="101"/>
    </row>
    <row r="453" spans="3:3" ht="15.75" customHeight="1">
      <c r="C453" s="101"/>
    </row>
    <row r="454" spans="3:3" ht="15.75" customHeight="1">
      <c r="C454" s="101"/>
    </row>
    <row r="455" spans="3:3" ht="15.75" customHeight="1">
      <c r="C455" s="101"/>
    </row>
    <row r="456" spans="3:3" ht="15.75" customHeight="1">
      <c r="C456" s="101"/>
    </row>
    <row r="457" spans="3:3" ht="15.75" customHeight="1">
      <c r="C457" s="101"/>
    </row>
    <row r="458" spans="3:3" ht="15.75" customHeight="1">
      <c r="C458" s="101"/>
    </row>
    <row r="459" spans="3:3" ht="15.75" customHeight="1">
      <c r="C459" s="101"/>
    </row>
    <row r="460" spans="3:3" ht="15.75" customHeight="1">
      <c r="C460" s="101"/>
    </row>
    <row r="461" spans="3:3" ht="15.75" customHeight="1">
      <c r="C461" s="101"/>
    </row>
    <row r="462" spans="3:3" ht="15.75" customHeight="1">
      <c r="C462" s="101"/>
    </row>
    <row r="463" spans="3:3" ht="15.75" customHeight="1">
      <c r="C463" s="101"/>
    </row>
    <row r="464" spans="3:3" ht="15.75" customHeight="1">
      <c r="C464" s="101"/>
    </row>
    <row r="465" spans="3:3" ht="15.75" customHeight="1">
      <c r="C465" s="101"/>
    </row>
    <row r="466" spans="3:3" ht="15.75" customHeight="1">
      <c r="C466" s="101"/>
    </row>
    <row r="467" spans="3:3" ht="15.75" customHeight="1">
      <c r="C467" s="101"/>
    </row>
    <row r="468" spans="3:3" ht="15.75" customHeight="1">
      <c r="C468" s="101"/>
    </row>
    <row r="469" spans="3:3" ht="15.75" customHeight="1">
      <c r="C469" s="101"/>
    </row>
    <row r="470" spans="3:3" ht="15.75" customHeight="1">
      <c r="C470" s="101"/>
    </row>
    <row r="471" spans="3:3" ht="15.75" customHeight="1">
      <c r="C471" s="101"/>
    </row>
    <row r="472" spans="3:3" ht="15.75" customHeight="1">
      <c r="C472" s="101"/>
    </row>
    <row r="473" spans="3:3" ht="15.75" customHeight="1">
      <c r="C473" s="101"/>
    </row>
    <row r="474" spans="3:3" ht="15.75" customHeight="1">
      <c r="C474" s="101"/>
    </row>
    <row r="475" spans="3:3" ht="15.75" customHeight="1">
      <c r="C475" s="101"/>
    </row>
    <row r="476" spans="3:3" ht="15.75" customHeight="1">
      <c r="C476" s="101"/>
    </row>
    <row r="477" spans="3:3" ht="15.75" customHeight="1">
      <c r="C477" s="101"/>
    </row>
    <row r="478" spans="3:3" ht="15.75" customHeight="1">
      <c r="C478" s="101"/>
    </row>
    <row r="479" spans="3:3" ht="15.75" customHeight="1">
      <c r="C479" s="101"/>
    </row>
    <row r="480" spans="3:3" ht="15.75" customHeight="1">
      <c r="C480" s="101"/>
    </row>
    <row r="481" spans="3:3" ht="15.75" customHeight="1">
      <c r="C481" s="101"/>
    </row>
    <row r="482" spans="3:3" ht="15.75" customHeight="1">
      <c r="C482" s="101"/>
    </row>
    <row r="483" spans="3:3" ht="15.75" customHeight="1">
      <c r="C483" s="101"/>
    </row>
    <row r="484" spans="3:3" ht="15.75" customHeight="1">
      <c r="C484" s="101"/>
    </row>
    <row r="485" spans="3:3" ht="15.75" customHeight="1">
      <c r="C485" s="101"/>
    </row>
    <row r="486" spans="3:3" ht="15.75" customHeight="1">
      <c r="C486" s="101"/>
    </row>
    <row r="487" spans="3:3" ht="15.75" customHeight="1">
      <c r="C487" s="101"/>
    </row>
    <row r="488" spans="3:3" ht="15.75" customHeight="1">
      <c r="C488" s="101"/>
    </row>
    <row r="489" spans="3:3" ht="15.75" customHeight="1">
      <c r="C489" s="101"/>
    </row>
    <row r="490" spans="3:3" ht="15.75" customHeight="1">
      <c r="C490" s="101"/>
    </row>
    <row r="491" spans="3:3" ht="15.75" customHeight="1">
      <c r="C491" s="101"/>
    </row>
    <row r="492" spans="3:3" ht="15.75" customHeight="1">
      <c r="C492" s="101"/>
    </row>
    <row r="493" spans="3:3" ht="15.75" customHeight="1">
      <c r="C493" s="101"/>
    </row>
    <row r="494" spans="3:3" ht="15.75" customHeight="1">
      <c r="C494" s="101"/>
    </row>
    <row r="495" spans="3:3" ht="15.75" customHeight="1">
      <c r="C495" s="101"/>
    </row>
    <row r="496" spans="3:3" ht="15.75" customHeight="1">
      <c r="C496" s="101"/>
    </row>
    <row r="497" spans="3:3" ht="15.75" customHeight="1">
      <c r="C497" s="101"/>
    </row>
    <row r="498" spans="3:3" ht="15.75" customHeight="1">
      <c r="C498" s="101"/>
    </row>
    <row r="499" spans="3:3" ht="15.75" customHeight="1">
      <c r="C499" s="101"/>
    </row>
    <row r="500" spans="3:3" ht="15.75" customHeight="1">
      <c r="C500" s="101"/>
    </row>
    <row r="501" spans="3:3" ht="15.75" customHeight="1">
      <c r="C501" s="101"/>
    </row>
    <row r="502" spans="3:3" ht="15.75" customHeight="1">
      <c r="C502" s="101"/>
    </row>
    <row r="503" spans="3:3" ht="15.75" customHeight="1">
      <c r="C503" s="101"/>
    </row>
    <row r="504" spans="3:3" ht="15.75" customHeight="1">
      <c r="C504" s="101"/>
    </row>
    <row r="505" spans="3:3" ht="15.75" customHeight="1">
      <c r="C505" s="101"/>
    </row>
    <row r="506" spans="3:3" ht="15.75" customHeight="1">
      <c r="C506" s="101"/>
    </row>
    <row r="507" spans="3:3" ht="15.75" customHeight="1">
      <c r="C507" s="101"/>
    </row>
    <row r="508" spans="3:3" ht="15.75" customHeight="1">
      <c r="C508" s="101"/>
    </row>
    <row r="509" spans="3:3" ht="15.75" customHeight="1">
      <c r="C509" s="101"/>
    </row>
    <row r="510" spans="3:3" ht="15.75" customHeight="1">
      <c r="C510" s="101"/>
    </row>
    <row r="511" spans="3:3" ht="15.75" customHeight="1">
      <c r="C511" s="101"/>
    </row>
    <row r="512" spans="3:3" ht="15.75" customHeight="1">
      <c r="C512" s="101"/>
    </row>
    <row r="513" spans="3:3" ht="15.75" customHeight="1">
      <c r="C513" s="101"/>
    </row>
    <row r="514" spans="3:3" ht="15.75" customHeight="1">
      <c r="C514" s="101"/>
    </row>
    <row r="515" spans="3:3" ht="15.75" customHeight="1">
      <c r="C515" s="101"/>
    </row>
    <row r="516" spans="3:3" ht="15.75" customHeight="1">
      <c r="C516" s="101"/>
    </row>
    <row r="517" spans="3:3" ht="15.75" customHeight="1">
      <c r="C517" s="101"/>
    </row>
    <row r="518" spans="3:3" ht="15.75" customHeight="1">
      <c r="C518" s="101"/>
    </row>
    <row r="519" spans="3:3" ht="15.75" customHeight="1">
      <c r="C519" s="101"/>
    </row>
    <row r="520" spans="3:3" ht="15.75" customHeight="1">
      <c r="C520" s="101"/>
    </row>
    <row r="521" spans="3:3" ht="15.75" customHeight="1">
      <c r="C521" s="101"/>
    </row>
    <row r="522" spans="3:3" ht="15.75" customHeight="1">
      <c r="C522" s="101"/>
    </row>
    <row r="523" spans="3:3" ht="15.75" customHeight="1">
      <c r="C523" s="101"/>
    </row>
    <row r="524" spans="3:3" ht="15.75" customHeight="1">
      <c r="C524" s="101"/>
    </row>
    <row r="525" spans="3:3" ht="15.75" customHeight="1">
      <c r="C525" s="101"/>
    </row>
    <row r="526" spans="3:3" ht="15.75" customHeight="1">
      <c r="C526" s="101"/>
    </row>
    <row r="527" spans="3:3" ht="15.75" customHeight="1">
      <c r="C527" s="101"/>
    </row>
    <row r="528" spans="3:3" ht="15.75" customHeight="1">
      <c r="C528" s="101"/>
    </row>
    <row r="529" spans="3:3" ht="15.75" customHeight="1">
      <c r="C529" s="101"/>
    </row>
    <row r="530" spans="3:3" ht="15.75" customHeight="1">
      <c r="C530" s="101"/>
    </row>
    <row r="531" spans="3:3" ht="15.75" customHeight="1">
      <c r="C531" s="101"/>
    </row>
    <row r="532" spans="3:3" ht="15.75" customHeight="1">
      <c r="C532" s="101"/>
    </row>
    <row r="533" spans="3:3" ht="15.75" customHeight="1">
      <c r="C533" s="101"/>
    </row>
    <row r="534" spans="3:3" ht="15.75" customHeight="1">
      <c r="C534" s="101"/>
    </row>
    <row r="535" spans="3:3" ht="15.75" customHeight="1">
      <c r="C535" s="101"/>
    </row>
    <row r="536" spans="3:3" ht="15.75" customHeight="1">
      <c r="C536" s="101"/>
    </row>
    <row r="537" spans="3:3" ht="15.75" customHeight="1">
      <c r="C537" s="101"/>
    </row>
    <row r="538" spans="3:3" ht="15.75" customHeight="1">
      <c r="C538" s="101"/>
    </row>
    <row r="539" spans="3:3" ht="15.75" customHeight="1">
      <c r="C539" s="101"/>
    </row>
    <row r="540" spans="3:3" ht="15.75" customHeight="1">
      <c r="C540" s="101"/>
    </row>
    <row r="541" spans="3:3" ht="15.75" customHeight="1">
      <c r="C541" s="101"/>
    </row>
    <row r="542" spans="3:3" ht="15.75" customHeight="1">
      <c r="C542" s="101"/>
    </row>
    <row r="543" spans="3:3" ht="15.75" customHeight="1">
      <c r="C543" s="101"/>
    </row>
    <row r="544" spans="3:3" ht="15.75" customHeight="1">
      <c r="C544" s="101"/>
    </row>
    <row r="545" spans="3:3" ht="15.75" customHeight="1">
      <c r="C545" s="101"/>
    </row>
    <row r="546" spans="3:3" ht="15.75" customHeight="1">
      <c r="C546" s="101"/>
    </row>
    <row r="547" spans="3:3" ht="15.75" customHeight="1">
      <c r="C547" s="101"/>
    </row>
    <row r="548" spans="3:3" ht="15.75" customHeight="1">
      <c r="C548" s="101"/>
    </row>
    <row r="549" spans="3:3" ht="15.75" customHeight="1">
      <c r="C549" s="101"/>
    </row>
    <row r="550" spans="3:3" ht="15.75" customHeight="1">
      <c r="C550" s="101"/>
    </row>
    <row r="551" spans="3:3" ht="15.75" customHeight="1">
      <c r="C551" s="101"/>
    </row>
    <row r="552" spans="3:3" ht="15.75" customHeight="1">
      <c r="C552" s="101"/>
    </row>
    <row r="553" spans="3:3" ht="15.75" customHeight="1">
      <c r="C553" s="101"/>
    </row>
    <row r="554" spans="3:3" ht="15.75" customHeight="1">
      <c r="C554" s="101"/>
    </row>
    <row r="555" spans="3:3" ht="15.75" customHeight="1">
      <c r="C555" s="101"/>
    </row>
    <row r="556" spans="3:3" ht="15.75" customHeight="1">
      <c r="C556" s="101"/>
    </row>
    <row r="557" spans="3:3" ht="15.75" customHeight="1">
      <c r="C557" s="101"/>
    </row>
    <row r="558" spans="3:3" ht="15.75" customHeight="1">
      <c r="C558" s="101"/>
    </row>
    <row r="559" spans="3:3" ht="15.75" customHeight="1">
      <c r="C559" s="101"/>
    </row>
    <row r="560" spans="3:3" ht="15.75" customHeight="1">
      <c r="C560" s="101"/>
    </row>
    <row r="561" spans="3:3" ht="15.75" customHeight="1">
      <c r="C561" s="101"/>
    </row>
    <row r="562" spans="3:3" ht="15.75" customHeight="1">
      <c r="C562" s="101"/>
    </row>
    <row r="563" spans="3:3" ht="15.75" customHeight="1">
      <c r="C563" s="101"/>
    </row>
    <row r="564" spans="3:3" ht="15.75" customHeight="1">
      <c r="C564" s="101"/>
    </row>
    <row r="565" spans="3:3" ht="15.75" customHeight="1">
      <c r="C565" s="101"/>
    </row>
    <row r="566" spans="3:3" ht="15.75" customHeight="1">
      <c r="C566" s="101"/>
    </row>
    <row r="567" spans="3:3" ht="15.75" customHeight="1">
      <c r="C567" s="101"/>
    </row>
    <row r="568" spans="3:3" ht="15.75" customHeight="1">
      <c r="C568" s="101"/>
    </row>
    <row r="569" spans="3:3" ht="15.75" customHeight="1">
      <c r="C569" s="101"/>
    </row>
    <row r="570" spans="3:3" ht="15.75" customHeight="1">
      <c r="C570" s="101"/>
    </row>
    <row r="571" spans="3:3" ht="15.75" customHeight="1">
      <c r="C571" s="101"/>
    </row>
    <row r="572" spans="3:3" ht="15.75" customHeight="1">
      <c r="C572" s="101"/>
    </row>
    <row r="573" spans="3:3" ht="15.75" customHeight="1">
      <c r="C573" s="101"/>
    </row>
    <row r="574" spans="3:3" ht="15.75" customHeight="1">
      <c r="C574" s="101"/>
    </row>
    <row r="575" spans="3:3" ht="15.75" customHeight="1">
      <c r="C575" s="101"/>
    </row>
    <row r="576" spans="3:3" ht="15.75" customHeight="1">
      <c r="C576" s="101"/>
    </row>
    <row r="577" spans="3:3" ht="15.75" customHeight="1">
      <c r="C577" s="101"/>
    </row>
    <row r="578" spans="3:3" ht="15.75" customHeight="1">
      <c r="C578" s="101"/>
    </row>
    <row r="579" spans="3:3" ht="15.75" customHeight="1">
      <c r="C579" s="101"/>
    </row>
    <row r="580" spans="3:3" ht="15.75" customHeight="1">
      <c r="C580" s="101"/>
    </row>
    <row r="581" spans="3:3" ht="15.75" customHeight="1">
      <c r="C581" s="101"/>
    </row>
    <row r="582" spans="3:3" ht="15.75" customHeight="1">
      <c r="C582" s="101"/>
    </row>
    <row r="583" spans="3:3" ht="15.75" customHeight="1">
      <c r="C583" s="101"/>
    </row>
    <row r="584" spans="3:3" ht="15.75" customHeight="1">
      <c r="C584" s="101"/>
    </row>
    <row r="585" spans="3:3" ht="15.75" customHeight="1">
      <c r="C585" s="101"/>
    </row>
    <row r="586" spans="3:3" ht="15.75" customHeight="1">
      <c r="C586" s="101"/>
    </row>
    <row r="587" spans="3:3" ht="15.75" customHeight="1">
      <c r="C587" s="101"/>
    </row>
    <row r="588" spans="3:3" ht="15.75" customHeight="1">
      <c r="C588" s="101"/>
    </row>
    <row r="589" spans="3:3" ht="15.75" customHeight="1">
      <c r="C589" s="101"/>
    </row>
    <row r="590" spans="3:3" ht="15.75" customHeight="1">
      <c r="C590" s="101"/>
    </row>
    <row r="591" spans="3:3" ht="15.75" customHeight="1">
      <c r="C591" s="101"/>
    </row>
    <row r="592" spans="3:3" ht="15.75" customHeight="1">
      <c r="C592" s="101"/>
    </row>
    <row r="593" spans="3:3" ht="15.75" customHeight="1">
      <c r="C593" s="101"/>
    </row>
    <row r="594" spans="3:3" ht="15.75" customHeight="1">
      <c r="C594" s="101"/>
    </row>
    <row r="595" spans="3:3" ht="15.75" customHeight="1">
      <c r="C595" s="101"/>
    </row>
    <row r="596" spans="3:3" ht="15.75" customHeight="1">
      <c r="C596" s="101"/>
    </row>
    <row r="597" spans="3:3" ht="15.75" customHeight="1">
      <c r="C597" s="101"/>
    </row>
    <row r="598" spans="3:3" ht="15.75" customHeight="1">
      <c r="C598" s="101"/>
    </row>
    <row r="599" spans="3:3" ht="15.75" customHeight="1">
      <c r="C599" s="101"/>
    </row>
    <row r="600" spans="3:3" ht="15.75" customHeight="1">
      <c r="C600" s="101"/>
    </row>
    <row r="601" spans="3:3" ht="15.75" customHeight="1">
      <c r="C601" s="101"/>
    </row>
    <row r="602" spans="3:3" ht="15.75" customHeight="1">
      <c r="C602" s="101"/>
    </row>
    <row r="603" spans="3:3" ht="15.75" customHeight="1">
      <c r="C603" s="101"/>
    </row>
    <row r="604" spans="3:3" ht="15.75" customHeight="1">
      <c r="C604" s="101"/>
    </row>
    <row r="605" spans="3:3" ht="15.75" customHeight="1">
      <c r="C605" s="101"/>
    </row>
    <row r="606" spans="3:3" ht="15.75" customHeight="1">
      <c r="C606" s="101"/>
    </row>
    <row r="607" spans="3:3" ht="15.75" customHeight="1">
      <c r="C607" s="101"/>
    </row>
    <row r="608" spans="3:3" ht="15.75" customHeight="1">
      <c r="C608" s="101"/>
    </row>
    <row r="609" spans="3:3" ht="15.75" customHeight="1">
      <c r="C609" s="101"/>
    </row>
    <row r="610" spans="3:3" ht="15.75" customHeight="1">
      <c r="C610" s="101"/>
    </row>
    <row r="611" spans="3:3" ht="15.75" customHeight="1">
      <c r="C611" s="101"/>
    </row>
    <row r="612" spans="3:3" ht="15.75" customHeight="1">
      <c r="C612" s="101"/>
    </row>
    <row r="613" spans="3:3" ht="15.75" customHeight="1">
      <c r="C613" s="101"/>
    </row>
    <row r="614" spans="3:3" ht="15.75" customHeight="1">
      <c r="C614" s="101"/>
    </row>
    <row r="615" spans="3:3" ht="15.75" customHeight="1">
      <c r="C615" s="101"/>
    </row>
    <row r="616" spans="3:3" ht="15.75" customHeight="1">
      <c r="C616" s="101"/>
    </row>
    <row r="617" spans="3:3" ht="15.75" customHeight="1">
      <c r="C617" s="101"/>
    </row>
    <row r="618" spans="3:3" ht="15.75" customHeight="1">
      <c r="C618" s="101"/>
    </row>
    <row r="619" spans="3:3" ht="15.75" customHeight="1">
      <c r="C619" s="101"/>
    </row>
    <row r="620" spans="3:3" ht="15.75" customHeight="1">
      <c r="C620" s="101"/>
    </row>
    <row r="621" spans="3:3" ht="15.75" customHeight="1">
      <c r="C621" s="101"/>
    </row>
    <row r="622" spans="3:3" ht="15.75" customHeight="1">
      <c r="C622" s="101"/>
    </row>
    <row r="623" spans="3:3" ht="15.75" customHeight="1">
      <c r="C623" s="101"/>
    </row>
    <row r="624" spans="3:3" ht="15.75" customHeight="1">
      <c r="C624" s="101"/>
    </row>
    <row r="625" spans="3:3" ht="15.75" customHeight="1">
      <c r="C625" s="101"/>
    </row>
    <row r="626" spans="3:3" ht="15.75" customHeight="1">
      <c r="C626" s="101"/>
    </row>
    <row r="627" spans="3:3" ht="15.75" customHeight="1">
      <c r="C627" s="101"/>
    </row>
    <row r="628" spans="3:3" ht="15.75" customHeight="1">
      <c r="C628" s="101"/>
    </row>
    <row r="629" spans="3:3" ht="15.75" customHeight="1">
      <c r="C629" s="101"/>
    </row>
    <row r="630" spans="3:3" ht="15.75" customHeight="1">
      <c r="C630" s="101"/>
    </row>
    <row r="631" spans="3:3" ht="15.75" customHeight="1">
      <c r="C631" s="101"/>
    </row>
    <row r="632" spans="3:3" ht="15.75" customHeight="1">
      <c r="C632" s="101"/>
    </row>
    <row r="633" spans="3:3" ht="15.75" customHeight="1">
      <c r="C633" s="101"/>
    </row>
    <row r="634" spans="3:3" ht="15.75" customHeight="1">
      <c r="C634" s="101"/>
    </row>
    <row r="635" spans="3:3" ht="15.75" customHeight="1">
      <c r="C635" s="101"/>
    </row>
    <row r="636" spans="3:3" ht="15.75" customHeight="1">
      <c r="C636" s="101"/>
    </row>
    <row r="637" spans="3:3" ht="15.75" customHeight="1">
      <c r="C637" s="101"/>
    </row>
    <row r="638" spans="3:3" ht="15.75" customHeight="1">
      <c r="C638" s="101"/>
    </row>
    <row r="639" spans="3:3" ht="15.75" customHeight="1">
      <c r="C639" s="101"/>
    </row>
    <row r="640" spans="3:3" ht="15.75" customHeight="1">
      <c r="C640" s="101"/>
    </row>
    <row r="641" spans="3:3" ht="15.75" customHeight="1">
      <c r="C641" s="101"/>
    </row>
    <row r="642" spans="3:3" ht="15.75" customHeight="1">
      <c r="C642" s="101"/>
    </row>
    <row r="643" spans="3:3" ht="15.75" customHeight="1">
      <c r="C643" s="101"/>
    </row>
    <row r="644" spans="3:3" ht="15.75" customHeight="1">
      <c r="C644" s="101"/>
    </row>
    <row r="645" spans="3:3" ht="15.75" customHeight="1">
      <c r="C645" s="101"/>
    </row>
    <row r="646" spans="3:3" ht="15.75" customHeight="1">
      <c r="C646" s="101"/>
    </row>
    <row r="647" spans="3:3" ht="15.75" customHeight="1">
      <c r="C647" s="101"/>
    </row>
    <row r="648" spans="3:3" ht="15.75" customHeight="1">
      <c r="C648" s="101"/>
    </row>
    <row r="649" spans="3:3" ht="15.75" customHeight="1">
      <c r="C649" s="101"/>
    </row>
    <row r="650" spans="3:3" ht="15.75" customHeight="1">
      <c r="C650" s="101"/>
    </row>
    <row r="651" spans="3:3" ht="15.75" customHeight="1">
      <c r="C651" s="101"/>
    </row>
    <row r="652" spans="3:3" ht="15.75" customHeight="1">
      <c r="C652" s="101"/>
    </row>
    <row r="653" spans="3:3" ht="15.75" customHeight="1">
      <c r="C653" s="101"/>
    </row>
    <row r="654" spans="3:3" ht="15.75" customHeight="1">
      <c r="C654" s="101"/>
    </row>
    <row r="655" spans="3:3" ht="15.75" customHeight="1">
      <c r="C655" s="101"/>
    </row>
    <row r="656" spans="3:3" ht="15.75" customHeight="1">
      <c r="C656" s="101"/>
    </row>
    <row r="657" spans="3:3" ht="15.75" customHeight="1">
      <c r="C657" s="101"/>
    </row>
    <row r="658" spans="3:3" ht="15.75" customHeight="1">
      <c r="C658" s="101"/>
    </row>
    <row r="659" spans="3:3" ht="15.75" customHeight="1">
      <c r="C659" s="101"/>
    </row>
    <row r="660" spans="3:3" ht="15.75" customHeight="1">
      <c r="C660" s="101"/>
    </row>
    <row r="661" spans="3:3" ht="15.75" customHeight="1">
      <c r="C661" s="101"/>
    </row>
    <row r="662" spans="3:3" ht="15.75" customHeight="1">
      <c r="C662" s="101"/>
    </row>
    <row r="663" spans="3:3" ht="15.75" customHeight="1">
      <c r="C663" s="101"/>
    </row>
    <row r="664" spans="3:3" ht="15.75" customHeight="1">
      <c r="C664" s="101"/>
    </row>
    <row r="665" spans="3:3" ht="15.75" customHeight="1">
      <c r="C665" s="101"/>
    </row>
    <row r="666" spans="3:3" ht="15.75" customHeight="1">
      <c r="C666" s="101"/>
    </row>
    <row r="667" spans="3:3" ht="15.75" customHeight="1">
      <c r="C667" s="101"/>
    </row>
    <row r="668" spans="3:3" ht="15.75" customHeight="1">
      <c r="C668" s="101"/>
    </row>
    <row r="669" spans="3:3" ht="15.75" customHeight="1">
      <c r="C669" s="101"/>
    </row>
    <row r="670" spans="3:3" ht="15.75" customHeight="1">
      <c r="C670" s="101"/>
    </row>
    <row r="671" spans="3:3" ht="15.75" customHeight="1">
      <c r="C671" s="101"/>
    </row>
    <row r="672" spans="3:3" ht="15.75" customHeight="1">
      <c r="C672" s="101"/>
    </row>
    <row r="673" spans="3:3" ht="15.75" customHeight="1">
      <c r="C673" s="101"/>
    </row>
    <row r="674" spans="3:3" ht="15.75" customHeight="1">
      <c r="C674" s="101"/>
    </row>
    <row r="675" spans="3:3" ht="15.75" customHeight="1">
      <c r="C675" s="101"/>
    </row>
    <row r="676" spans="3:3" ht="15.75" customHeight="1">
      <c r="C676" s="101"/>
    </row>
    <row r="677" spans="3:3" ht="15.75" customHeight="1">
      <c r="C677" s="101"/>
    </row>
    <row r="678" spans="3:3" ht="15.75" customHeight="1">
      <c r="C678" s="101"/>
    </row>
    <row r="679" spans="3:3" ht="15.75" customHeight="1">
      <c r="C679" s="101"/>
    </row>
    <row r="680" spans="3:3" ht="15.75" customHeight="1">
      <c r="C680" s="101"/>
    </row>
    <row r="681" spans="3:3" ht="15.75" customHeight="1">
      <c r="C681" s="101"/>
    </row>
    <row r="682" spans="3:3" ht="15.75" customHeight="1">
      <c r="C682" s="101"/>
    </row>
    <row r="683" spans="3:3" ht="15.75" customHeight="1">
      <c r="C683" s="101"/>
    </row>
    <row r="684" spans="3:3" ht="15.75" customHeight="1">
      <c r="C684" s="101"/>
    </row>
    <row r="685" spans="3:3" ht="15.75" customHeight="1">
      <c r="C685" s="101"/>
    </row>
    <row r="686" spans="3:3" ht="15.75" customHeight="1">
      <c r="C686" s="101"/>
    </row>
    <row r="687" spans="3:3" ht="15.75" customHeight="1">
      <c r="C687" s="101"/>
    </row>
    <row r="688" spans="3:3" ht="15.75" customHeight="1">
      <c r="C688" s="101"/>
    </row>
    <row r="689" spans="3:3" ht="15.75" customHeight="1">
      <c r="C689" s="101"/>
    </row>
    <row r="690" spans="3:3" ht="15.75" customHeight="1">
      <c r="C690" s="101"/>
    </row>
    <row r="691" spans="3:3" ht="15.75" customHeight="1">
      <c r="C691" s="101"/>
    </row>
    <row r="692" spans="3:3" ht="15.75" customHeight="1">
      <c r="C692" s="101"/>
    </row>
    <row r="693" spans="3:3" ht="15.75" customHeight="1">
      <c r="C693" s="101"/>
    </row>
    <row r="694" spans="3:3" ht="15.75" customHeight="1">
      <c r="C694" s="101"/>
    </row>
    <row r="695" spans="3:3" ht="15.75" customHeight="1">
      <c r="C695" s="101"/>
    </row>
    <row r="696" spans="3:3" ht="15.75" customHeight="1">
      <c r="C696" s="101"/>
    </row>
    <row r="697" spans="3:3" ht="15.75" customHeight="1">
      <c r="C697" s="101"/>
    </row>
    <row r="698" spans="3:3" ht="15.75" customHeight="1">
      <c r="C698" s="101"/>
    </row>
    <row r="699" spans="3:3" ht="15.75" customHeight="1">
      <c r="C699" s="101"/>
    </row>
    <row r="700" spans="3:3" ht="15.75" customHeight="1">
      <c r="C700" s="101"/>
    </row>
    <row r="701" spans="3:3" ht="15.75" customHeight="1">
      <c r="C701" s="101"/>
    </row>
    <row r="702" spans="3:3" ht="15.75" customHeight="1">
      <c r="C702" s="101"/>
    </row>
    <row r="703" spans="3:3" ht="15.75" customHeight="1">
      <c r="C703" s="101"/>
    </row>
    <row r="704" spans="3:3" ht="15.75" customHeight="1">
      <c r="C704" s="101"/>
    </row>
    <row r="705" spans="3:3" ht="15.75" customHeight="1">
      <c r="C705" s="101"/>
    </row>
    <row r="706" spans="3:3" ht="15.75" customHeight="1">
      <c r="C706" s="101"/>
    </row>
    <row r="707" spans="3:3" ht="15.75" customHeight="1">
      <c r="C707" s="101"/>
    </row>
    <row r="708" spans="3:3" ht="15.75" customHeight="1">
      <c r="C708" s="101"/>
    </row>
    <row r="709" spans="3:3" ht="15.75" customHeight="1">
      <c r="C709" s="101"/>
    </row>
    <row r="710" spans="3:3" ht="15.75" customHeight="1">
      <c r="C710" s="101"/>
    </row>
    <row r="711" spans="3:3" ht="15.75" customHeight="1">
      <c r="C711" s="101"/>
    </row>
    <row r="712" spans="3:3" ht="15.75" customHeight="1">
      <c r="C712" s="101"/>
    </row>
    <row r="713" spans="3:3" ht="15.75" customHeight="1">
      <c r="C713" s="101"/>
    </row>
    <row r="714" spans="3:3" ht="15.75" customHeight="1">
      <c r="C714" s="101"/>
    </row>
    <row r="715" spans="3:3" ht="15.75" customHeight="1">
      <c r="C715" s="101"/>
    </row>
    <row r="716" spans="3:3" ht="15.75" customHeight="1">
      <c r="C716" s="101"/>
    </row>
    <row r="717" spans="3:3" ht="15.75" customHeight="1">
      <c r="C717" s="101"/>
    </row>
    <row r="718" spans="3:3" ht="15.75" customHeight="1">
      <c r="C718" s="101"/>
    </row>
    <row r="719" spans="3:3" ht="15.75" customHeight="1">
      <c r="C719" s="101"/>
    </row>
    <row r="720" spans="3:3" ht="15.75" customHeight="1">
      <c r="C720" s="101"/>
    </row>
    <row r="721" spans="3:3" ht="15.75" customHeight="1">
      <c r="C721" s="101"/>
    </row>
    <row r="722" spans="3:3" ht="15.75" customHeight="1">
      <c r="C722" s="101"/>
    </row>
    <row r="723" spans="3:3" ht="15.75" customHeight="1">
      <c r="C723" s="101"/>
    </row>
    <row r="724" spans="3:3" ht="15.75" customHeight="1">
      <c r="C724" s="101"/>
    </row>
    <row r="725" spans="3:3" ht="15.75" customHeight="1">
      <c r="C725" s="101"/>
    </row>
    <row r="726" spans="3:3" ht="15.75" customHeight="1">
      <c r="C726" s="101"/>
    </row>
    <row r="727" spans="3:3" ht="15.75" customHeight="1">
      <c r="C727" s="101"/>
    </row>
    <row r="728" spans="3:3" ht="15.75" customHeight="1">
      <c r="C728" s="101"/>
    </row>
    <row r="729" spans="3:3" ht="15.75" customHeight="1">
      <c r="C729" s="101"/>
    </row>
    <row r="730" spans="3:3" ht="15.75" customHeight="1">
      <c r="C730" s="101"/>
    </row>
    <row r="731" spans="3:3" ht="15.75" customHeight="1">
      <c r="C731" s="101"/>
    </row>
    <row r="732" spans="3:3" ht="15.75" customHeight="1">
      <c r="C732" s="101"/>
    </row>
    <row r="733" spans="3:3" ht="15.75" customHeight="1">
      <c r="C733" s="101"/>
    </row>
    <row r="734" spans="3:3" ht="15.75" customHeight="1">
      <c r="C734" s="101"/>
    </row>
    <row r="735" spans="3:3" ht="15.75" customHeight="1">
      <c r="C735" s="101"/>
    </row>
    <row r="736" spans="3:3" ht="15.75" customHeight="1">
      <c r="C736" s="101"/>
    </row>
    <row r="737" spans="3:3" ht="15.75" customHeight="1">
      <c r="C737" s="101"/>
    </row>
    <row r="738" spans="3:3" ht="15.75" customHeight="1">
      <c r="C738" s="101"/>
    </row>
    <row r="739" spans="3:3" ht="15.75" customHeight="1">
      <c r="C739" s="101"/>
    </row>
    <row r="740" spans="3:3" ht="15.75" customHeight="1">
      <c r="C740" s="101"/>
    </row>
    <row r="741" spans="3:3" ht="15.75" customHeight="1">
      <c r="C741" s="101"/>
    </row>
    <row r="742" spans="3:3" ht="15.75" customHeight="1">
      <c r="C742" s="101"/>
    </row>
    <row r="743" spans="3:3" ht="15.75" customHeight="1">
      <c r="C743" s="101"/>
    </row>
    <row r="744" spans="3:3" ht="15.75" customHeight="1">
      <c r="C744" s="101"/>
    </row>
    <row r="745" spans="3:3" ht="15.75" customHeight="1">
      <c r="C745" s="101"/>
    </row>
    <row r="746" spans="3:3" ht="15.75" customHeight="1">
      <c r="C746" s="101"/>
    </row>
    <row r="747" spans="3:3" ht="15.75" customHeight="1">
      <c r="C747" s="101"/>
    </row>
    <row r="748" spans="3:3" ht="15.75" customHeight="1">
      <c r="C748" s="101"/>
    </row>
    <row r="749" spans="3:3" ht="15.75" customHeight="1">
      <c r="C749" s="101"/>
    </row>
    <row r="750" spans="3:3" ht="15.75" customHeight="1">
      <c r="C750" s="101"/>
    </row>
    <row r="751" spans="3:3" ht="15.75" customHeight="1">
      <c r="C751" s="101"/>
    </row>
    <row r="752" spans="3:3" ht="15.75" customHeight="1">
      <c r="C752" s="101"/>
    </row>
    <row r="753" spans="3:3" ht="15.75" customHeight="1">
      <c r="C753" s="101"/>
    </row>
    <row r="754" spans="3:3" ht="15.75" customHeight="1">
      <c r="C754" s="101"/>
    </row>
    <row r="755" spans="3:3" ht="15.75" customHeight="1">
      <c r="C755" s="101"/>
    </row>
    <row r="756" spans="3:3" ht="15.75" customHeight="1">
      <c r="C756" s="101"/>
    </row>
    <row r="757" spans="3:3" ht="15.75" customHeight="1">
      <c r="C757" s="101"/>
    </row>
    <row r="758" spans="3:3" ht="15.75" customHeight="1">
      <c r="C758" s="101"/>
    </row>
    <row r="759" spans="3:3" ht="15.75" customHeight="1">
      <c r="C759" s="101"/>
    </row>
    <row r="760" spans="3:3" ht="15.75" customHeight="1">
      <c r="C760" s="101"/>
    </row>
    <row r="761" spans="3:3" ht="15.75" customHeight="1">
      <c r="C761" s="101"/>
    </row>
    <row r="762" spans="3:3" ht="15.75" customHeight="1">
      <c r="C762" s="101"/>
    </row>
    <row r="763" spans="3:3" ht="15.75" customHeight="1">
      <c r="C763" s="101"/>
    </row>
    <row r="764" spans="3:3" ht="15.75" customHeight="1">
      <c r="C764" s="101"/>
    </row>
    <row r="765" spans="3:3" ht="15.75" customHeight="1">
      <c r="C765" s="101"/>
    </row>
    <row r="766" spans="3:3" ht="15.75" customHeight="1">
      <c r="C766" s="101"/>
    </row>
    <row r="767" spans="3:3" ht="15.75" customHeight="1">
      <c r="C767" s="101"/>
    </row>
    <row r="768" spans="3:3" ht="15.75" customHeight="1">
      <c r="C768" s="101"/>
    </row>
    <row r="769" spans="3:3" ht="15.75" customHeight="1">
      <c r="C769" s="101"/>
    </row>
    <row r="770" spans="3:3" ht="15.75" customHeight="1">
      <c r="C770" s="101"/>
    </row>
    <row r="771" spans="3:3" ht="15.75" customHeight="1">
      <c r="C771" s="101"/>
    </row>
    <row r="772" spans="3:3" ht="15.75" customHeight="1">
      <c r="C772" s="101"/>
    </row>
    <row r="773" spans="3:3" ht="15.75" customHeight="1">
      <c r="C773" s="101"/>
    </row>
    <row r="774" spans="3:3" ht="15.75" customHeight="1">
      <c r="C774" s="101"/>
    </row>
    <row r="775" spans="3:3" ht="15.75" customHeight="1">
      <c r="C775" s="101"/>
    </row>
    <row r="776" spans="3:3" ht="15.75" customHeight="1">
      <c r="C776" s="101"/>
    </row>
    <row r="777" spans="3:3" ht="15.75" customHeight="1">
      <c r="C777" s="101"/>
    </row>
    <row r="778" spans="3:3" ht="15.75" customHeight="1">
      <c r="C778" s="101"/>
    </row>
    <row r="779" spans="3:3" ht="15.75" customHeight="1">
      <c r="C779" s="101"/>
    </row>
    <row r="780" spans="3:3" ht="15.75" customHeight="1">
      <c r="C780" s="101"/>
    </row>
    <row r="781" spans="3:3" ht="15.75" customHeight="1">
      <c r="C781" s="101"/>
    </row>
    <row r="782" spans="3:3" ht="15.75" customHeight="1">
      <c r="C782" s="101"/>
    </row>
    <row r="783" spans="3:3" ht="15.75" customHeight="1">
      <c r="C783" s="101"/>
    </row>
    <row r="784" spans="3:3" ht="15.75" customHeight="1">
      <c r="C784" s="101"/>
    </row>
    <row r="785" spans="3:3" ht="15.75" customHeight="1">
      <c r="C785" s="101"/>
    </row>
    <row r="786" spans="3:3" ht="15.75" customHeight="1">
      <c r="C786" s="101"/>
    </row>
    <row r="787" spans="3:3" ht="15.75" customHeight="1">
      <c r="C787" s="101"/>
    </row>
    <row r="788" spans="3:3" ht="15.75" customHeight="1">
      <c r="C788" s="101"/>
    </row>
    <row r="789" spans="3:3" ht="15.75" customHeight="1">
      <c r="C789" s="101"/>
    </row>
    <row r="790" spans="3:3" ht="15.75" customHeight="1">
      <c r="C790" s="101"/>
    </row>
    <row r="791" spans="3:3" ht="15.75" customHeight="1">
      <c r="C791" s="101"/>
    </row>
    <row r="792" spans="3:3" ht="15.75" customHeight="1">
      <c r="C792" s="101"/>
    </row>
    <row r="793" spans="3:3" ht="15.75" customHeight="1">
      <c r="C793" s="101"/>
    </row>
    <row r="794" spans="3:3" ht="15.75" customHeight="1">
      <c r="C794" s="101"/>
    </row>
    <row r="795" spans="3:3" ht="15.75" customHeight="1">
      <c r="C795" s="101"/>
    </row>
    <row r="796" spans="3:3" ht="15.75" customHeight="1">
      <c r="C796" s="101"/>
    </row>
    <row r="797" spans="3:3" ht="15.75" customHeight="1">
      <c r="C797" s="101"/>
    </row>
    <row r="798" spans="3:3" ht="15.75" customHeight="1">
      <c r="C798" s="101"/>
    </row>
    <row r="799" spans="3:3" ht="15.75" customHeight="1">
      <c r="C799" s="101"/>
    </row>
    <row r="800" spans="3:3" ht="15.75" customHeight="1">
      <c r="C800" s="101"/>
    </row>
    <row r="801" spans="3:3" ht="15.75" customHeight="1">
      <c r="C801" s="101"/>
    </row>
    <row r="802" spans="3:3" ht="15.75" customHeight="1">
      <c r="C802" s="101"/>
    </row>
    <row r="803" spans="3:3" ht="15.75" customHeight="1">
      <c r="C803" s="101"/>
    </row>
    <row r="804" spans="3:3" ht="15.75" customHeight="1">
      <c r="C804" s="101"/>
    </row>
    <row r="805" spans="3:3" ht="15.75" customHeight="1">
      <c r="C805" s="101"/>
    </row>
    <row r="806" spans="3:3" ht="15.75" customHeight="1">
      <c r="C806" s="101"/>
    </row>
    <row r="807" spans="3:3" ht="15.75" customHeight="1">
      <c r="C807" s="101"/>
    </row>
    <row r="808" spans="3:3" ht="15.75" customHeight="1">
      <c r="C808" s="101"/>
    </row>
    <row r="809" spans="3:3" ht="15.75" customHeight="1">
      <c r="C809" s="101"/>
    </row>
    <row r="810" spans="3:3" ht="15.75" customHeight="1">
      <c r="C810" s="101"/>
    </row>
    <row r="811" spans="3:3" ht="15.75" customHeight="1">
      <c r="C811" s="101"/>
    </row>
    <row r="812" spans="3:3" ht="15.75" customHeight="1">
      <c r="C812" s="101"/>
    </row>
    <row r="813" spans="3:3" ht="15.75" customHeight="1">
      <c r="C813" s="101"/>
    </row>
    <row r="814" spans="3:3" ht="15.75" customHeight="1">
      <c r="C814" s="101"/>
    </row>
    <row r="815" spans="3:3" ht="15.75" customHeight="1">
      <c r="C815" s="101"/>
    </row>
    <row r="816" spans="3:3" ht="15.75" customHeight="1">
      <c r="C816" s="101"/>
    </row>
    <row r="817" spans="3:3" ht="15.75" customHeight="1">
      <c r="C817" s="101"/>
    </row>
    <row r="818" spans="3:3" ht="15.75" customHeight="1">
      <c r="C818" s="101"/>
    </row>
    <row r="819" spans="3:3" ht="15.75" customHeight="1">
      <c r="C819" s="101"/>
    </row>
    <row r="820" spans="3:3" ht="15.75" customHeight="1">
      <c r="C820" s="101"/>
    </row>
    <row r="821" spans="3:3" ht="15.75" customHeight="1">
      <c r="C821" s="101"/>
    </row>
    <row r="822" spans="3:3" ht="15.75" customHeight="1">
      <c r="C822" s="101"/>
    </row>
    <row r="823" spans="3:3" ht="15.75" customHeight="1">
      <c r="C823" s="101"/>
    </row>
    <row r="824" spans="3:3" ht="15.75" customHeight="1">
      <c r="C824" s="101"/>
    </row>
    <row r="825" spans="3:3" ht="15.75" customHeight="1">
      <c r="C825" s="101"/>
    </row>
    <row r="826" spans="3:3" ht="15.75" customHeight="1">
      <c r="C826" s="101"/>
    </row>
    <row r="827" spans="3:3" ht="15.75" customHeight="1">
      <c r="C827" s="101"/>
    </row>
    <row r="828" spans="3:3" ht="15.75" customHeight="1">
      <c r="C828" s="101"/>
    </row>
    <row r="829" spans="3:3" ht="15.75" customHeight="1">
      <c r="C829" s="101"/>
    </row>
    <row r="830" spans="3:3" ht="15.75" customHeight="1">
      <c r="C830" s="101"/>
    </row>
    <row r="831" spans="3:3" ht="15.75" customHeight="1">
      <c r="C831" s="101"/>
    </row>
    <row r="832" spans="3:3" ht="15.75" customHeight="1">
      <c r="C832" s="101"/>
    </row>
    <row r="833" spans="3:3" ht="15.75" customHeight="1">
      <c r="C833" s="101"/>
    </row>
    <row r="834" spans="3:3" ht="15.75" customHeight="1">
      <c r="C834" s="101"/>
    </row>
    <row r="835" spans="3:3" ht="15.75" customHeight="1">
      <c r="C835" s="101"/>
    </row>
    <row r="836" spans="3:3" ht="15.75" customHeight="1">
      <c r="C836" s="101"/>
    </row>
    <row r="837" spans="3:3" ht="15.75" customHeight="1">
      <c r="C837" s="101"/>
    </row>
    <row r="838" spans="3:3" ht="15.75" customHeight="1">
      <c r="C838" s="101"/>
    </row>
    <row r="839" spans="3:3" ht="15.75" customHeight="1">
      <c r="C839" s="101"/>
    </row>
    <row r="840" spans="3:3" ht="15.75" customHeight="1">
      <c r="C840" s="101"/>
    </row>
    <row r="841" spans="3:3" ht="15.75" customHeight="1">
      <c r="C841" s="101"/>
    </row>
    <row r="842" spans="3:3" ht="15.75" customHeight="1">
      <c r="C842" s="101"/>
    </row>
    <row r="843" spans="3:3" ht="15.75" customHeight="1">
      <c r="C843" s="101"/>
    </row>
    <row r="844" spans="3:3" ht="15.75" customHeight="1">
      <c r="C844" s="101"/>
    </row>
    <row r="845" spans="3:3" ht="15.75" customHeight="1">
      <c r="C845" s="101"/>
    </row>
    <row r="846" spans="3:3" ht="15.75" customHeight="1">
      <c r="C846" s="101"/>
    </row>
    <row r="847" spans="3:3" ht="15.75" customHeight="1">
      <c r="C847" s="101"/>
    </row>
    <row r="848" spans="3:3" ht="15.75" customHeight="1">
      <c r="C848" s="101"/>
    </row>
    <row r="849" spans="3:3" ht="15.75" customHeight="1">
      <c r="C849" s="101"/>
    </row>
    <row r="850" spans="3:3" ht="15.75" customHeight="1">
      <c r="C850" s="101"/>
    </row>
    <row r="851" spans="3:3" ht="15.75" customHeight="1">
      <c r="C851" s="101"/>
    </row>
    <row r="852" spans="3:3" ht="15.75" customHeight="1">
      <c r="C852" s="101"/>
    </row>
    <row r="853" spans="3:3" ht="15.75" customHeight="1">
      <c r="C853" s="101"/>
    </row>
    <row r="854" spans="3:3" ht="15.75" customHeight="1">
      <c r="C854" s="101"/>
    </row>
    <row r="855" spans="3:3" ht="15.75" customHeight="1">
      <c r="C855" s="101"/>
    </row>
    <row r="856" spans="3:3" ht="15.75" customHeight="1">
      <c r="C856" s="101"/>
    </row>
    <row r="857" spans="3:3" ht="15.75" customHeight="1">
      <c r="C857" s="101"/>
    </row>
    <row r="858" spans="3:3" ht="15.75" customHeight="1">
      <c r="C858" s="101"/>
    </row>
    <row r="859" spans="3:3" ht="15.75" customHeight="1">
      <c r="C859" s="101"/>
    </row>
    <row r="860" spans="3:3" ht="15.75" customHeight="1">
      <c r="C860" s="101"/>
    </row>
    <row r="861" spans="3:3" ht="15.75" customHeight="1">
      <c r="C861" s="101"/>
    </row>
    <row r="862" spans="3:3" ht="15.75" customHeight="1">
      <c r="C862" s="101"/>
    </row>
    <row r="863" spans="3:3" ht="15.75" customHeight="1">
      <c r="C863" s="101"/>
    </row>
    <row r="864" spans="3:3" ht="15.75" customHeight="1">
      <c r="C864" s="101"/>
    </row>
    <row r="865" spans="3:3" ht="15.75" customHeight="1">
      <c r="C865" s="101"/>
    </row>
    <row r="866" spans="3:3" ht="15.75" customHeight="1">
      <c r="C866" s="101"/>
    </row>
    <row r="867" spans="3:3" ht="15.75" customHeight="1">
      <c r="C867" s="101"/>
    </row>
    <row r="868" spans="3:3" ht="15.75" customHeight="1">
      <c r="C868" s="101"/>
    </row>
    <row r="869" spans="3:3" ht="15.75" customHeight="1">
      <c r="C869" s="101"/>
    </row>
    <row r="870" spans="3:3" ht="15.75" customHeight="1">
      <c r="C870" s="101"/>
    </row>
    <row r="871" spans="3:3" ht="15.75" customHeight="1">
      <c r="C871" s="101"/>
    </row>
    <row r="872" spans="3:3" ht="15.75" customHeight="1">
      <c r="C872" s="101"/>
    </row>
    <row r="873" spans="3:3" ht="15.75" customHeight="1">
      <c r="C873" s="101"/>
    </row>
    <row r="874" spans="3:3" ht="15.75" customHeight="1">
      <c r="C874" s="101"/>
    </row>
    <row r="875" spans="3:3" ht="15.75" customHeight="1">
      <c r="C875" s="101"/>
    </row>
    <row r="876" spans="3:3" ht="15.75" customHeight="1">
      <c r="C876" s="101"/>
    </row>
    <row r="877" spans="3:3" ht="15.75" customHeight="1">
      <c r="C877" s="101"/>
    </row>
    <row r="878" spans="3:3" ht="15.75" customHeight="1">
      <c r="C878" s="101"/>
    </row>
    <row r="879" spans="3:3" ht="15.75" customHeight="1">
      <c r="C879" s="101"/>
    </row>
    <row r="880" spans="3:3" ht="15.75" customHeight="1">
      <c r="C880" s="101"/>
    </row>
    <row r="881" spans="3:3" ht="15.75" customHeight="1">
      <c r="C881" s="101"/>
    </row>
    <row r="882" spans="3:3" ht="15.75" customHeight="1">
      <c r="C882" s="101"/>
    </row>
    <row r="883" spans="3:3" ht="15.75" customHeight="1">
      <c r="C883" s="101"/>
    </row>
    <row r="884" spans="3:3" ht="15.75" customHeight="1">
      <c r="C884" s="101"/>
    </row>
    <row r="885" spans="3:3" ht="15.75" customHeight="1">
      <c r="C885" s="101"/>
    </row>
    <row r="886" spans="3:3" ht="15.75" customHeight="1">
      <c r="C886" s="101"/>
    </row>
    <row r="887" spans="3:3" ht="15.75" customHeight="1">
      <c r="C887" s="101"/>
    </row>
    <row r="888" spans="3:3" ht="15.75" customHeight="1">
      <c r="C888" s="101"/>
    </row>
    <row r="889" spans="3:3" ht="15.75" customHeight="1">
      <c r="C889" s="101"/>
    </row>
    <row r="890" spans="3:3" ht="15.75" customHeight="1">
      <c r="C890" s="101"/>
    </row>
    <row r="891" spans="3:3" ht="15.75" customHeight="1">
      <c r="C891" s="101"/>
    </row>
    <row r="892" spans="3:3" ht="15.75" customHeight="1">
      <c r="C892" s="101"/>
    </row>
    <row r="893" spans="3:3" ht="15.75" customHeight="1">
      <c r="C893" s="101"/>
    </row>
    <row r="894" spans="3:3" ht="15.75" customHeight="1">
      <c r="C894" s="101"/>
    </row>
    <row r="895" spans="3:3" ht="15.75" customHeight="1">
      <c r="C895" s="101"/>
    </row>
    <row r="896" spans="3:3" ht="15.75" customHeight="1">
      <c r="C896" s="101"/>
    </row>
    <row r="897" spans="3:3" ht="15.75" customHeight="1">
      <c r="C897" s="101"/>
    </row>
    <row r="898" spans="3:3" ht="15.75" customHeight="1">
      <c r="C898" s="101"/>
    </row>
    <row r="899" spans="3:3" ht="15.75" customHeight="1">
      <c r="C899" s="101"/>
    </row>
    <row r="900" spans="3:3" ht="15.75" customHeight="1">
      <c r="C900" s="101"/>
    </row>
    <row r="901" spans="3:3" ht="15.75" customHeight="1">
      <c r="C901" s="101"/>
    </row>
    <row r="902" spans="3:3" ht="15.75" customHeight="1">
      <c r="C902" s="101"/>
    </row>
    <row r="903" spans="3:3" ht="15.75" customHeight="1">
      <c r="C903" s="101"/>
    </row>
    <row r="904" spans="3:3" ht="15.75" customHeight="1">
      <c r="C904" s="101"/>
    </row>
    <row r="905" spans="3:3" ht="15.75" customHeight="1">
      <c r="C905" s="101"/>
    </row>
    <row r="906" spans="3:3" ht="15.75" customHeight="1">
      <c r="C906" s="101"/>
    </row>
    <row r="907" spans="3:3" ht="15.75" customHeight="1">
      <c r="C907" s="101"/>
    </row>
    <row r="908" spans="3:3" ht="15.75" customHeight="1">
      <c r="C908" s="101"/>
    </row>
    <row r="909" spans="3:3" ht="15.75" customHeight="1">
      <c r="C909" s="101"/>
    </row>
    <row r="910" spans="3:3" ht="15.75" customHeight="1">
      <c r="C910" s="101"/>
    </row>
    <row r="911" spans="3:3" ht="15.75" customHeight="1">
      <c r="C911" s="101"/>
    </row>
    <row r="912" spans="3:3" ht="15.75" customHeight="1">
      <c r="C912" s="101"/>
    </row>
    <row r="913" spans="3:3" ht="15.75" customHeight="1">
      <c r="C913" s="101"/>
    </row>
    <row r="914" spans="3:3" ht="15.75" customHeight="1">
      <c r="C914" s="101"/>
    </row>
    <row r="915" spans="3:3" ht="15.75" customHeight="1">
      <c r="C915" s="101"/>
    </row>
    <row r="916" spans="3:3" ht="15.75" customHeight="1">
      <c r="C916" s="101"/>
    </row>
    <row r="917" spans="3:3" ht="15.75" customHeight="1">
      <c r="C917" s="101"/>
    </row>
    <row r="918" spans="3:3" ht="15.75" customHeight="1">
      <c r="C918" s="101"/>
    </row>
    <row r="919" spans="3:3" ht="15.75" customHeight="1">
      <c r="C919" s="101"/>
    </row>
    <row r="920" spans="3:3" ht="15.75" customHeight="1">
      <c r="C920" s="101"/>
    </row>
    <row r="921" spans="3:3" ht="15.75" customHeight="1">
      <c r="C921" s="101"/>
    </row>
    <row r="922" spans="3:3" ht="15.75" customHeight="1">
      <c r="C922" s="101"/>
    </row>
    <row r="923" spans="3:3" ht="15.75" customHeight="1">
      <c r="C923" s="101"/>
    </row>
    <row r="924" spans="3:3" ht="15.75" customHeight="1">
      <c r="C924" s="101"/>
    </row>
    <row r="925" spans="3:3" ht="15.75" customHeight="1">
      <c r="C925" s="101"/>
    </row>
    <row r="926" spans="3:3" ht="15.75" customHeight="1">
      <c r="C926" s="101"/>
    </row>
    <row r="927" spans="3:3" ht="15.75" customHeight="1">
      <c r="C927" s="101"/>
    </row>
    <row r="928" spans="3:3" ht="15.75" customHeight="1">
      <c r="C928" s="101"/>
    </row>
    <row r="929" spans="3:3" ht="15.75" customHeight="1">
      <c r="C929" s="101"/>
    </row>
    <row r="930" spans="3:3" ht="15.75" customHeight="1">
      <c r="C930" s="101"/>
    </row>
    <row r="931" spans="3:3" ht="15.75" customHeight="1">
      <c r="C931" s="101"/>
    </row>
    <row r="932" spans="3:3" ht="15.75" customHeight="1">
      <c r="C932" s="101"/>
    </row>
    <row r="933" spans="3:3" ht="15.75" customHeight="1">
      <c r="C933" s="101"/>
    </row>
    <row r="934" spans="3:3" ht="15.75" customHeight="1">
      <c r="C934" s="101"/>
    </row>
    <row r="935" spans="3:3" ht="15.75" customHeight="1">
      <c r="C935" s="101"/>
    </row>
    <row r="936" spans="3:3" ht="15.75" customHeight="1">
      <c r="C936" s="101"/>
    </row>
    <row r="937" spans="3:3" ht="15.75" customHeight="1">
      <c r="C937" s="101"/>
    </row>
    <row r="938" spans="3:3" ht="15.75" customHeight="1">
      <c r="C938" s="101"/>
    </row>
    <row r="939" spans="3:3" ht="15.75" customHeight="1">
      <c r="C939" s="101"/>
    </row>
    <row r="940" spans="3:3" ht="15.75" customHeight="1">
      <c r="C940" s="101"/>
    </row>
    <row r="941" spans="3:3" ht="15.75" customHeight="1">
      <c r="C941" s="101"/>
    </row>
    <row r="942" spans="3:3" ht="15.75" customHeight="1">
      <c r="C942" s="101"/>
    </row>
    <row r="943" spans="3:3" ht="15.75" customHeight="1">
      <c r="C943" s="101"/>
    </row>
    <row r="944" spans="3:3" ht="15.75" customHeight="1">
      <c r="C944" s="101"/>
    </row>
    <row r="945" spans="3:3" ht="15.75" customHeight="1">
      <c r="C945" s="101"/>
    </row>
    <row r="946" spans="3:3" ht="15.75" customHeight="1">
      <c r="C946" s="101"/>
    </row>
    <row r="947" spans="3:3" ht="15.75" customHeight="1">
      <c r="C947" s="101"/>
    </row>
    <row r="948" spans="3:3" ht="15.75" customHeight="1">
      <c r="C948" s="101"/>
    </row>
    <row r="949" spans="3:3" ht="15.75" customHeight="1">
      <c r="C949" s="101"/>
    </row>
    <row r="950" spans="3:3" ht="15.75" customHeight="1">
      <c r="C950" s="101"/>
    </row>
    <row r="951" spans="3:3" ht="15.75" customHeight="1">
      <c r="C951" s="101"/>
    </row>
    <row r="952" spans="3:3" ht="15.75" customHeight="1">
      <c r="C952" s="101"/>
    </row>
    <row r="953" spans="3:3" ht="15.75" customHeight="1">
      <c r="C953" s="101"/>
    </row>
    <row r="954" spans="3:3" ht="15.75" customHeight="1">
      <c r="C954" s="101"/>
    </row>
    <row r="955" spans="3:3" ht="15.75" customHeight="1">
      <c r="C955" s="101"/>
    </row>
    <row r="956" spans="3:3" ht="15.75" customHeight="1">
      <c r="C956" s="101"/>
    </row>
    <row r="957" spans="3:3" ht="15.75" customHeight="1">
      <c r="C957" s="101"/>
    </row>
    <row r="958" spans="3:3" ht="15.75" customHeight="1">
      <c r="C958" s="101"/>
    </row>
    <row r="959" spans="3:3" ht="15.75" customHeight="1">
      <c r="C959" s="101"/>
    </row>
    <row r="960" spans="3:3" ht="15.75" customHeight="1">
      <c r="C960" s="101"/>
    </row>
    <row r="961" spans="3:3" ht="15.75" customHeight="1">
      <c r="C961" s="101"/>
    </row>
    <row r="962" spans="3:3" ht="15.75" customHeight="1">
      <c r="C962" s="101"/>
    </row>
    <row r="963" spans="3:3" ht="15.75" customHeight="1">
      <c r="C963" s="101"/>
    </row>
    <row r="964" spans="3:3" ht="15.75" customHeight="1">
      <c r="C964" s="101"/>
    </row>
    <row r="965" spans="3:3" ht="15.75" customHeight="1">
      <c r="C965" s="101"/>
    </row>
    <row r="966" spans="3:3" ht="15.75" customHeight="1">
      <c r="C966" s="101"/>
    </row>
    <row r="967" spans="3:3" ht="15.75" customHeight="1">
      <c r="C967" s="101"/>
    </row>
    <row r="968" spans="3:3" ht="15.75" customHeight="1">
      <c r="C968" s="101"/>
    </row>
    <row r="969" spans="3:3" ht="15.75" customHeight="1">
      <c r="C969" s="101"/>
    </row>
    <row r="970" spans="3:3" ht="15.75" customHeight="1">
      <c r="C970" s="101"/>
    </row>
    <row r="971" spans="3:3" ht="15.75" customHeight="1">
      <c r="C971" s="101"/>
    </row>
    <row r="972" spans="3:3" ht="15.75" customHeight="1">
      <c r="C972" s="101"/>
    </row>
    <row r="973" spans="3:3" ht="15.75" customHeight="1">
      <c r="C973" s="101"/>
    </row>
    <row r="974" spans="3:3" ht="15.75" customHeight="1">
      <c r="C974" s="101"/>
    </row>
    <row r="975" spans="3:3" ht="15.75" customHeight="1">
      <c r="C975" s="101"/>
    </row>
    <row r="976" spans="3:3" ht="15.75" customHeight="1">
      <c r="C976" s="101"/>
    </row>
    <row r="977" spans="3:3" ht="15.75" customHeight="1">
      <c r="C977" s="101"/>
    </row>
    <row r="978" spans="3:3" ht="15.75" customHeight="1">
      <c r="C978" s="101"/>
    </row>
    <row r="979" spans="3:3" ht="15.75" customHeight="1">
      <c r="C979" s="101"/>
    </row>
    <row r="980" spans="3:3" ht="15.75" customHeight="1">
      <c r="C980" s="101"/>
    </row>
    <row r="981" spans="3:3" ht="15.75" customHeight="1">
      <c r="C981" s="101"/>
    </row>
    <row r="982" spans="3:3" ht="15.75" customHeight="1">
      <c r="C982" s="101"/>
    </row>
    <row r="983" spans="3:3" ht="15.75" customHeight="1">
      <c r="C983" s="101"/>
    </row>
    <row r="984" spans="3:3" ht="15.75" customHeight="1">
      <c r="C984" s="101"/>
    </row>
    <row r="985" spans="3:3" ht="15.75" customHeight="1">
      <c r="C985" s="101"/>
    </row>
    <row r="986" spans="3:3" ht="15.75" customHeight="1">
      <c r="C986" s="101"/>
    </row>
    <row r="987" spans="3:3" ht="15.75" customHeight="1">
      <c r="C987" s="101"/>
    </row>
    <row r="988" spans="3:3" ht="15.75" customHeight="1">
      <c r="C988" s="101"/>
    </row>
    <row r="989" spans="3:3" ht="15.75" customHeight="1">
      <c r="C989" s="101"/>
    </row>
    <row r="990" spans="3:3" ht="15.75" customHeight="1">
      <c r="C990" s="101"/>
    </row>
    <row r="991" spans="3:3" ht="15.75" customHeight="1">
      <c r="C991" s="101"/>
    </row>
    <row r="992" spans="3:3" ht="15.75" customHeight="1">
      <c r="C992" s="101"/>
    </row>
    <row r="993" spans="3:3" ht="15.75" customHeight="1">
      <c r="C993" s="101"/>
    </row>
    <row r="994" spans="3:3" ht="15.75" customHeight="1">
      <c r="C994" s="101"/>
    </row>
    <row r="995" spans="3:3" ht="15.75" customHeight="1">
      <c r="C995" s="101"/>
    </row>
    <row r="996" spans="3:3" ht="15.75" customHeight="1">
      <c r="C996" s="101"/>
    </row>
    <row r="997" spans="3:3" ht="15.75" customHeight="1">
      <c r="C997" s="101"/>
    </row>
    <row r="998" spans="3:3" ht="15.75" customHeight="1">
      <c r="C998" s="101"/>
    </row>
    <row r="999" spans="3:3" ht="15.75" customHeight="1">
      <c r="C999" s="101"/>
    </row>
    <row r="1000" spans="3:3" ht="15.75" customHeight="1">
      <c r="C1000" s="101"/>
    </row>
  </sheetData>
  <mergeCells count="5">
    <mergeCell ref="A1:O1"/>
    <mergeCell ref="A2:B2"/>
    <mergeCell ref="C2:G2"/>
    <mergeCell ref="I2:K2"/>
    <mergeCell ref="M2:O2"/>
  </mergeCells>
  <pageMargins left="0.511811024" right="0.511811024" top="0.78740157499999996" bottom="0.78740157499999996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zoomScaleNormal="100" workbookViewId="0">
      <selection activeCell="A10" sqref="A10:E10"/>
    </sheetView>
  </sheetViews>
  <sheetFormatPr defaultColWidth="14.42578125" defaultRowHeight="15" customHeight="1"/>
  <cols>
    <col min="1" max="4" width="9.85546875" customWidth="1"/>
    <col min="5" max="5" width="11.85546875" customWidth="1"/>
    <col min="6" max="6" width="14.7109375" customWidth="1"/>
    <col min="7" max="7" width="11.7109375" customWidth="1"/>
    <col min="8" max="8" width="10.7109375" customWidth="1"/>
    <col min="9" max="10" width="11.7109375" customWidth="1"/>
    <col min="11" max="11" width="21.5703125" customWidth="1"/>
    <col min="12" max="12" width="22.42578125" customWidth="1"/>
    <col min="13" max="13" width="13.140625" customWidth="1"/>
    <col min="14" max="26" width="8.7109375" customWidth="1"/>
  </cols>
  <sheetData>
    <row r="1" spans="1:26" ht="18" customHeight="1">
      <c r="A1" s="174" t="s">
        <v>186</v>
      </c>
      <c r="B1" s="157"/>
      <c r="C1" s="163"/>
      <c r="D1" s="157"/>
      <c r="E1" s="157"/>
      <c r="F1" s="158"/>
      <c r="G1" s="163" t="s">
        <v>187</v>
      </c>
      <c r="H1" s="157"/>
      <c r="I1" s="157"/>
      <c r="J1" s="157"/>
      <c r="K1" s="158"/>
      <c r="L1" s="164" t="s">
        <v>188</v>
      </c>
      <c r="M1" s="143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8" customHeight="1">
      <c r="A2" s="165" t="s">
        <v>189</v>
      </c>
      <c r="B2" s="140"/>
      <c r="C2" s="140"/>
      <c r="D2" s="140"/>
      <c r="E2" s="140"/>
      <c r="F2" s="140"/>
      <c r="G2" s="140"/>
      <c r="H2" s="140"/>
      <c r="I2" s="140"/>
      <c r="J2" s="140"/>
      <c r="K2" s="147"/>
      <c r="L2" s="145"/>
      <c r="M2" s="146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8" customHeight="1">
      <c r="A3" s="166" t="s">
        <v>190</v>
      </c>
      <c r="B3" s="142"/>
      <c r="C3" s="143"/>
      <c r="D3" s="166" t="s">
        <v>191</v>
      </c>
      <c r="E3" s="142"/>
      <c r="F3" s="142"/>
      <c r="G3" s="142"/>
      <c r="H3" s="142"/>
      <c r="I3" s="142"/>
      <c r="J3" s="142"/>
      <c r="K3" s="143"/>
      <c r="L3" s="145"/>
      <c r="M3" s="146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8" customHeight="1">
      <c r="A4" s="161"/>
      <c r="B4" s="140"/>
      <c r="C4" s="147"/>
      <c r="D4" s="161"/>
      <c r="E4" s="140"/>
      <c r="F4" s="140"/>
      <c r="G4" s="140"/>
      <c r="H4" s="140"/>
      <c r="I4" s="140"/>
      <c r="J4" s="140"/>
      <c r="K4" s="147"/>
      <c r="L4" s="140"/>
      <c r="M4" s="147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8" customHeight="1">
      <c r="A5" s="167"/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8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23.25" customHeight="1">
      <c r="A6" s="144"/>
      <c r="B6" s="142"/>
      <c r="C6" s="142"/>
      <c r="D6" s="142"/>
      <c r="E6" s="143"/>
      <c r="F6" s="169" t="s">
        <v>192</v>
      </c>
      <c r="G6" s="142"/>
      <c r="H6" s="143"/>
      <c r="I6" s="39"/>
      <c r="J6" s="40"/>
      <c r="K6" s="40"/>
      <c r="L6" s="40"/>
      <c r="M6" s="15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23.25" customHeight="1">
      <c r="A7" s="168"/>
      <c r="B7" s="145"/>
      <c r="C7" s="145"/>
      <c r="D7" s="145"/>
      <c r="E7" s="146"/>
      <c r="F7" s="168"/>
      <c r="G7" s="145"/>
      <c r="H7" s="146"/>
      <c r="I7" s="41"/>
      <c r="J7" s="42"/>
      <c r="K7" s="42"/>
      <c r="L7" s="42"/>
      <c r="M7" s="146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23.25" customHeight="1">
      <c r="A8" s="168"/>
      <c r="B8" s="145"/>
      <c r="C8" s="145"/>
      <c r="D8" s="145"/>
      <c r="E8" s="146"/>
      <c r="F8" s="168"/>
      <c r="G8" s="145"/>
      <c r="H8" s="146"/>
      <c r="I8" s="43"/>
      <c r="J8" s="44"/>
      <c r="K8" s="44"/>
      <c r="L8" s="44"/>
      <c r="M8" s="147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23.25" customHeight="1">
      <c r="A9" s="168"/>
      <c r="B9" s="145"/>
      <c r="C9" s="145"/>
      <c r="D9" s="145"/>
      <c r="E9" s="146"/>
      <c r="F9" s="168"/>
      <c r="G9" s="145"/>
      <c r="H9" s="146"/>
      <c r="I9" s="156" t="s">
        <v>193</v>
      </c>
      <c r="J9" s="157"/>
      <c r="K9" s="157"/>
      <c r="L9" s="157"/>
      <c r="M9" s="158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23.25" customHeight="1">
      <c r="A10" s="135" t="str">
        <f>Fornecedores!E6</f>
        <v>Space Games ME</v>
      </c>
      <c r="B10" s="145"/>
      <c r="C10" s="145"/>
      <c r="D10" s="145"/>
      <c r="E10" s="146"/>
      <c r="F10" s="168"/>
      <c r="G10" s="145"/>
      <c r="H10" s="146"/>
      <c r="I10" s="159" t="s">
        <v>194</v>
      </c>
      <c r="J10" s="157"/>
      <c r="K10" s="157"/>
      <c r="L10" s="157"/>
      <c r="M10" s="158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23.25" customHeight="1">
      <c r="A11" s="135" t="str">
        <f>Fornecedores!E9</f>
        <v>Avenida Marcelino Alves de Azevedo, 630</v>
      </c>
      <c r="B11" s="145"/>
      <c r="C11" s="145"/>
      <c r="D11" s="145"/>
      <c r="E11" s="146"/>
      <c r="F11" s="168"/>
      <c r="G11" s="145"/>
      <c r="H11" s="146"/>
      <c r="I11" s="160" t="s">
        <v>195</v>
      </c>
      <c r="J11" s="142"/>
      <c r="K11" s="142"/>
      <c r="L11" s="142"/>
      <c r="M11" s="143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23.25" customHeight="1">
      <c r="A12" s="139" t="str">
        <f>Fornecedores!E11</f>
        <v>Araraquara</v>
      </c>
      <c r="B12" s="140"/>
      <c r="C12" s="45" t="str">
        <f>Fornecedores!E12</f>
        <v>SP</v>
      </c>
      <c r="D12" s="170" t="str">
        <f>Fornecedores!E13</f>
        <v>(16) 2905-7422</v>
      </c>
      <c r="E12" s="147"/>
      <c r="F12" s="161"/>
      <c r="G12" s="140"/>
      <c r="H12" s="147"/>
      <c r="I12" s="161"/>
      <c r="J12" s="140"/>
      <c r="K12" s="140"/>
      <c r="L12" s="140"/>
      <c r="M12" s="147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18" customHeight="1">
      <c r="A13" s="175" t="s">
        <v>196</v>
      </c>
      <c r="B13" s="145"/>
      <c r="C13" s="145"/>
      <c r="D13" s="145"/>
      <c r="E13" s="145"/>
      <c r="F13" s="145"/>
      <c r="G13" s="145"/>
      <c r="H13" s="146"/>
      <c r="I13" s="141" t="s">
        <v>197</v>
      </c>
      <c r="J13" s="142"/>
      <c r="K13" s="142"/>
      <c r="L13" s="142"/>
      <c r="M13" s="143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8" customHeight="1">
      <c r="A14" s="176" t="s">
        <v>252</v>
      </c>
      <c r="B14" s="149"/>
      <c r="C14" s="149"/>
      <c r="D14" s="149"/>
      <c r="E14" s="149"/>
      <c r="F14" s="149"/>
      <c r="G14" s="149"/>
      <c r="H14" s="150"/>
      <c r="I14" s="162" t="s">
        <v>198</v>
      </c>
      <c r="J14" s="140"/>
      <c r="K14" s="140"/>
      <c r="L14" s="140"/>
      <c r="M14" s="147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8" customHeight="1">
      <c r="A15" s="141" t="s">
        <v>199</v>
      </c>
      <c r="B15" s="142"/>
      <c r="C15" s="142"/>
      <c r="D15" s="143"/>
      <c r="E15" s="141" t="s">
        <v>200</v>
      </c>
      <c r="F15" s="142"/>
      <c r="G15" s="142"/>
      <c r="H15" s="143"/>
      <c r="I15" s="141" t="s">
        <v>2</v>
      </c>
      <c r="J15" s="142"/>
      <c r="K15" s="142"/>
      <c r="L15" s="142"/>
      <c r="M15" s="143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8" customHeight="1">
      <c r="A16" s="177"/>
      <c r="B16" s="178"/>
      <c r="C16" s="178"/>
      <c r="D16" s="179"/>
      <c r="E16" s="139"/>
      <c r="F16" s="140"/>
      <c r="G16" s="140"/>
      <c r="H16" s="147"/>
      <c r="I16" s="148"/>
      <c r="J16" s="149"/>
      <c r="K16" s="149"/>
      <c r="L16" s="149"/>
      <c r="M16" s="150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8" customHeight="1">
      <c r="A17" s="124" t="s">
        <v>201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8" customHeight="1">
      <c r="A18" s="47"/>
      <c r="B18" s="141" t="s">
        <v>202</v>
      </c>
      <c r="C18" s="142"/>
      <c r="D18" s="142"/>
      <c r="E18" s="142"/>
      <c r="F18" s="142"/>
      <c r="G18" s="142"/>
      <c r="H18" s="143"/>
      <c r="I18" s="141" t="s">
        <v>203</v>
      </c>
      <c r="J18" s="142"/>
      <c r="K18" s="143"/>
      <c r="L18" s="141" t="s">
        <v>204</v>
      </c>
      <c r="M18" s="143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8" customHeight="1">
      <c r="A19" s="135">
        <v>544</v>
      </c>
      <c r="B19" s="136"/>
      <c r="C19" s="118" t="str">
        <f>VLOOKUP(A19,Clientes!A4:L13,2,0)</f>
        <v>Kamilly Pietra Lorena Assis</v>
      </c>
      <c r="D19" s="48"/>
      <c r="E19" s="48"/>
      <c r="F19" s="48"/>
      <c r="G19" s="48"/>
      <c r="H19" s="49"/>
      <c r="I19" s="151" t="str">
        <f>VLOOKUP(A19,Clientes!A4:L13,3,0)</f>
        <v>184.857.723-00</v>
      </c>
      <c r="J19" s="152"/>
      <c r="K19" s="138"/>
      <c r="L19" s="153">
        <f ca="1">NOW()</f>
        <v>45084.77820439815</v>
      </c>
      <c r="M19" s="150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8" customHeight="1">
      <c r="A20" s="141" t="s">
        <v>205</v>
      </c>
      <c r="B20" s="142"/>
      <c r="C20" s="142"/>
      <c r="D20" s="142"/>
      <c r="E20" s="142"/>
      <c r="F20" s="143"/>
      <c r="G20" s="141" t="s">
        <v>206</v>
      </c>
      <c r="H20" s="142"/>
      <c r="I20" s="143"/>
      <c r="J20" s="141" t="s">
        <v>11</v>
      </c>
      <c r="K20" s="143"/>
      <c r="L20" s="144" t="s">
        <v>207</v>
      </c>
      <c r="M20" s="143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18" customHeight="1">
      <c r="A21" s="182" t="str">
        <f>VLOOKUP(A19,Clientes!A4:L13,7,0)</f>
        <v>Av. Paulo Gonçalves da Silva, 362</v>
      </c>
      <c r="B21" s="152"/>
      <c r="C21" s="152"/>
      <c r="D21" s="152"/>
      <c r="E21" s="152"/>
      <c r="F21" s="138"/>
      <c r="G21" s="182" t="str">
        <f>VLOOKUP(A19,Clientes!A4:L13,8,0)</f>
        <v>Valéria</v>
      </c>
      <c r="H21" s="152"/>
      <c r="I21" s="138"/>
      <c r="J21" s="151" t="str">
        <f>VLOOKUP(A19,Clientes!A4:L13,6,0)</f>
        <v>41301-615</v>
      </c>
      <c r="K21" s="138"/>
      <c r="L21" s="153">
        <f ca="1">NOW()</f>
        <v>45084.77820439815</v>
      </c>
      <c r="M21" s="138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18" customHeight="1">
      <c r="A22" s="141" t="s">
        <v>208</v>
      </c>
      <c r="B22" s="142"/>
      <c r="C22" s="142"/>
      <c r="D22" s="142"/>
      <c r="E22" s="142"/>
      <c r="F22" s="143"/>
      <c r="G22" s="50" t="s">
        <v>27</v>
      </c>
      <c r="H22" s="141" t="s">
        <v>209</v>
      </c>
      <c r="I22" s="143"/>
      <c r="J22" s="141" t="s">
        <v>210</v>
      </c>
      <c r="K22" s="143"/>
      <c r="L22" s="141" t="s">
        <v>211</v>
      </c>
      <c r="M22" s="143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18" customHeight="1">
      <c r="A23" s="182" t="str">
        <f>VLOOKUP(A19,Clientes!A4:L13,9,0)</f>
        <v>Salvador</v>
      </c>
      <c r="B23" s="152"/>
      <c r="C23" s="152"/>
      <c r="D23" s="152"/>
      <c r="E23" s="152"/>
      <c r="F23" s="138"/>
      <c r="G23" s="119" t="str">
        <f>VLOOKUP(A19,Table_1[],10,0)</f>
        <v>BA</v>
      </c>
      <c r="H23" s="151" t="str">
        <f>VLOOKUP(A19,Clientes!A4:L13,11,0)</f>
        <v>(71) 2827-1146</v>
      </c>
      <c r="I23" s="138"/>
      <c r="J23" s="151" t="str">
        <f>VLOOKUP(A19,Clientes!A4:L13,4,0)</f>
        <v>10.951.132-3</v>
      </c>
      <c r="K23" s="138"/>
      <c r="L23" s="137"/>
      <c r="M23" s="138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18" customHeight="1">
      <c r="A24" s="35" t="s">
        <v>212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18" customHeight="1">
      <c r="A25" s="144" t="s">
        <v>213</v>
      </c>
      <c r="B25" s="142"/>
      <c r="C25" s="144" t="s">
        <v>214</v>
      </c>
      <c r="D25" s="143"/>
      <c r="E25" s="144" t="s">
        <v>215</v>
      </c>
      <c r="F25" s="142"/>
      <c r="G25" s="144" t="s">
        <v>216</v>
      </c>
      <c r="H25" s="143"/>
      <c r="I25" s="144" t="s">
        <v>217</v>
      </c>
      <c r="J25" s="143"/>
      <c r="K25" s="50" t="s">
        <v>218</v>
      </c>
      <c r="L25" s="144" t="s">
        <v>219</v>
      </c>
      <c r="M25" s="143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18" customHeight="1">
      <c r="A26" s="154">
        <v>0</v>
      </c>
      <c r="B26" s="140"/>
      <c r="C26" s="154">
        <v>0</v>
      </c>
      <c r="D26" s="147"/>
      <c r="E26" s="154">
        <v>0</v>
      </c>
      <c r="F26" s="147"/>
      <c r="G26" s="154">
        <v>0</v>
      </c>
      <c r="H26" s="147"/>
      <c r="I26" s="154">
        <v>0</v>
      </c>
      <c r="J26" s="147"/>
      <c r="K26" s="51">
        <v>0</v>
      </c>
      <c r="L26" s="154">
        <v>19.899999999999999</v>
      </c>
      <c r="M26" s="147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18" customHeight="1">
      <c r="A27" s="144" t="s">
        <v>220</v>
      </c>
      <c r="B27" s="142"/>
      <c r="C27" s="144" t="s">
        <v>221</v>
      </c>
      <c r="D27" s="143"/>
      <c r="E27" s="144" t="s">
        <v>222</v>
      </c>
      <c r="F27" s="142"/>
      <c r="G27" s="144" t="s">
        <v>223</v>
      </c>
      <c r="H27" s="143"/>
      <c r="I27" s="144" t="s">
        <v>224</v>
      </c>
      <c r="J27" s="143"/>
      <c r="K27" s="50" t="s">
        <v>225</v>
      </c>
      <c r="L27" s="144" t="s">
        <v>226</v>
      </c>
      <c r="M27" s="143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18" customHeight="1">
      <c r="A28" s="154">
        <v>0</v>
      </c>
      <c r="B28" s="140"/>
      <c r="C28" s="154">
        <v>0</v>
      </c>
      <c r="D28" s="147"/>
      <c r="E28" s="154">
        <v>0</v>
      </c>
      <c r="F28" s="147"/>
      <c r="G28" s="154">
        <v>0</v>
      </c>
      <c r="H28" s="147"/>
      <c r="I28" s="154">
        <v>0</v>
      </c>
      <c r="J28" s="147"/>
      <c r="K28" s="51">
        <v>0</v>
      </c>
      <c r="L28" s="154">
        <v>19.899999999999999</v>
      </c>
      <c r="M28" s="147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18" customHeight="1">
      <c r="A29" s="46" t="s">
        <v>227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18" customHeight="1">
      <c r="A30" s="141" t="s">
        <v>202</v>
      </c>
      <c r="B30" s="142"/>
      <c r="C30" s="142"/>
      <c r="D30" s="142"/>
      <c r="E30" s="141" t="s">
        <v>228</v>
      </c>
      <c r="F30" s="143"/>
      <c r="G30" s="141" t="s">
        <v>229</v>
      </c>
      <c r="H30" s="143"/>
      <c r="I30" s="141" t="s">
        <v>230</v>
      </c>
      <c r="J30" s="143"/>
      <c r="K30" s="50" t="s">
        <v>27</v>
      </c>
      <c r="L30" s="141" t="s">
        <v>203</v>
      </c>
      <c r="M30" s="143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18" customHeight="1">
      <c r="A31" s="139"/>
      <c r="B31" s="140"/>
      <c r="C31" s="140"/>
      <c r="D31" s="140"/>
      <c r="E31" s="139"/>
      <c r="F31" s="147"/>
      <c r="G31" s="139"/>
      <c r="H31" s="147"/>
      <c r="I31" s="139"/>
      <c r="J31" s="147"/>
      <c r="K31" s="52"/>
      <c r="L31" s="135"/>
      <c r="M31" s="146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18" customHeight="1">
      <c r="A32" s="141" t="s">
        <v>205</v>
      </c>
      <c r="B32" s="142"/>
      <c r="C32" s="142"/>
      <c r="D32" s="142"/>
      <c r="E32" s="142"/>
      <c r="F32" s="143"/>
      <c r="G32" s="141" t="s">
        <v>208</v>
      </c>
      <c r="H32" s="142"/>
      <c r="I32" s="142"/>
      <c r="J32" s="143"/>
      <c r="K32" s="50" t="s">
        <v>27</v>
      </c>
      <c r="L32" s="144" t="s">
        <v>231</v>
      </c>
      <c r="M32" s="143"/>
      <c r="N32" s="35"/>
      <c r="O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8" customHeight="1">
      <c r="A33" s="135"/>
      <c r="B33" s="145"/>
      <c r="C33" s="145"/>
      <c r="D33" s="145"/>
      <c r="E33" s="145"/>
      <c r="F33" s="146"/>
      <c r="G33" s="139"/>
      <c r="H33" s="140"/>
      <c r="I33" s="140"/>
      <c r="J33" s="147"/>
      <c r="K33" s="52"/>
      <c r="L33" s="139"/>
      <c r="M33" s="147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8" customHeight="1">
      <c r="A34" s="141" t="s">
        <v>232</v>
      </c>
      <c r="B34" s="142"/>
      <c r="C34" s="141" t="s">
        <v>233</v>
      </c>
      <c r="D34" s="143"/>
      <c r="E34" s="181" t="s">
        <v>234</v>
      </c>
      <c r="F34" s="143"/>
      <c r="G34" s="141" t="s">
        <v>235</v>
      </c>
      <c r="H34" s="143"/>
      <c r="I34" s="141" t="s">
        <v>236</v>
      </c>
      <c r="J34" s="143"/>
      <c r="K34" s="141" t="s">
        <v>237</v>
      </c>
      <c r="L34" s="142"/>
      <c r="M34" s="143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8" customHeight="1">
      <c r="A35" s="139"/>
      <c r="B35" s="140"/>
      <c r="C35" s="139"/>
      <c r="D35" s="147"/>
      <c r="E35" s="170"/>
      <c r="F35" s="147"/>
      <c r="G35" s="139"/>
      <c r="H35" s="147"/>
      <c r="I35" s="139"/>
      <c r="J35" s="147"/>
      <c r="K35" s="139"/>
      <c r="L35" s="140"/>
      <c r="M35" s="147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8" customHeight="1">
      <c r="A36" s="46" t="s">
        <v>238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8" customHeight="1">
      <c r="A37" s="173" t="s">
        <v>239</v>
      </c>
      <c r="B37" s="143"/>
      <c r="C37" s="173" t="s">
        <v>240</v>
      </c>
      <c r="D37" s="142"/>
      <c r="E37" s="142"/>
      <c r="F37" s="143"/>
      <c r="G37" s="53" t="s">
        <v>241</v>
      </c>
      <c r="H37" s="53" t="s">
        <v>242</v>
      </c>
      <c r="I37" s="53" t="s">
        <v>243</v>
      </c>
      <c r="J37" s="53" t="s">
        <v>251</v>
      </c>
      <c r="K37" s="53" t="s">
        <v>250</v>
      </c>
      <c r="L37" s="53" t="s">
        <v>244</v>
      </c>
      <c r="M37" s="53" t="s">
        <v>245</v>
      </c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8" customHeight="1">
      <c r="A38" s="135">
        <v>1205</v>
      </c>
      <c r="B38" s="136"/>
      <c r="C38" s="135" t="str">
        <f>VLOOKUP(A38,Estoque!A3:O11,2,0)</f>
        <v>Days Gone</v>
      </c>
      <c r="D38" s="145"/>
      <c r="E38" s="145"/>
      <c r="F38" s="146"/>
      <c r="G38" s="54"/>
      <c r="H38" s="54"/>
      <c r="I38" s="120"/>
      <c r="J38" s="54">
        <v>30</v>
      </c>
      <c r="K38" s="54" t="str">
        <f>IF(VLOOKUP(A38,Estoque!$A$3:$O$11,14,0)&gt;=NotaFiscal!J38,"Em Estoque","Sem estoque")</f>
        <v>Sem estoque</v>
      </c>
      <c r="L38" s="54">
        <f>IF(K38= "Em estoque",VLOOKUP(A38,Estoque!$A$3:$O$11,7,0), 0)</f>
        <v>0</v>
      </c>
      <c r="M38" s="54">
        <f>J38*L38</f>
        <v>0</v>
      </c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8" customHeight="1">
      <c r="A39" s="135">
        <v>1101</v>
      </c>
      <c r="B39" s="146"/>
      <c r="C39" s="135" t="str">
        <f>VLOOKUP(A39,Estoque!A3:O11,2,0)</f>
        <v>Stellaris: Galactic Paragons</v>
      </c>
      <c r="D39" s="145"/>
      <c r="E39" s="145"/>
      <c r="F39" s="146"/>
      <c r="G39" s="54"/>
      <c r="H39" s="54"/>
      <c r="I39" s="54"/>
      <c r="J39" s="122">
        <v>100</v>
      </c>
      <c r="K39" s="54" t="str">
        <f>IF(VLOOKUP(A39,Estoque!$A$3:$O$11,14,0)&gt;=NotaFiscal!J39,"Em Estoque","Sem estoque")</f>
        <v>Sem estoque</v>
      </c>
      <c r="L39" s="54">
        <f>IF(K39= "Em estoque",VLOOKUP(A39,Estoque!$A$3:$O$11,7,0), 0)</f>
        <v>0</v>
      </c>
      <c r="M39" s="54">
        <f t="shared" ref="M39:M42" si="0">J39*L39</f>
        <v>0</v>
      </c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8" customHeight="1">
      <c r="A40" s="135">
        <v>625</v>
      </c>
      <c r="B40" s="146"/>
      <c r="C40" s="135" t="str">
        <f>VLOOKUP(A40,Estoque!A3:O11,2,0)</f>
        <v>Street Fighter 6</v>
      </c>
      <c r="D40" s="145"/>
      <c r="E40" s="145"/>
      <c r="F40" s="146"/>
      <c r="G40" s="54"/>
      <c r="H40" s="54"/>
      <c r="I40" s="54"/>
      <c r="J40" s="54">
        <v>2</v>
      </c>
      <c r="K40" s="54" t="str">
        <f>IF(VLOOKUP(A40,Estoque!$A$3:$O$11,14,0)&gt;=NotaFiscal!J40,"Em Estoque","Sem estoque")</f>
        <v>Em Estoque</v>
      </c>
      <c r="L40" s="54">
        <f>IF(K40= "Em estoque",VLOOKUP(A40,Estoque!$A$3:$O$11,7,0), 0)</f>
        <v>390</v>
      </c>
      <c r="M40" s="54">
        <f t="shared" si="0"/>
        <v>780</v>
      </c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8" customHeight="1">
      <c r="A41" s="135">
        <v>1101</v>
      </c>
      <c r="B41" s="146"/>
      <c r="C41" s="135" t="str">
        <f>VLOOKUP(A41,Estoque!A3:O11,2,0)</f>
        <v>Stellaris: Galactic Paragons</v>
      </c>
      <c r="D41" s="145"/>
      <c r="E41" s="145"/>
      <c r="F41" s="146"/>
      <c r="G41" s="54"/>
      <c r="H41" s="54"/>
      <c r="I41" s="54"/>
      <c r="J41" s="54">
        <v>2</v>
      </c>
      <c r="K41" s="54" t="str">
        <f>IF(VLOOKUP(A41,Estoque!$A$3:$O$11,14,0)&gt;=NotaFiscal!J41,"Em Estoque","Sem estoque")</f>
        <v>Em Estoque</v>
      </c>
      <c r="L41" s="54">
        <f>IF(K41= "Em estoque",VLOOKUP(A41,Estoque!$A$3:$O$11,7,0), 0)</f>
        <v>183.88499999999999</v>
      </c>
      <c r="M41" s="54">
        <f t="shared" si="0"/>
        <v>367.77</v>
      </c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8" customHeight="1">
      <c r="A42" s="135">
        <v>1101</v>
      </c>
      <c r="B42" s="146"/>
      <c r="C42" s="139" t="str">
        <f>VLOOKUP(A42,Estoque!A3:O11,2,0)</f>
        <v>Stellaris: Galactic Paragons</v>
      </c>
      <c r="D42" s="140"/>
      <c r="E42" s="140"/>
      <c r="F42" s="147"/>
      <c r="G42" s="52"/>
      <c r="H42" s="52"/>
      <c r="I42" s="52"/>
      <c r="J42" s="54">
        <v>2</v>
      </c>
      <c r="K42" s="54" t="str">
        <f>IF(VLOOKUP(A42,Estoque!$A$3:$O$11,14,0)&gt;=NotaFiscal!J42,"Em Estoque","Sem estoque")</f>
        <v>Em Estoque</v>
      </c>
      <c r="L42" s="54">
        <f>IF(K42= "Em estoque",VLOOKUP(A42,Estoque!$A$3:$O$11,7,0), 0)</f>
        <v>183.88499999999999</v>
      </c>
      <c r="M42" s="54">
        <f t="shared" si="0"/>
        <v>367.77</v>
      </c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8" customHeight="1">
      <c r="A43" s="46" t="s">
        <v>246</v>
      </c>
      <c r="B43" s="35"/>
      <c r="C43" s="35"/>
      <c r="D43" s="35"/>
      <c r="E43" s="35"/>
      <c r="F43" s="35"/>
      <c r="G43" s="35"/>
      <c r="H43" s="35"/>
      <c r="I43" s="46" t="s">
        <v>247</v>
      </c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8" customHeight="1">
      <c r="A44" s="180"/>
      <c r="B44" s="142"/>
      <c r="C44" s="142"/>
      <c r="D44" s="142"/>
      <c r="E44" s="142"/>
      <c r="F44" s="142"/>
      <c r="G44" s="142"/>
      <c r="H44" s="143"/>
      <c r="I44" s="144"/>
      <c r="J44" s="142"/>
      <c r="K44" s="142"/>
      <c r="L44" s="142"/>
      <c r="M44" s="143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8" customHeight="1">
      <c r="A45" s="161"/>
      <c r="B45" s="140"/>
      <c r="C45" s="140"/>
      <c r="D45" s="140"/>
      <c r="E45" s="140"/>
      <c r="F45" s="140"/>
      <c r="G45" s="140"/>
      <c r="H45" s="147"/>
      <c r="I45" s="161"/>
      <c r="J45" s="140"/>
      <c r="K45" s="140"/>
      <c r="L45" s="140"/>
      <c r="M45" s="147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8" customHeight="1">
      <c r="A46" s="35" t="s">
        <v>248</v>
      </c>
      <c r="B46" s="35"/>
      <c r="C46" s="171" t="s">
        <v>249</v>
      </c>
      <c r="D46" s="172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5.75" customHeight="1">
      <c r="A47" s="35"/>
      <c r="B47" s="35"/>
      <c r="C47" s="35"/>
      <c r="D47" s="35"/>
      <c r="E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5.7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5.7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5.7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5.7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5.7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5.7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5.7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5.7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5.7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5.7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5.7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5.7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5.7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5.7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5.7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5.7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5.7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5.7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5.7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5.7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5.7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5.7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5.75" customHeight="1">
      <c r="A70" s="35"/>
      <c r="B70" s="35"/>
      <c r="C70" s="35"/>
      <c r="D70" s="35"/>
      <c r="E70" s="35"/>
      <c r="F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5.7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5.7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5.7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5.7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5.7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5.7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5.7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5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5.7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5.7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5.7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5.7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5.7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5.7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5.7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5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5.7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5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5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5.7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5.7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5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5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5.7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5.7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5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5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5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5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5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5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5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5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5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5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5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5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5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5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5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5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5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5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5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5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5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5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5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5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5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5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5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5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5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5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5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5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5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5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5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5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5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5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5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5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5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5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5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5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5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5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5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5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5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5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5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5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5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5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5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5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5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5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5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5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5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5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5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5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5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5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5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5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5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5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5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5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5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5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5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5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5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5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5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5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5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5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5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5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5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5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5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5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5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5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5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5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5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5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5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5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5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5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5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5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5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5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5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5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5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5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5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5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5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5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5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5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5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5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5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5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5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5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5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5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5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5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5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5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5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5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5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5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5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5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5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5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5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5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5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5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5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5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5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5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5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5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5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5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5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5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5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5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5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5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5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5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5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5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5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5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5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5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5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5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5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5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5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5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5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5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5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5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5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5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5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5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5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5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5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5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5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5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5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5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5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5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5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5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5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5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5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5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5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5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5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5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5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5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5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5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5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5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5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5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5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5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5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5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5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5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5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5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5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5.7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5.7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5.7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5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5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5.7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5.7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5.7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5.7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5.7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5.7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5.7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5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5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5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5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5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5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5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5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5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5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5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5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5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5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5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5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5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5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5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5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5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5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5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5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5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5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5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5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5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5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5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5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5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5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5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5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5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5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5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5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5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5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5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5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5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5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5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5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5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5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5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5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5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5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5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5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5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5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5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5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5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5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5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5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5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5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5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5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5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5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5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5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5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5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5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5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5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5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5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5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5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5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5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5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5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5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5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5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5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5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5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5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5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5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5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5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5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5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5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5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5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5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5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5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5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5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5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5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5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5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5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5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5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5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5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5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5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5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5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5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5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5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5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5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5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5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5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5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5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5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5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5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5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5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5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5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5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5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5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5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5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5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5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5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5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5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5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5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5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5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5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5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5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5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5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5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5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5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5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5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5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5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5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5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5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5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5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5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5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5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5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5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5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5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5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5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5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5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5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5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5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5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5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5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5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5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5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5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5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5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5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5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5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5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5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5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5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5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5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5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5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5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5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5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5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5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5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5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5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5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5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5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5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5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5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5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5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5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5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5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5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5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5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5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5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5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5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5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5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5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5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5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5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5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5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5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5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5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5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5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5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5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5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5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5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5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5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5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5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5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5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5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5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5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5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5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5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5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5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5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5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5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5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5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5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5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5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5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5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5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5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5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5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5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5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5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5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5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5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5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5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5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5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5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5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5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5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5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5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5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5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5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5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5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5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5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5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5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5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5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5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5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5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5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5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5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5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5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5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5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5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5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5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5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5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5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5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5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5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5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5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5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5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5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5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5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5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5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5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5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5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5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5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5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5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5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5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5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5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5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5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5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5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5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5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5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5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5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5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5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5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5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5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5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5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5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5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5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5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5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5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5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5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5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5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5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5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5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5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5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5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5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5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5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5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5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5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5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5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5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5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5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5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5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5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5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5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5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5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5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5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5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5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5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5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5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5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5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5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5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5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5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5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5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5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5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5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5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5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5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5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5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5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5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5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5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5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5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5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5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5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5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5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5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5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5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5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5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5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5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5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5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5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5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5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5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5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5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5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5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5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5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5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5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5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5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5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5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5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5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5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5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5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5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5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5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5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5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5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5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5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5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5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5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5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5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5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5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5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5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5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5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5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5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5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5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5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5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5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5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5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5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5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5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5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5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5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5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5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5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5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5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5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5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5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5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5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5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5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5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5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5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5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5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5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5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5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5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5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5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5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5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5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5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5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5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5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5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5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5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5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5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5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5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5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5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5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5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5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5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5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5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5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5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5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5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5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5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5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5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5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5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5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5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5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5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5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5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5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5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5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5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5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5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5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5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5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5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5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5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5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5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5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5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5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5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5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5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5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5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5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5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5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5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5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5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5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5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5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5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5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5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5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5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5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5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5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5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5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5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5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5.7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5.7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5.7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5.7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5.7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5.7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5.7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5.7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5.7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5.7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5.7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5.7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5.7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5.7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5.7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5.7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5.7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5.7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5.7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5.7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5.7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5.7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5.7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5.7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5.7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5.7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5.7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5.7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5.7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5.7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5.7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5.7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5.7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5.7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5.7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5.7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5.7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5.7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5.7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5.7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5.7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5.7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5.7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5.7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5.7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5.7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5.7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5.7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5.7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5.7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5.7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5.7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5.7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5.7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5.7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5.7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5.7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5.7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5.7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5.7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5.7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5.7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5.7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5.7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5.7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5.7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5.7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5.7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5.7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5.7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5.7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5.7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5.7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5.7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5.7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5.7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5.7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5.7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5.7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5.7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5.7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5.7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5.7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5.7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5.7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5.7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5.7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5.7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5.7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5.7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5.7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5.7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117">
    <mergeCell ref="I25:J25"/>
    <mergeCell ref="J23:K23"/>
    <mergeCell ref="A20:F20"/>
    <mergeCell ref="G20:I20"/>
    <mergeCell ref="J20:K20"/>
    <mergeCell ref="L20:M20"/>
    <mergeCell ref="G21:I21"/>
    <mergeCell ref="J21:K21"/>
    <mergeCell ref="L21:M21"/>
    <mergeCell ref="A21:F21"/>
    <mergeCell ref="A22:F22"/>
    <mergeCell ref="H22:I22"/>
    <mergeCell ref="J22:K22"/>
    <mergeCell ref="L22:M22"/>
    <mergeCell ref="A44:H45"/>
    <mergeCell ref="I44:M45"/>
    <mergeCell ref="G35:H35"/>
    <mergeCell ref="I35:J35"/>
    <mergeCell ref="A34:B34"/>
    <mergeCell ref="C34:D34"/>
    <mergeCell ref="E34:F34"/>
    <mergeCell ref="G34:H34"/>
    <mergeCell ref="I34:J34"/>
    <mergeCell ref="K34:M34"/>
    <mergeCell ref="A35:B35"/>
    <mergeCell ref="K35:M35"/>
    <mergeCell ref="C46:D46"/>
    <mergeCell ref="C35:D35"/>
    <mergeCell ref="E35:F35"/>
    <mergeCell ref="A37:B37"/>
    <mergeCell ref="C37:F37"/>
    <mergeCell ref="A38:B38"/>
    <mergeCell ref="C38:F38"/>
    <mergeCell ref="C39:F39"/>
    <mergeCell ref="A1:B1"/>
    <mergeCell ref="C1:F1"/>
    <mergeCell ref="A13:H13"/>
    <mergeCell ref="A14:H14"/>
    <mergeCell ref="A15:D15"/>
    <mergeCell ref="E15:H15"/>
    <mergeCell ref="A16:D16"/>
    <mergeCell ref="E16:H16"/>
    <mergeCell ref="B18:H18"/>
    <mergeCell ref="A39:B39"/>
    <mergeCell ref="A40:B40"/>
    <mergeCell ref="A41:B41"/>
    <mergeCell ref="A42:B42"/>
    <mergeCell ref="C40:F40"/>
    <mergeCell ref="C41:F41"/>
    <mergeCell ref="C42:F42"/>
    <mergeCell ref="M6:M8"/>
    <mergeCell ref="I9:M9"/>
    <mergeCell ref="I10:M10"/>
    <mergeCell ref="I11:M12"/>
    <mergeCell ref="I13:M13"/>
    <mergeCell ref="I14:M14"/>
    <mergeCell ref="I15:M15"/>
    <mergeCell ref="G1:K1"/>
    <mergeCell ref="L1:M4"/>
    <mergeCell ref="A2:K2"/>
    <mergeCell ref="D3:K4"/>
    <mergeCell ref="A5:M5"/>
    <mergeCell ref="A3:C4"/>
    <mergeCell ref="A6:E9"/>
    <mergeCell ref="F6:H12"/>
    <mergeCell ref="A10:E10"/>
    <mergeCell ref="A11:E11"/>
    <mergeCell ref="A12:B12"/>
    <mergeCell ref="D12:E12"/>
    <mergeCell ref="I16:M16"/>
    <mergeCell ref="I18:K18"/>
    <mergeCell ref="L18:M18"/>
    <mergeCell ref="I19:K19"/>
    <mergeCell ref="L19:M19"/>
    <mergeCell ref="A28:B28"/>
    <mergeCell ref="C28:D28"/>
    <mergeCell ref="E28:F28"/>
    <mergeCell ref="G28:H28"/>
    <mergeCell ref="I28:J28"/>
    <mergeCell ref="L28:M28"/>
    <mergeCell ref="L25:M25"/>
    <mergeCell ref="A26:B26"/>
    <mergeCell ref="L26:M26"/>
    <mergeCell ref="C26:D26"/>
    <mergeCell ref="E26:F26"/>
    <mergeCell ref="C27:D27"/>
    <mergeCell ref="E27:F27"/>
    <mergeCell ref="G27:H27"/>
    <mergeCell ref="I27:J27"/>
    <mergeCell ref="L27:M27"/>
    <mergeCell ref="A27:B27"/>
    <mergeCell ref="A23:F23"/>
    <mergeCell ref="H23:I23"/>
    <mergeCell ref="A19:B19"/>
    <mergeCell ref="L23:M23"/>
    <mergeCell ref="A31:D31"/>
    <mergeCell ref="A32:F32"/>
    <mergeCell ref="G32:J32"/>
    <mergeCell ref="L32:M32"/>
    <mergeCell ref="A33:F33"/>
    <mergeCell ref="G33:J33"/>
    <mergeCell ref="L33:M33"/>
    <mergeCell ref="G31:H31"/>
    <mergeCell ref="I31:J31"/>
    <mergeCell ref="A30:D30"/>
    <mergeCell ref="E30:F30"/>
    <mergeCell ref="G30:H30"/>
    <mergeCell ref="I30:J30"/>
    <mergeCell ref="L30:M30"/>
    <mergeCell ref="E31:F31"/>
    <mergeCell ref="L31:M31"/>
    <mergeCell ref="G26:H26"/>
    <mergeCell ref="I26:J26"/>
    <mergeCell ref="A25:B25"/>
    <mergeCell ref="C25:D25"/>
    <mergeCell ref="E25:F25"/>
    <mergeCell ref="G25:H25"/>
  </mergeCells>
  <dataValidations count="1">
    <dataValidation type="whole" allowBlank="1" showInputMessage="1" showErrorMessage="1" sqref="A18">
      <formula1>1</formula1>
      <formula2>3</formula2>
    </dataValidation>
  </dataValidations>
  <pageMargins left="0.511811024" right="0.511811024" top="0.78740157499999996" bottom="0.78740157499999996" header="0" footer="0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Estoque!$A$4:$A$11</xm:f>
          </x14:formula1>
          <xm:sqref>A38:A42 B39:B42</xm:sqref>
        </x14:dataValidation>
        <x14:dataValidation type="list" allowBlank="1" showInputMessage="1" showErrorMessage="1">
          <x14:formula1>
            <xm:f>Clientes!$A$4:$A$13</xm:f>
          </x14:formula1>
          <xm:sqref>A19:B19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topLeftCell="A4" zoomScale="85" zoomScaleNormal="85" workbookViewId="0">
      <selection activeCell="O10" sqref="O10"/>
    </sheetView>
  </sheetViews>
  <sheetFormatPr defaultColWidth="14.42578125" defaultRowHeight="15" customHeight="1"/>
  <cols>
    <col min="1" max="4" width="9.85546875" style="123" customWidth="1"/>
    <col min="5" max="5" width="11.85546875" style="123" customWidth="1"/>
    <col min="6" max="6" width="14.7109375" style="123" customWidth="1"/>
    <col min="7" max="7" width="11.7109375" style="123" customWidth="1"/>
    <col min="8" max="8" width="10.7109375" style="123" customWidth="1"/>
    <col min="9" max="10" width="11.7109375" style="123" customWidth="1"/>
    <col min="11" max="11" width="21.5703125" style="123" customWidth="1"/>
    <col min="12" max="12" width="22.42578125" style="123" customWidth="1"/>
    <col min="13" max="13" width="13.140625" style="123" customWidth="1"/>
    <col min="14" max="26" width="8.7109375" style="123" customWidth="1"/>
    <col min="27" max="16384" width="14.42578125" style="123"/>
  </cols>
  <sheetData>
    <row r="1" spans="1:26" ht="18" customHeight="1">
      <c r="A1" s="174" t="s">
        <v>186</v>
      </c>
      <c r="B1" s="157"/>
      <c r="C1" s="163"/>
      <c r="D1" s="157"/>
      <c r="E1" s="157"/>
      <c r="F1" s="158"/>
      <c r="G1" s="163" t="s">
        <v>187</v>
      </c>
      <c r="H1" s="157"/>
      <c r="I1" s="157"/>
      <c r="J1" s="157"/>
      <c r="K1" s="158"/>
      <c r="L1" s="164" t="s">
        <v>188</v>
      </c>
      <c r="M1" s="143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8" customHeight="1">
      <c r="A2" s="165" t="s">
        <v>189</v>
      </c>
      <c r="B2" s="140"/>
      <c r="C2" s="140"/>
      <c r="D2" s="140"/>
      <c r="E2" s="140"/>
      <c r="F2" s="140"/>
      <c r="G2" s="140"/>
      <c r="H2" s="140"/>
      <c r="I2" s="140"/>
      <c r="J2" s="140"/>
      <c r="K2" s="147"/>
      <c r="L2" s="145"/>
      <c r="M2" s="146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8" customHeight="1">
      <c r="A3" s="166" t="s">
        <v>190</v>
      </c>
      <c r="B3" s="142"/>
      <c r="C3" s="143"/>
      <c r="D3" s="166" t="s">
        <v>191</v>
      </c>
      <c r="E3" s="142"/>
      <c r="F3" s="142"/>
      <c r="G3" s="142"/>
      <c r="H3" s="142"/>
      <c r="I3" s="142"/>
      <c r="J3" s="142"/>
      <c r="K3" s="143"/>
      <c r="L3" s="145"/>
      <c r="M3" s="146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8" customHeight="1">
      <c r="A4" s="161"/>
      <c r="B4" s="140"/>
      <c r="C4" s="147"/>
      <c r="D4" s="161"/>
      <c r="E4" s="140"/>
      <c r="F4" s="140"/>
      <c r="G4" s="140"/>
      <c r="H4" s="140"/>
      <c r="I4" s="140"/>
      <c r="J4" s="140"/>
      <c r="K4" s="147"/>
      <c r="L4" s="140"/>
      <c r="M4" s="147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8" customHeight="1">
      <c r="A5" s="167"/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8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23.25" customHeight="1">
      <c r="A6" s="144"/>
      <c r="B6" s="142"/>
      <c r="C6" s="142"/>
      <c r="D6" s="142"/>
      <c r="E6" s="143"/>
      <c r="F6" s="169" t="s">
        <v>192</v>
      </c>
      <c r="G6" s="142"/>
      <c r="H6" s="143"/>
      <c r="I6" s="39"/>
      <c r="J6" s="40"/>
      <c r="K6" s="40"/>
      <c r="L6" s="40"/>
      <c r="M6" s="15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23.25" customHeight="1">
      <c r="A7" s="168"/>
      <c r="B7" s="145"/>
      <c r="C7" s="145"/>
      <c r="D7" s="145"/>
      <c r="E7" s="146"/>
      <c r="F7" s="168"/>
      <c r="G7" s="145"/>
      <c r="H7" s="146"/>
      <c r="I7" s="41"/>
      <c r="J7" s="42"/>
      <c r="K7" s="42"/>
      <c r="L7" s="42"/>
      <c r="M7" s="146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23.25" customHeight="1">
      <c r="A8" s="168"/>
      <c r="B8" s="145"/>
      <c r="C8" s="145"/>
      <c r="D8" s="145"/>
      <c r="E8" s="146"/>
      <c r="F8" s="168"/>
      <c r="G8" s="145"/>
      <c r="H8" s="146"/>
      <c r="I8" s="43"/>
      <c r="J8" s="44"/>
      <c r="K8" s="44"/>
      <c r="L8" s="44"/>
      <c r="M8" s="147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23.25" customHeight="1">
      <c r="A9" s="168"/>
      <c r="B9" s="145"/>
      <c r="C9" s="145"/>
      <c r="D9" s="145"/>
      <c r="E9" s="146"/>
      <c r="F9" s="168"/>
      <c r="G9" s="145"/>
      <c r="H9" s="146"/>
      <c r="I9" s="156" t="s">
        <v>193</v>
      </c>
      <c r="J9" s="157"/>
      <c r="K9" s="157"/>
      <c r="L9" s="157"/>
      <c r="M9" s="158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23.25" customHeight="1">
      <c r="A10" s="135" t="str">
        <f>Fornecedores!G6</f>
        <v>Loter PSP Locações Ltda</v>
      </c>
      <c r="B10" s="145"/>
      <c r="C10" s="145"/>
      <c r="D10" s="145"/>
      <c r="E10" s="146"/>
      <c r="F10" s="168"/>
      <c r="G10" s="145"/>
      <c r="H10" s="146"/>
      <c r="I10" s="159" t="s">
        <v>194</v>
      </c>
      <c r="J10" s="157"/>
      <c r="K10" s="157"/>
      <c r="L10" s="157"/>
      <c r="M10" s="158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23.25" customHeight="1">
      <c r="A11" s="135" t="str">
        <f>Fornecedores!G9</f>
        <v>Rua Carlos Roberto Hoppe Fortinguerra, 297</v>
      </c>
      <c r="B11" s="145"/>
      <c r="C11" s="145"/>
      <c r="D11" s="145"/>
      <c r="E11" s="146"/>
      <c r="F11" s="168"/>
      <c r="G11" s="145"/>
      <c r="H11" s="146"/>
      <c r="I11" s="160" t="s">
        <v>195</v>
      </c>
      <c r="J11" s="142"/>
      <c r="K11" s="142"/>
      <c r="L11" s="142"/>
      <c r="M11" s="143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23.25" customHeight="1">
      <c r="A12" s="139" t="str">
        <f>Fornecedores!G11</f>
        <v>Piracicaba</v>
      </c>
      <c r="B12" s="140"/>
      <c r="C12" s="45" t="str">
        <f>Fornecedores!G12</f>
        <v>SP</v>
      </c>
      <c r="D12" s="170" t="str">
        <f>Fornecedores!G13</f>
        <v>(19) 2669-9226</v>
      </c>
      <c r="E12" s="147"/>
      <c r="F12" s="161"/>
      <c r="G12" s="140"/>
      <c r="H12" s="147"/>
      <c r="I12" s="161"/>
      <c r="J12" s="140"/>
      <c r="K12" s="140"/>
      <c r="L12" s="140"/>
      <c r="M12" s="147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18" customHeight="1">
      <c r="A13" s="175" t="s">
        <v>196</v>
      </c>
      <c r="B13" s="145"/>
      <c r="C13" s="145"/>
      <c r="D13" s="145"/>
      <c r="E13" s="145"/>
      <c r="F13" s="145"/>
      <c r="G13" s="145"/>
      <c r="H13" s="146"/>
      <c r="I13" s="141" t="s">
        <v>197</v>
      </c>
      <c r="J13" s="142"/>
      <c r="K13" s="142"/>
      <c r="L13" s="142"/>
      <c r="M13" s="143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8" customHeight="1">
      <c r="A14" s="185" t="s">
        <v>252</v>
      </c>
      <c r="B14" s="186"/>
      <c r="C14" s="186"/>
      <c r="D14" s="186"/>
      <c r="E14" s="186"/>
      <c r="F14" s="186"/>
      <c r="G14" s="186"/>
      <c r="H14" s="187"/>
      <c r="I14" s="162" t="s">
        <v>198</v>
      </c>
      <c r="J14" s="140"/>
      <c r="K14" s="140"/>
      <c r="L14" s="140"/>
      <c r="M14" s="147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8" customHeight="1">
      <c r="A15" s="141" t="s">
        <v>199</v>
      </c>
      <c r="B15" s="142"/>
      <c r="C15" s="142"/>
      <c r="D15" s="143"/>
      <c r="E15" s="141" t="s">
        <v>200</v>
      </c>
      <c r="F15" s="142"/>
      <c r="G15" s="142"/>
      <c r="H15" s="143"/>
      <c r="I15" s="141" t="s">
        <v>2</v>
      </c>
      <c r="J15" s="142"/>
      <c r="K15" s="142"/>
      <c r="L15" s="142"/>
      <c r="M15" s="143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8" customHeight="1">
      <c r="A16" s="189"/>
      <c r="B16" s="190"/>
      <c r="C16" s="190"/>
      <c r="D16" s="191"/>
      <c r="E16" s="139"/>
      <c r="F16" s="140"/>
      <c r="G16" s="140"/>
      <c r="H16" s="147"/>
      <c r="I16" s="188"/>
      <c r="J16" s="186"/>
      <c r="K16" s="186"/>
      <c r="L16" s="186"/>
      <c r="M16" s="187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8" customHeight="1">
      <c r="A17" s="124" t="s">
        <v>201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8" customHeight="1">
      <c r="A18" s="47"/>
      <c r="B18" s="141" t="s">
        <v>202</v>
      </c>
      <c r="C18" s="142"/>
      <c r="D18" s="142"/>
      <c r="E18" s="142"/>
      <c r="F18" s="142"/>
      <c r="G18" s="142"/>
      <c r="H18" s="143"/>
      <c r="I18" s="141" t="s">
        <v>203</v>
      </c>
      <c r="J18" s="142"/>
      <c r="K18" s="143"/>
      <c r="L18" s="141" t="s">
        <v>204</v>
      </c>
      <c r="M18" s="143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8" customHeight="1">
      <c r="A19" s="135">
        <v>388</v>
      </c>
      <c r="B19" s="136"/>
      <c r="C19" s="192" t="str">
        <f>VLOOKUP(A19,Clientes!A4:L13,2,0)</f>
        <v>Sebastiana Letícia Caroline Ramos</v>
      </c>
      <c r="D19" s="193"/>
      <c r="E19" s="193"/>
      <c r="F19" s="193"/>
      <c r="G19" s="193"/>
      <c r="H19" s="194"/>
      <c r="I19" s="195" t="str">
        <f>VLOOKUP(A19,Clientes!A4:L13,3,0)</f>
        <v>314.997.267-16</v>
      </c>
      <c r="J19" s="196"/>
      <c r="K19" s="197"/>
      <c r="L19" s="198">
        <f ca="1">NOW()</f>
        <v>45084.77820439815</v>
      </c>
      <c r="M19" s="187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8" customHeight="1">
      <c r="A20" s="141" t="s">
        <v>205</v>
      </c>
      <c r="B20" s="142"/>
      <c r="C20" s="142"/>
      <c r="D20" s="142"/>
      <c r="E20" s="142"/>
      <c r="F20" s="143"/>
      <c r="G20" s="141" t="s">
        <v>206</v>
      </c>
      <c r="H20" s="142"/>
      <c r="I20" s="143"/>
      <c r="J20" s="141" t="s">
        <v>11</v>
      </c>
      <c r="K20" s="143"/>
      <c r="L20" s="144" t="s">
        <v>207</v>
      </c>
      <c r="M20" s="143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18" customHeight="1">
      <c r="A21" s="199" t="str">
        <f>VLOOKUP(A19,Clientes!A4:L13,7,0)</f>
        <v>Viela Fundo de Quintal, 213</v>
      </c>
      <c r="B21" s="196"/>
      <c r="C21" s="196"/>
      <c r="D21" s="196"/>
      <c r="E21" s="196"/>
      <c r="F21" s="197"/>
      <c r="G21" s="199" t="str">
        <f>VLOOKUP(A19,Clientes!A4:L13,8,0)</f>
        <v>Padroeira</v>
      </c>
      <c r="H21" s="196"/>
      <c r="I21" s="197"/>
      <c r="J21" s="195" t="str">
        <f>VLOOKUP(A19,Clientes!A4:L13,6,0)</f>
        <v>06162-013</v>
      </c>
      <c r="K21" s="197"/>
      <c r="L21" s="198">
        <f ca="1">NOW()</f>
        <v>45084.77820439815</v>
      </c>
      <c r="M21" s="197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18" customHeight="1">
      <c r="A22" s="141" t="s">
        <v>208</v>
      </c>
      <c r="B22" s="142"/>
      <c r="C22" s="142"/>
      <c r="D22" s="142"/>
      <c r="E22" s="142"/>
      <c r="F22" s="143"/>
      <c r="G22" s="50" t="s">
        <v>27</v>
      </c>
      <c r="H22" s="141" t="s">
        <v>209</v>
      </c>
      <c r="I22" s="143"/>
      <c r="J22" s="141" t="s">
        <v>210</v>
      </c>
      <c r="K22" s="143"/>
      <c r="L22" s="141" t="s">
        <v>211</v>
      </c>
      <c r="M22" s="143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18" customHeight="1">
      <c r="A23" s="199" t="str">
        <f>VLOOKUP(A19,Clientes!A4:L13,9,0)</f>
        <v>Osasco</v>
      </c>
      <c r="B23" s="196"/>
      <c r="C23" s="196"/>
      <c r="D23" s="196"/>
      <c r="E23" s="196"/>
      <c r="F23" s="197"/>
      <c r="G23" s="200" t="str">
        <f>VLOOKUP(A19,Table_1[],10,0)</f>
        <v>SP</v>
      </c>
      <c r="H23" s="195" t="str">
        <f>VLOOKUP(A19,Clientes!A4:L13,11,0)</f>
        <v>(11) 3515-6614</v>
      </c>
      <c r="I23" s="197"/>
      <c r="J23" s="195" t="str">
        <f>VLOOKUP(A19,Clientes!A4:L13,4,0)</f>
        <v>38.339.374-7</v>
      </c>
      <c r="K23" s="197"/>
      <c r="L23" s="201"/>
      <c r="M23" s="197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18" customHeight="1">
      <c r="A24" s="35" t="s">
        <v>212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18" customHeight="1">
      <c r="A25" s="144" t="s">
        <v>213</v>
      </c>
      <c r="B25" s="142"/>
      <c r="C25" s="144" t="s">
        <v>214</v>
      </c>
      <c r="D25" s="143"/>
      <c r="E25" s="144" t="s">
        <v>215</v>
      </c>
      <c r="F25" s="142"/>
      <c r="G25" s="144" t="s">
        <v>216</v>
      </c>
      <c r="H25" s="143"/>
      <c r="I25" s="144" t="s">
        <v>217</v>
      </c>
      <c r="J25" s="143"/>
      <c r="K25" s="50" t="s">
        <v>218</v>
      </c>
      <c r="L25" s="144" t="s">
        <v>219</v>
      </c>
      <c r="M25" s="143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18" customHeight="1">
      <c r="A26" s="154">
        <v>0</v>
      </c>
      <c r="B26" s="140"/>
      <c r="C26" s="154">
        <v>0</v>
      </c>
      <c r="D26" s="147"/>
      <c r="E26" s="154">
        <v>0</v>
      </c>
      <c r="F26" s="147"/>
      <c r="G26" s="154">
        <v>0</v>
      </c>
      <c r="H26" s="147"/>
      <c r="I26" s="154">
        <v>0</v>
      </c>
      <c r="J26" s="147"/>
      <c r="K26" s="51">
        <v>0</v>
      </c>
      <c r="L26" s="154">
        <v>19.899999999999999</v>
      </c>
      <c r="M26" s="147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18" customHeight="1">
      <c r="A27" s="144" t="s">
        <v>220</v>
      </c>
      <c r="B27" s="142"/>
      <c r="C27" s="144" t="s">
        <v>221</v>
      </c>
      <c r="D27" s="143"/>
      <c r="E27" s="144" t="s">
        <v>222</v>
      </c>
      <c r="F27" s="142"/>
      <c r="G27" s="144" t="s">
        <v>223</v>
      </c>
      <c r="H27" s="143"/>
      <c r="I27" s="144" t="s">
        <v>224</v>
      </c>
      <c r="J27" s="143"/>
      <c r="K27" s="50" t="s">
        <v>225</v>
      </c>
      <c r="L27" s="144" t="s">
        <v>226</v>
      </c>
      <c r="M27" s="143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18" customHeight="1">
      <c r="A28" s="154">
        <v>0</v>
      </c>
      <c r="B28" s="140"/>
      <c r="C28" s="154">
        <v>0</v>
      </c>
      <c r="D28" s="147"/>
      <c r="E28" s="154">
        <v>0</v>
      </c>
      <c r="F28" s="147"/>
      <c r="G28" s="154">
        <v>0</v>
      </c>
      <c r="H28" s="147"/>
      <c r="I28" s="154">
        <v>0</v>
      </c>
      <c r="J28" s="147"/>
      <c r="K28" s="51">
        <v>0</v>
      </c>
      <c r="L28" s="154">
        <v>19.899999999999999</v>
      </c>
      <c r="M28" s="147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18" customHeight="1">
      <c r="A29" s="46" t="s">
        <v>227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18" customHeight="1">
      <c r="A30" s="141" t="s">
        <v>202</v>
      </c>
      <c r="B30" s="142"/>
      <c r="C30" s="142"/>
      <c r="D30" s="142"/>
      <c r="E30" s="141" t="s">
        <v>228</v>
      </c>
      <c r="F30" s="143"/>
      <c r="G30" s="141" t="s">
        <v>229</v>
      </c>
      <c r="H30" s="143"/>
      <c r="I30" s="141" t="s">
        <v>230</v>
      </c>
      <c r="J30" s="143"/>
      <c r="K30" s="50" t="s">
        <v>27</v>
      </c>
      <c r="L30" s="141" t="s">
        <v>203</v>
      </c>
      <c r="M30" s="143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18" customHeight="1">
      <c r="A31" s="139"/>
      <c r="B31" s="140"/>
      <c r="C31" s="140"/>
      <c r="D31" s="140"/>
      <c r="E31" s="139"/>
      <c r="F31" s="147"/>
      <c r="G31" s="139"/>
      <c r="H31" s="147"/>
      <c r="I31" s="139"/>
      <c r="J31" s="147"/>
      <c r="K31" s="52"/>
      <c r="L31" s="135"/>
      <c r="M31" s="146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18" customHeight="1">
      <c r="A32" s="141" t="s">
        <v>205</v>
      </c>
      <c r="B32" s="142"/>
      <c r="C32" s="142"/>
      <c r="D32" s="142"/>
      <c r="E32" s="142"/>
      <c r="F32" s="143"/>
      <c r="G32" s="141" t="s">
        <v>208</v>
      </c>
      <c r="H32" s="142"/>
      <c r="I32" s="142"/>
      <c r="J32" s="143"/>
      <c r="K32" s="50" t="s">
        <v>27</v>
      </c>
      <c r="L32" s="144" t="s">
        <v>231</v>
      </c>
      <c r="M32" s="143"/>
      <c r="N32" s="35"/>
      <c r="O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8" customHeight="1">
      <c r="A33" s="135"/>
      <c r="B33" s="145"/>
      <c r="C33" s="145"/>
      <c r="D33" s="145"/>
      <c r="E33" s="145"/>
      <c r="F33" s="146"/>
      <c r="G33" s="139"/>
      <c r="H33" s="140"/>
      <c r="I33" s="140"/>
      <c r="J33" s="147"/>
      <c r="K33" s="52"/>
      <c r="L33" s="139"/>
      <c r="M33" s="147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8" customHeight="1">
      <c r="A34" s="141" t="s">
        <v>232</v>
      </c>
      <c r="B34" s="142"/>
      <c r="C34" s="141" t="s">
        <v>233</v>
      </c>
      <c r="D34" s="143"/>
      <c r="E34" s="181" t="s">
        <v>234</v>
      </c>
      <c r="F34" s="143"/>
      <c r="G34" s="141" t="s">
        <v>235</v>
      </c>
      <c r="H34" s="143"/>
      <c r="I34" s="141" t="s">
        <v>236</v>
      </c>
      <c r="J34" s="143"/>
      <c r="K34" s="141" t="s">
        <v>237</v>
      </c>
      <c r="L34" s="142"/>
      <c r="M34" s="143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8" customHeight="1">
      <c r="A35" s="139"/>
      <c r="B35" s="140"/>
      <c r="C35" s="139"/>
      <c r="D35" s="147"/>
      <c r="E35" s="170"/>
      <c r="F35" s="147"/>
      <c r="G35" s="139"/>
      <c r="H35" s="147"/>
      <c r="I35" s="139"/>
      <c r="J35" s="147"/>
      <c r="K35" s="139"/>
      <c r="L35" s="140"/>
      <c r="M35" s="147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8" customHeight="1">
      <c r="A36" s="46" t="s">
        <v>238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8" customHeight="1">
      <c r="A37" s="173" t="s">
        <v>239</v>
      </c>
      <c r="B37" s="143"/>
      <c r="C37" s="173" t="s">
        <v>240</v>
      </c>
      <c r="D37" s="142"/>
      <c r="E37" s="142"/>
      <c r="F37" s="143"/>
      <c r="G37" s="53" t="s">
        <v>241</v>
      </c>
      <c r="H37" s="53" t="s">
        <v>242</v>
      </c>
      <c r="I37" s="53" t="s">
        <v>243</v>
      </c>
      <c r="J37" s="53" t="s">
        <v>251</v>
      </c>
      <c r="K37" s="53" t="s">
        <v>250</v>
      </c>
      <c r="L37" s="53" t="s">
        <v>244</v>
      </c>
      <c r="M37" s="53" t="s">
        <v>245</v>
      </c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8" customHeight="1">
      <c r="A38" s="135">
        <v>1205</v>
      </c>
      <c r="B38" s="136"/>
      <c r="C38" s="135" t="str">
        <f>VLOOKUP(A38,Estoque!A3:O11,2,0)</f>
        <v>Days Gone</v>
      </c>
      <c r="D38" s="145"/>
      <c r="E38" s="145"/>
      <c r="F38" s="146"/>
      <c r="G38" s="54"/>
      <c r="H38" s="54"/>
      <c r="I38" s="120"/>
      <c r="J38" s="54">
        <v>30</v>
      </c>
      <c r="K38" s="54" t="str">
        <f>IF(VLOOKUP(A38,Estoque!$A$3:$O$11,14,0)&gt;='NotaFiscal (2)'!J38,"Em Estoque","Sem estoque")</f>
        <v>Sem estoque</v>
      </c>
      <c r="L38" s="54">
        <f>IF(K38= "Em estoque",VLOOKUP(A38,Estoque!$A$3:$O$11,7,0), 0)</f>
        <v>0</v>
      </c>
      <c r="M38" s="54">
        <f>J38*L38</f>
        <v>0</v>
      </c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8" customHeight="1">
      <c r="A39" s="135">
        <v>1101</v>
      </c>
      <c r="B39" s="146"/>
      <c r="C39" s="135" t="str">
        <f>VLOOKUP(A39,Estoque!A3:O11,2,0)</f>
        <v>Stellaris: Galactic Paragons</v>
      </c>
      <c r="D39" s="145"/>
      <c r="E39" s="145"/>
      <c r="F39" s="146"/>
      <c r="G39" s="54"/>
      <c r="H39" s="54"/>
      <c r="I39" s="54"/>
      <c r="J39" s="122">
        <v>100</v>
      </c>
      <c r="K39" s="54" t="str">
        <f>IF(VLOOKUP(A39,Estoque!$A$3:$O$11,14,0)&gt;='NotaFiscal (2)'!J39,"Em Estoque","Sem estoque")</f>
        <v>Sem estoque</v>
      </c>
      <c r="L39" s="54">
        <f>IF(K39= "Em estoque",VLOOKUP(A39,Estoque!$A$3:$O$11,7,0), 0)</f>
        <v>0</v>
      </c>
      <c r="M39" s="54">
        <f t="shared" ref="M39:M42" si="0">J39*L39</f>
        <v>0</v>
      </c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8" customHeight="1">
      <c r="A40" s="135">
        <v>625</v>
      </c>
      <c r="B40" s="146"/>
      <c r="C40" s="135" t="str">
        <f>VLOOKUP(A40,Estoque!A3:O11,2,0)</f>
        <v>Street Fighter 6</v>
      </c>
      <c r="D40" s="145"/>
      <c r="E40" s="145"/>
      <c r="F40" s="146"/>
      <c r="G40" s="54"/>
      <c r="H40" s="54"/>
      <c r="I40" s="54"/>
      <c r="J40" s="54">
        <v>2</v>
      </c>
      <c r="K40" s="54" t="str">
        <f>IF(VLOOKUP(A40,Estoque!$A$3:$O$11,14,0)&gt;='NotaFiscal (2)'!J40,"Em Estoque","Sem estoque")</f>
        <v>Em Estoque</v>
      </c>
      <c r="L40" s="54">
        <f>IF(K40= "Em estoque",VLOOKUP(A40,Estoque!$A$3:$O$11,7,0), 0)</f>
        <v>390</v>
      </c>
      <c r="M40" s="54">
        <f t="shared" si="0"/>
        <v>780</v>
      </c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8" customHeight="1">
      <c r="A41" s="135">
        <v>1101</v>
      </c>
      <c r="B41" s="146"/>
      <c r="C41" s="135" t="str">
        <f>VLOOKUP(A41,Estoque!A3:O11,2,0)</f>
        <v>Stellaris: Galactic Paragons</v>
      </c>
      <c r="D41" s="145"/>
      <c r="E41" s="145"/>
      <c r="F41" s="146"/>
      <c r="G41" s="54"/>
      <c r="H41" s="54"/>
      <c r="I41" s="54"/>
      <c r="J41" s="54">
        <v>2</v>
      </c>
      <c r="K41" s="54" t="str">
        <f>IF(VLOOKUP(A41,Estoque!$A$3:$O$11,14,0)&gt;='NotaFiscal (2)'!J41,"Em Estoque","Sem estoque")</f>
        <v>Em Estoque</v>
      </c>
      <c r="L41" s="54">
        <f>IF(K41= "Em estoque",VLOOKUP(A41,Estoque!$A$3:$O$11,7,0), 0)</f>
        <v>183.88499999999999</v>
      </c>
      <c r="M41" s="54">
        <f t="shared" si="0"/>
        <v>367.77</v>
      </c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8" customHeight="1">
      <c r="A42" s="135">
        <v>1101</v>
      </c>
      <c r="B42" s="146"/>
      <c r="C42" s="139" t="str">
        <f>VLOOKUP(A42,Estoque!A3:O11,2,0)</f>
        <v>Stellaris: Galactic Paragons</v>
      </c>
      <c r="D42" s="140"/>
      <c r="E42" s="140"/>
      <c r="F42" s="147"/>
      <c r="G42" s="52"/>
      <c r="H42" s="52"/>
      <c r="I42" s="52"/>
      <c r="J42" s="54">
        <v>2</v>
      </c>
      <c r="K42" s="54" t="str">
        <f>IF(VLOOKUP(A42,Estoque!$A$3:$O$11,14,0)&gt;='NotaFiscal (2)'!J42,"Em Estoque","Sem estoque")</f>
        <v>Em Estoque</v>
      </c>
      <c r="L42" s="54">
        <f>IF(K42= "Em estoque",VLOOKUP(A42,Estoque!$A$3:$O$11,7,0), 0)</f>
        <v>183.88499999999999</v>
      </c>
      <c r="M42" s="54">
        <f t="shared" si="0"/>
        <v>367.77</v>
      </c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8" customHeight="1">
      <c r="A43" s="46" t="s">
        <v>246</v>
      </c>
      <c r="B43" s="35"/>
      <c r="C43" s="35"/>
      <c r="D43" s="35"/>
      <c r="E43" s="35"/>
      <c r="F43" s="35"/>
      <c r="G43" s="35"/>
      <c r="H43" s="35"/>
      <c r="I43" s="46" t="s">
        <v>247</v>
      </c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8" customHeight="1">
      <c r="A44" s="180"/>
      <c r="B44" s="142"/>
      <c r="C44" s="142"/>
      <c r="D44" s="142"/>
      <c r="E44" s="142"/>
      <c r="F44" s="142"/>
      <c r="G44" s="142"/>
      <c r="H44" s="143"/>
      <c r="I44" s="144"/>
      <c r="J44" s="142"/>
      <c r="K44" s="142"/>
      <c r="L44" s="142"/>
      <c r="M44" s="143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8" customHeight="1">
      <c r="A45" s="161"/>
      <c r="B45" s="140"/>
      <c r="C45" s="140"/>
      <c r="D45" s="140"/>
      <c r="E45" s="140"/>
      <c r="F45" s="140"/>
      <c r="G45" s="140"/>
      <c r="H45" s="147"/>
      <c r="I45" s="161"/>
      <c r="J45" s="140"/>
      <c r="K45" s="140"/>
      <c r="L45" s="140"/>
      <c r="M45" s="147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8" customHeight="1">
      <c r="A46" s="35" t="s">
        <v>248</v>
      </c>
      <c r="B46" s="35"/>
      <c r="C46" s="183" t="s">
        <v>249</v>
      </c>
      <c r="D46" s="184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5.75" customHeight="1">
      <c r="A47" s="35"/>
      <c r="B47" s="35"/>
      <c r="C47" s="35"/>
      <c r="D47" s="35"/>
      <c r="E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5.7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5.7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5.7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5.7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5.7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5.7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5.7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5.7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5.7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5.7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5.7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5.7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5.7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5.7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5.7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5.7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5.7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5.7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5.7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5.7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5.7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5.7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5.75" customHeight="1">
      <c r="A70" s="35"/>
      <c r="B70" s="35"/>
      <c r="C70" s="35"/>
      <c r="D70" s="35"/>
      <c r="E70" s="35"/>
      <c r="F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5.7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5.7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5.7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5.7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5.7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5.7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5.7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5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5.7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5.7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5.7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5.7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5.7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5.7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5.7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5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5.7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5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5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5.7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5.7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5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5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5.7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5.7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5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5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5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5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5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5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5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5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5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5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5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5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5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5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5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5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5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5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5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5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5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5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5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5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5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5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5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5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5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5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5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5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5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5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5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5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5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5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5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5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5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5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5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5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5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5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5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5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5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5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5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5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5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5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5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5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5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5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5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5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5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5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5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5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5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5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5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5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5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5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5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5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5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5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5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5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5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5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5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5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5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5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5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5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5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5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5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5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5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5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5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5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5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5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5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5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5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5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5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5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5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5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5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5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5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5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5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5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5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5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5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5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5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5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5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5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5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5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5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5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5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5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5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5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5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5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5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5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5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5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5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5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5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5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5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5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5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5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5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5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5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5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5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5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5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5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5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5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5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5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5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5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5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5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5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5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5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5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5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5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5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5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5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5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5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5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5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5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5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5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5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5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5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5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5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5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5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5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5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5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5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5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5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5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5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5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5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5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5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5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5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5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5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5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5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5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5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5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5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5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5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5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5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5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5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5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5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5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5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5.7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5.7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5.7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5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5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5.7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5.7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5.7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5.7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5.7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5.7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5.7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5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5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5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5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5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5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5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5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5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5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5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5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5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5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5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5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5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5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5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5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5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5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5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5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5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5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5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5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5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5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5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5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5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5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5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5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5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5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5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5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5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5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5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5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5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5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5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5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5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5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5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5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5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5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5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5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5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5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5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5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5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5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5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5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5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5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5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5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5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5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5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5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5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5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5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5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5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5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5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5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5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5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5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5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5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5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5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5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5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5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5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5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5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5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5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5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5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5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5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5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5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5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5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5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5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5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5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5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5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5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5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5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5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5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5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5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5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5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5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5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5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5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5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5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5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5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5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5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5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5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5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5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5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5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5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5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5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5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5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5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5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5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5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5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5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5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5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5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5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5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5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5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5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5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5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5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5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5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5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5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5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5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5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5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5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5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5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5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5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5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5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5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5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5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5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5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5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5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5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5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5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5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5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5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5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5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5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5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5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5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5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5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5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5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5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5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5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5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5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5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5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5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5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5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5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5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5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5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5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5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5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5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5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5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5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5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5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5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5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5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5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5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5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5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5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5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5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5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5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5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5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5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5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5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5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5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5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5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5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5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5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5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5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5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5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5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5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5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5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5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5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5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5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5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5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5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5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5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5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5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5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5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5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5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5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5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5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5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5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5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5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5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5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5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5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5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5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5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5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5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5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5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5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5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5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5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5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5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5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5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5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5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5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5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5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5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5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5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5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5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5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5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5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5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5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5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5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5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5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5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5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5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5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5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5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5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5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5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5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5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5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5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5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5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5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5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5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5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5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5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5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5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5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5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5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5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5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5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5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5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5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5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5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5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5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5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5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5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5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5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5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5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5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5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5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5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5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5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5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5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5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5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5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5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5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5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5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5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5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5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5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5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5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5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5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5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5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5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5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5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5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5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5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5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5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5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5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5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5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5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5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5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5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5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5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5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5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5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5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5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5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5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5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5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5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5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5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5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5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5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5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5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5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5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5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5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5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5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5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5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5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5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5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5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5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5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5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5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5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5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5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5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5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5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5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5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5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5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5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5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5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5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5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5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5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5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5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5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5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5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5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5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5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5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5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5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5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5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5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5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5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5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5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5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5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5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5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5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5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5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5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5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5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5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5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5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5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5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5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5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5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5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5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5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5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5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5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5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5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5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5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5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5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5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5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5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5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5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5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5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5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5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5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5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5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5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5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5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5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5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5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5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5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5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5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5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5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5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5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5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5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5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5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5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5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5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5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5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5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5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5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5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5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5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5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5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5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5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5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5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5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5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5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5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5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5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5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5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5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5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5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5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5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5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5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5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5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5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5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5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5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5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5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5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5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5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5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5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5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5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5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5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5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5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5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5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5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5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5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5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5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5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5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5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5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5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5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5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5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5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5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5.7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5.7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5.7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5.7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5.7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5.7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5.7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5.7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5.7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5.7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5.7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5.7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5.7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5.7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5.7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5.7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5.7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5.7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5.7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5.7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5.7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5.7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5.7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5.7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5.7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5.7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5.7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5.7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5.7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5.7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5.7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5.7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5.7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5.7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5.7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5.7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5.7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5.7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5.7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5.7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5.7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5.7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5.7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5.7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5.7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5.7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5.7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5.7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5.7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5.7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5.7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5.7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5.7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5.7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5.7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5.7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5.7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5.7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5.7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5.7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5.7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5.7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5.7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5.7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5.7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5.7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5.7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5.7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5.7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5.7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5.7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5.7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5.7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5.7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5.7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5.7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5.7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5.7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5.7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5.7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5.7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5.7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5.7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5.7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5.7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5.7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5.7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5.7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5.7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5.7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5.7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5.7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117">
    <mergeCell ref="A44:H45"/>
    <mergeCell ref="I44:M45"/>
    <mergeCell ref="C46:D46"/>
    <mergeCell ref="A40:B40"/>
    <mergeCell ref="C40:F40"/>
    <mergeCell ref="A41:B41"/>
    <mergeCell ref="C41:F41"/>
    <mergeCell ref="A42:B42"/>
    <mergeCell ref="C42:F42"/>
    <mergeCell ref="A37:B37"/>
    <mergeCell ref="C37:F37"/>
    <mergeCell ref="A38:B38"/>
    <mergeCell ref="C38:F38"/>
    <mergeCell ref="A39:B39"/>
    <mergeCell ref="C39:F39"/>
    <mergeCell ref="A35:B35"/>
    <mergeCell ref="C35:D35"/>
    <mergeCell ref="E35:F35"/>
    <mergeCell ref="G35:H35"/>
    <mergeCell ref="I35:J35"/>
    <mergeCell ref="K35:M35"/>
    <mergeCell ref="A34:B34"/>
    <mergeCell ref="C34:D34"/>
    <mergeCell ref="E34:F34"/>
    <mergeCell ref="G34:H34"/>
    <mergeCell ref="I34:J34"/>
    <mergeCell ref="K34:M34"/>
    <mergeCell ref="A32:F32"/>
    <mergeCell ref="G32:J32"/>
    <mergeCell ref="L32:M32"/>
    <mergeCell ref="A33:F33"/>
    <mergeCell ref="G33:J33"/>
    <mergeCell ref="L33:M33"/>
    <mergeCell ref="A30:D30"/>
    <mergeCell ref="E30:F30"/>
    <mergeCell ref="G30:H30"/>
    <mergeCell ref="I30:J30"/>
    <mergeCell ref="L30:M30"/>
    <mergeCell ref="A31:D31"/>
    <mergeCell ref="E31:F31"/>
    <mergeCell ref="G31:H31"/>
    <mergeCell ref="I31:J31"/>
    <mergeCell ref="L31:M31"/>
    <mergeCell ref="A28:B28"/>
    <mergeCell ref="C28:D28"/>
    <mergeCell ref="E28:F28"/>
    <mergeCell ref="G28:H28"/>
    <mergeCell ref="I28:J28"/>
    <mergeCell ref="L28:M28"/>
    <mergeCell ref="A27:B27"/>
    <mergeCell ref="C27:D27"/>
    <mergeCell ref="E27:F27"/>
    <mergeCell ref="G27:H27"/>
    <mergeCell ref="I27:J27"/>
    <mergeCell ref="L27:M27"/>
    <mergeCell ref="A26:B26"/>
    <mergeCell ref="C26:D26"/>
    <mergeCell ref="E26:F26"/>
    <mergeCell ref="G26:H26"/>
    <mergeCell ref="I26:J26"/>
    <mergeCell ref="L26:M26"/>
    <mergeCell ref="A23:F23"/>
    <mergeCell ref="H23:I23"/>
    <mergeCell ref="J23:K23"/>
    <mergeCell ref="L23:M23"/>
    <mergeCell ref="A25:B25"/>
    <mergeCell ref="C25:D25"/>
    <mergeCell ref="E25:F25"/>
    <mergeCell ref="G25:H25"/>
    <mergeCell ref="I25:J25"/>
    <mergeCell ref="L25:M25"/>
    <mergeCell ref="A21:F21"/>
    <mergeCell ref="G21:I21"/>
    <mergeCell ref="J21:K21"/>
    <mergeCell ref="L21:M21"/>
    <mergeCell ref="A22:F22"/>
    <mergeCell ref="H22:I22"/>
    <mergeCell ref="J22:K22"/>
    <mergeCell ref="L22:M22"/>
    <mergeCell ref="A19:B19"/>
    <mergeCell ref="I19:K19"/>
    <mergeCell ref="L19:M19"/>
    <mergeCell ref="A20:F20"/>
    <mergeCell ref="G20:I20"/>
    <mergeCell ref="J20:K20"/>
    <mergeCell ref="L20:M20"/>
    <mergeCell ref="A16:D16"/>
    <mergeCell ref="E16:H16"/>
    <mergeCell ref="I16:M16"/>
    <mergeCell ref="B18:H18"/>
    <mergeCell ref="I18:K18"/>
    <mergeCell ref="L18:M18"/>
    <mergeCell ref="D12:E12"/>
    <mergeCell ref="A13:H13"/>
    <mergeCell ref="I13:M13"/>
    <mergeCell ref="A14:H14"/>
    <mergeCell ref="I14:M14"/>
    <mergeCell ref="A15:D15"/>
    <mergeCell ref="E15:H15"/>
    <mergeCell ref="I15:M15"/>
    <mergeCell ref="A5:M5"/>
    <mergeCell ref="A6:E9"/>
    <mergeCell ref="F6:H12"/>
    <mergeCell ref="M6:M8"/>
    <mergeCell ref="I9:M9"/>
    <mergeCell ref="A10:E10"/>
    <mergeCell ref="I10:M10"/>
    <mergeCell ref="A11:E11"/>
    <mergeCell ref="I11:M12"/>
    <mergeCell ref="A12:B12"/>
    <mergeCell ref="A1:B1"/>
    <mergeCell ref="C1:F1"/>
    <mergeCell ref="G1:K1"/>
    <mergeCell ref="L1:M4"/>
    <mergeCell ref="A2:K2"/>
    <mergeCell ref="A3:C4"/>
    <mergeCell ref="D3:K4"/>
  </mergeCells>
  <dataValidations count="1">
    <dataValidation type="whole" allowBlank="1" showInputMessage="1" showErrorMessage="1" sqref="A18">
      <formula1>1</formula1>
      <formula2>3</formula2>
    </dataValidation>
  </dataValidations>
  <pageMargins left="0.511811024" right="0.511811024" top="0.78740157499999996" bottom="0.78740157499999996" header="0" footer="0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Clientes!$A$4:$A$13</xm:f>
          </x14:formula1>
          <xm:sqref>A19:B19</xm:sqref>
        </x14:dataValidation>
        <x14:dataValidation type="list" allowBlank="1" showInputMessage="1" showErrorMessage="1">
          <x14:formula1>
            <xm:f>Estoque!$A$4:$A$11</xm:f>
          </x14:formula1>
          <xm:sqref>A38:A42 B39:B42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8" workbookViewId="0">
      <selection activeCell="Y55" sqref="Y55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Fornecedores</vt:lpstr>
      <vt:lpstr>Clientes</vt:lpstr>
      <vt:lpstr>Estoque</vt:lpstr>
      <vt:lpstr>NotaFiscal</vt:lpstr>
      <vt:lpstr>NotaFiscal (2)</vt:lpstr>
      <vt:lpstr>Planilha1</vt:lpstr>
      <vt:lpstr>Clientes!DadosExternos_1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Usuário do Windows</cp:lastModifiedBy>
  <dcterms:modified xsi:type="dcterms:W3CDTF">2023-06-07T21:40:36Z</dcterms:modified>
</cp:coreProperties>
</file>