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5"/>
  <workbookPr defaultThemeVersion="166925"/>
  <xr:revisionPtr revIDLastSave="867" documentId="11_9248B46DC1CBB2E3ED7FF6F9903E8C1851038383" xr6:coauthVersionLast="47" xr6:coauthVersionMax="47" xr10:uidLastSave="{F253F883-3AAB-45E2-8D32-99395D0BD11C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J6" i="1" l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5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5" i="1"/>
  <c r="X6" i="1"/>
  <c r="R10" i="1"/>
  <c r="AK10" i="1" s="1"/>
  <c r="R6" i="1"/>
  <c r="R7" i="1"/>
  <c r="R8" i="1"/>
  <c r="R9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5" i="1"/>
  <c r="AK9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7" i="1"/>
  <c r="AK8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C29" i="1"/>
  <c r="D29" i="1"/>
  <c r="E29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5" i="1"/>
  <c r="K29" i="1"/>
  <c r="F29" i="1"/>
  <c r="G29" i="1"/>
  <c r="L29" i="1"/>
  <c r="M29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6" i="1"/>
  <c r="H5" i="1"/>
  <c r="H29" i="1" s="1"/>
  <c r="I6" i="1"/>
  <c r="J6" i="1" s="1"/>
  <c r="I7" i="1"/>
  <c r="J7" i="1" s="1"/>
  <c r="I8" i="1"/>
  <c r="J8" i="1" s="1"/>
  <c r="I9" i="1"/>
  <c r="J9" i="1" s="1"/>
  <c r="AL9" i="1" s="1"/>
  <c r="I10" i="1"/>
  <c r="J10" i="1" s="1"/>
  <c r="I11" i="1"/>
  <c r="J11" i="1" s="1"/>
  <c r="AL11" i="1" s="1"/>
  <c r="I12" i="1"/>
  <c r="J12" i="1" s="1"/>
  <c r="AL12" i="1" s="1"/>
  <c r="I13" i="1"/>
  <c r="J13" i="1" s="1"/>
  <c r="AL13" i="1" s="1"/>
  <c r="I14" i="1"/>
  <c r="J14" i="1" s="1"/>
  <c r="AL14" i="1" s="1"/>
  <c r="I15" i="1"/>
  <c r="J15" i="1" s="1"/>
  <c r="AL15" i="1" s="1"/>
  <c r="I16" i="1"/>
  <c r="J16" i="1" s="1"/>
  <c r="AL16" i="1" s="1"/>
  <c r="I17" i="1"/>
  <c r="J17" i="1" s="1"/>
  <c r="AL17" i="1" s="1"/>
  <c r="I18" i="1"/>
  <c r="J18" i="1" s="1"/>
  <c r="AL18" i="1" s="1"/>
  <c r="I19" i="1"/>
  <c r="J19" i="1" s="1"/>
  <c r="AL19" i="1" s="1"/>
  <c r="I20" i="1"/>
  <c r="J20" i="1" s="1"/>
  <c r="AL20" i="1" s="1"/>
  <c r="I21" i="1"/>
  <c r="J21" i="1" s="1"/>
  <c r="I22" i="1"/>
  <c r="J22" i="1" s="1"/>
  <c r="AL22" i="1" s="1"/>
  <c r="I23" i="1"/>
  <c r="J23" i="1" s="1"/>
  <c r="AL23" i="1" s="1"/>
  <c r="I24" i="1"/>
  <c r="J24" i="1" s="1"/>
  <c r="AL24" i="1" s="1"/>
  <c r="I25" i="1"/>
  <c r="J25" i="1" s="1"/>
  <c r="AL25" i="1" s="1"/>
  <c r="I26" i="1"/>
  <c r="J26" i="1" s="1"/>
  <c r="AL26" i="1" s="1"/>
  <c r="I27" i="1"/>
  <c r="J27" i="1" s="1"/>
  <c r="AL27" i="1" s="1"/>
  <c r="I28" i="1"/>
  <c r="J28" i="1" s="1"/>
  <c r="AL28" i="1" s="1"/>
  <c r="AL21" i="1" l="1"/>
  <c r="AL10" i="1"/>
  <c r="AK6" i="1"/>
  <c r="AL6" i="1" s="1"/>
  <c r="AK5" i="1"/>
  <c r="AL7" i="1"/>
  <c r="AL8" i="1"/>
  <c r="I5" i="1"/>
  <c r="J5" i="1" s="1"/>
  <c r="AL5" i="1" l="1"/>
  <c r="I29" i="1"/>
  <c r="J29" i="1" l="1"/>
  <c r="AL29" i="1"/>
</calcChain>
</file>

<file path=xl/sharedStrings.xml><?xml version="1.0" encoding="utf-8"?>
<sst xmlns="http://schemas.openxmlformats.org/spreadsheetml/2006/main" count="160" uniqueCount="51">
  <si>
    <t>NUM</t>
  </si>
  <si>
    <t>NOMBRE</t>
  </si>
  <si>
    <t>PRUEBAS</t>
  </si>
  <si>
    <t>PROYECTO</t>
  </si>
  <si>
    <t>TEST</t>
  </si>
  <si>
    <t>CALIF FINAL</t>
  </si>
  <si>
    <t>Test 1 Teo 30%</t>
  </si>
  <si>
    <t>Test 1 Prac 70%</t>
  </si>
  <si>
    <t>TEST 1</t>
  </si>
  <si>
    <t>Test 2 Teo 30%</t>
  </si>
  <si>
    <t>Test 2 Prac 70%</t>
  </si>
  <si>
    <t>TEST 2</t>
  </si>
  <si>
    <t>PROM</t>
  </si>
  <si>
    <t>NOTA</t>
  </si>
  <si>
    <t>Diseño</t>
  </si>
  <si>
    <t>Codigo y estructura</t>
  </si>
  <si>
    <t>Funcionalidad</t>
  </si>
  <si>
    <t>Persistencia</t>
  </si>
  <si>
    <t>Nota Test 60%</t>
  </si>
  <si>
    <t>Nada</t>
  </si>
  <si>
    <t>Poco</t>
  </si>
  <si>
    <t>Medio</t>
  </si>
  <si>
    <t>Avanz</t>
  </si>
  <si>
    <t>Sobresa</t>
  </si>
  <si>
    <t>TOTAL</t>
  </si>
  <si>
    <t>Brandon Edilson Herrera Caceres</t>
  </si>
  <si>
    <t>X</t>
  </si>
  <si>
    <t>Camilo Andres Hernandez Torres</t>
  </si>
  <si>
    <t>Carlos Jhoan Aguilar Galvis</t>
  </si>
  <si>
    <t>Christian Leonardo Celis Ardila</t>
  </si>
  <si>
    <t>Daniel Alberto Cruz Porras</t>
  </si>
  <si>
    <t>Daniel Andres Tobon Comba</t>
  </si>
  <si>
    <t>David Mateo Carreño Diaz</t>
  </si>
  <si>
    <t>Diego Fernando Pérez Niño</t>
  </si>
  <si>
    <t>Elkin Gabriel Niño Sánchez</t>
  </si>
  <si>
    <t>Hader Yobany Cabrera Guarin</t>
  </si>
  <si>
    <t>Jesus Leandro Leon Botello</t>
  </si>
  <si>
    <t>Juan David Eliezer Gomez Meza</t>
  </si>
  <si>
    <t>Juan David Herrera Maldonado</t>
  </si>
  <si>
    <t>Juan Diego Garcia Hernandez</t>
  </si>
  <si>
    <t>Juan Diego Rojas Effer</t>
  </si>
  <si>
    <t>Juan José Navarro Hernández</t>
  </si>
  <si>
    <t>Kevin Johan González Velandia</t>
  </si>
  <si>
    <t>Lorenzo Lopez Mendez</t>
  </si>
  <si>
    <t>Luis Andrés Ariza Osorio</t>
  </si>
  <si>
    <t>Mario Felipe Parra Delgado</t>
  </si>
  <si>
    <t>Santiago Sandoval Torres</t>
  </si>
  <si>
    <t>Sebastian Garcia Loyo</t>
  </si>
  <si>
    <t>Yulieth Dayana Correa Toro</t>
  </si>
  <si>
    <t>Yulieth Paola Araque Sánchez</t>
  </si>
  <si>
    <t>PROMEDIOS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</si>
</sst>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>
    <font>
      <sz val="11"/>
      <color theme="1"/>
      <name val="Calibri"/>
      <family val="2"/>
      <scheme val="minor"/>
    </font>
    <font>
      <sz val="9"/>
      <color theme="1"/>
      <name val="Century Gothic"/>
      <charset val="1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2F5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DDCFA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999999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999999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/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vertical="center" readingOrder="1"/>
    </xf>
    <xf numFmtId="0" fontId="0" fillId="0" borderId="0" xfId="0" applyAlignment="1">
      <alignment vertical="center"/>
    </xf>
    <xf numFmtId="0" fontId="1" fillId="0" borderId="2" xfId="0" applyFont="1" applyBorder="1" applyAlignment="1">
      <alignment vertical="center" readingOrder="1"/>
    </xf>
    <xf numFmtId="9" fontId="2" fillId="3" borderId="0" xfId="0" applyNumberFormat="1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" fontId="2" fillId="2" borderId="0" xfId="0" applyNumberFormat="1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1" fillId="0" borderId="4" xfId="0" applyFont="1" applyBorder="1" applyAlignment="1">
      <alignment vertical="center" readingOrder="1"/>
    </xf>
    <xf numFmtId="0" fontId="4" fillId="8" borderId="5" xfId="0" applyFont="1" applyFill="1" applyBorder="1" applyAlignment="1">
      <alignment horizontal="right" vertical="center"/>
    </xf>
    <xf numFmtId="1" fontId="3" fillId="8" borderId="6" xfId="0" applyNumberFormat="1" applyFont="1" applyFill="1" applyBorder="1" applyAlignment="1">
      <alignment horizontal="center" vertical="center"/>
    </xf>
    <xf numFmtId="1" fontId="4" fillId="8" borderId="6" xfId="0" applyNumberFormat="1" applyFont="1" applyFill="1" applyBorder="1" applyAlignment="1">
      <alignment horizontal="center" vertical="center"/>
    </xf>
    <xf numFmtId="1" fontId="2" fillId="8" borderId="6" xfId="0" applyNumberFormat="1" applyFont="1" applyFill="1" applyBorder="1" applyAlignment="1">
      <alignment horizontal="center" vertical="center"/>
    </xf>
    <xf numFmtId="1" fontId="2" fillId="8" borderId="7" xfId="0" applyNumberFormat="1" applyFont="1" applyFill="1" applyBorder="1" applyAlignment="1">
      <alignment horizontal="center" vertical="center"/>
    </xf>
    <xf numFmtId="1" fontId="5" fillId="8" borderId="6" xfId="0" applyNumberFormat="1" applyFont="1" applyFill="1" applyBorder="1" applyAlignment="1">
      <alignment horizontal="center" vertical="center"/>
    </xf>
    <xf numFmtId="1" fontId="6" fillId="8" borderId="6" xfId="0" applyNumberFormat="1" applyFont="1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164" fontId="7" fillId="7" borderId="0" xfId="0" applyNumberFormat="1" applyFont="1" applyFill="1" applyAlignment="1">
      <alignment vertical="center"/>
    </xf>
    <xf numFmtId="164" fontId="8" fillId="7" borderId="0" xfId="0" applyNumberFormat="1" applyFont="1" applyFill="1" applyAlignment="1">
      <alignment vertical="center"/>
    </xf>
    <xf numFmtId="0" fontId="7" fillId="5" borderId="0" xfId="0" applyFont="1" applyFill="1" applyAlignment="1">
      <alignment vertical="center"/>
    </xf>
    <xf numFmtId="0" fontId="2" fillId="0" borderId="0" xfId="0" applyFont="1" applyAlignment="1">
      <alignment horizontal="center" vertical="center"/>
    </xf>
    <xf numFmtId="1" fontId="2" fillId="8" borderId="8" xfId="0" applyNumberFormat="1" applyFont="1" applyFill="1" applyBorder="1" applyAlignment="1">
      <alignment horizontal="center" vertical="center"/>
    </xf>
    <xf numFmtId="1" fontId="2" fillId="3" borderId="0" xfId="0" applyNumberFormat="1" applyFont="1" applyFill="1" applyAlignment="1">
      <alignment horizontal="center" vertical="center"/>
    </xf>
    <xf numFmtId="9" fontId="2" fillId="10" borderId="0" xfId="0" applyNumberFormat="1" applyFont="1" applyFill="1" applyAlignment="1">
      <alignment horizontal="center" vertical="center"/>
    </xf>
    <xf numFmtId="0" fontId="0" fillId="10" borderId="0" xfId="0" applyFill="1" applyAlignment="1">
      <alignment vertical="center"/>
    </xf>
    <xf numFmtId="0" fontId="0" fillId="11" borderId="0" xfId="0" applyFill="1" applyAlignment="1">
      <alignment horizontal="center" vertical="center"/>
    </xf>
    <xf numFmtId="9" fontId="2" fillId="3" borderId="0" xfId="0" applyNumberFormat="1" applyFont="1" applyFill="1" applyAlignment="1">
      <alignment horizontal="center" vertical="center"/>
    </xf>
    <xf numFmtId="9" fontId="2" fillId="11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9" fontId="2" fillId="7" borderId="0" xfId="0" applyNumberFormat="1" applyFont="1" applyFill="1" applyAlignment="1">
      <alignment horizontal="center" vertical="center" wrapText="1"/>
    </xf>
    <xf numFmtId="9" fontId="2" fillId="5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EDDCFA"/>
      <color rgb="FFD9B8F2"/>
      <color rgb="FFF2F5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9"/>
  <sheetViews>
    <sheetView tabSelected="1" workbookViewId="0">
      <pane xSplit="2" topLeftCell="Y1" activePane="topRight" state="frozen"/>
      <selection pane="topRight" activeCell="AB15" sqref="AB15"/>
    </sheetView>
  </sheetViews>
  <sheetFormatPr defaultRowHeight="15"/>
  <cols>
    <col min="1" max="1" width="9.140625" style="4"/>
    <col min="2" max="2" width="29" style="4" bestFit="1" customWidth="1"/>
    <col min="3" max="3" width="9.140625" style="4"/>
    <col min="4" max="4" width="10.85546875" style="4" bestFit="1" customWidth="1"/>
    <col min="5" max="5" width="10.85546875" style="4" customWidth="1"/>
    <col min="6" max="6" width="9.140625" style="4"/>
    <col min="7" max="7" width="10.85546875" style="4" bestFit="1" customWidth="1"/>
    <col min="8" max="8" width="10.85546875" style="4" customWidth="1"/>
    <col min="9" max="11" width="9.140625" style="4"/>
    <col min="12" max="12" width="10.7109375" style="4" bestFit="1" customWidth="1"/>
    <col min="13" max="36" width="9.140625" style="4"/>
    <col min="37" max="37" width="9.140625" style="2"/>
    <col min="38" max="16384" width="9.140625" style="4"/>
  </cols>
  <sheetData>
    <row r="1" spans="1:38" s="1" customFormat="1">
      <c r="A1" s="31" t="s">
        <v>0</v>
      </c>
      <c r="B1" s="31" t="s">
        <v>1</v>
      </c>
      <c r="C1" s="34" t="s">
        <v>2</v>
      </c>
      <c r="D1" s="34"/>
      <c r="E1" s="34"/>
      <c r="F1" s="34"/>
      <c r="G1" s="34"/>
      <c r="H1" s="34"/>
      <c r="I1" s="34"/>
      <c r="J1" s="34"/>
      <c r="K1" s="35" t="s">
        <v>3</v>
      </c>
      <c r="L1" s="35"/>
      <c r="M1" s="8" t="s">
        <v>4</v>
      </c>
      <c r="N1" s="29">
        <v>0.6</v>
      </c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33" t="s">
        <v>5</v>
      </c>
    </row>
    <row r="2" spans="1:38" s="1" customFormat="1">
      <c r="A2" s="31"/>
      <c r="B2" s="31"/>
      <c r="C2" s="36" t="s">
        <v>6</v>
      </c>
      <c r="D2" s="36" t="s">
        <v>7</v>
      </c>
      <c r="E2" s="36" t="s">
        <v>8</v>
      </c>
      <c r="F2" s="36" t="s">
        <v>9</v>
      </c>
      <c r="G2" s="36" t="s">
        <v>10</v>
      </c>
      <c r="H2" s="36" t="s">
        <v>11</v>
      </c>
      <c r="I2" s="37" t="s">
        <v>12</v>
      </c>
      <c r="J2" s="38">
        <v>0.2</v>
      </c>
      <c r="K2" s="39" t="s">
        <v>13</v>
      </c>
      <c r="L2" s="39">
        <v>0.2</v>
      </c>
      <c r="M2" s="29" t="s">
        <v>14</v>
      </c>
      <c r="N2" s="29"/>
      <c r="O2" s="29"/>
      <c r="P2" s="29"/>
      <c r="Q2" s="29"/>
      <c r="R2" s="26"/>
      <c r="S2" s="29" t="s">
        <v>15</v>
      </c>
      <c r="T2" s="29"/>
      <c r="U2" s="29"/>
      <c r="V2" s="29"/>
      <c r="W2" s="29"/>
      <c r="X2" s="26"/>
      <c r="Y2" s="29" t="s">
        <v>16</v>
      </c>
      <c r="Z2" s="29"/>
      <c r="AA2" s="29"/>
      <c r="AB2" s="29"/>
      <c r="AC2" s="29"/>
      <c r="AD2" s="26"/>
      <c r="AE2" s="29" t="s">
        <v>17</v>
      </c>
      <c r="AF2" s="29"/>
      <c r="AG2" s="29"/>
      <c r="AH2" s="29"/>
      <c r="AI2" s="29"/>
      <c r="AJ2" s="26"/>
      <c r="AK2" s="30" t="s">
        <v>18</v>
      </c>
      <c r="AL2" s="33"/>
    </row>
    <row r="3" spans="1:38" s="1" customFormat="1">
      <c r="A3" s="31"/>
      <c r="B3" s="31"/>
      <c r="C3" s="36"/>
      <c r="D3" s="36"/>
      <c r="E3" s="36"/>
      <c r="F3" s="36"/>
      <c r="G3" s="36"/>
      <c r="H3" s="36"/>
      <c r="I3" s="37"/>
      <c r="J3" s="38"/>
      <c r="K3" s="39"/>
      <c r="L3" s="39"/>
      <c r="M3" s="6" t="s">
        <v>19</v>
      </c>
      <c r="N3" s="6" t="s">
        <v>20</v>
      </c>
      <c r="O3" s="6" t="s">
        <v>21</v>
      </c>
      <c r="P3" s="6" t="s">
        <v>22</v>
      </c>
      <c r="Q3" s="6" t="s">
        <v>23</v>
      </c>
      <c r="R3" s="26" t="s">
        <v>24</v>
      </c>
      <c r="S3" s="6" t="s">
        <v>19</v>
      </c>
      <c r="T3" s="6" t="s">
        <v>20</v>
      </c>
      <c r="U3" s="6" t="s">
        <v>21</v>
      </c>
      <c r="V3" s="6" t="s">
        <v>22</v>
      </c>
      <c r="W3" s="6" t="s">
        <v>23</v>
      </c>
      <c r="X3" s="26" t="s">
        <v>24</v>
      </c>
      <c r="Y3" s="6" t="s">
        <v>19</v>
      </c>
      <c r="Z3" s="6" t="s">
        <v>20</v>
      </c>
      <c r="AA3" s="6" t="s">
        <v>21</v>
      </c>
      <c r="AB3" s="6" t="s">
        <v>22</v>
      </c>
      <c r="AC3" s="6" t="s">
        <v>23</v>
      </c>
      <c r="AD3" s="26" t="s">
        <v>24</v>
      </c>
      <c r="AE3" s="6" t="s">
        <v>19</v>
      </c>
      <c r="AF3" s="6" t="s">
        <v>20</v>
      </c>
      <c r="AG3" s="6" t="s">
        <v>21</v>
      </c>
      <c r="AH3" s="6" t="s">
        <v>22</v>
      </c>
      <c r="AI3" s="6" t="s">
        <v>23</v>
      </c>
      <c r="AJ3" s="26" t="s">
        <v>24</v>
      </c>
      <c r="AK3" s="30"/>
      <c r="AL3" s="33"/>
    </row>
    <row r="4" spans="1:38" s="1" customFormat="1">
      <c r="A4" s="32"/>
      <c r="B4" s="32"/>
      <c r="C4" s="36"/>
      <c r="D4" s="36"/>
      <c r="E4" s="36"/>
      <c r="F4" s="36"/>
      <c r="G4" s="36"/>
      <c r="H4" s="36"/>
      <c r="I4" s="37"/>
      <c r="J4" s="38"/>
      <c r="K4" s="39"/>
      <c r="L4" s="39"/>
      <c r="M4" s="25">
        <v>0</v>
      </c>
      <c r="N4" s="25">
        <v>40</v>
      </c>
      <c r="O4" s="25">
        <v>80</v>
      </c>
      <c r="P4" s="25">
        <v>100</v>
      </c>
      <c r="Q4" s="25">
        <v>110</v>
      </c>
      <c r="R4" s="26">
        <v>0.2</v>
      </c>
      <c r="S4" s="25">
        <v>0</v>
      </c>
      <c r="T4" s="25">
        <v>40</v>
      </c>
      <c r="U4" s="25">
        <v>80</v>
      </c>
      <c r="V4" s="25">
        <v>100</v>
      </c>
      <c r="W4" s="25">
        <v>110</v>
      </c>
      <c r="X4" s="26">
        <v>0.2</v>
      </c>
      <c r="Y4" s="25">
        <v>0</v>
      </c>
      <c r="Z4" s="25">
        <v>40</v>
      </c>
      <c r="AA4" s="25">
        <v>80</v>
      </c>
      <c r="AB4" s="25">
        <v>100</v>
      </c>
      <c r="AC4" s="25">
        <v>110</v>
      </c>
      <c r="AD4" s="26">
        <v>0.3</v>
      </c>
      <c r="AE4" s="25">
        <v>0</v>
      </c>
      <c r="AF4" s="25">
        <v>40</v>
      </c>
      <c r="AG4" s="25">
        <v>80</v>
      </c>
      <c r="AH4" s="25">
        <v>100</v>
      </c>
      <c r="AI4" s="25">
        <v>110</v>
      </c>
      <c r="AJ4" s="26">
        <v>0.3</v>
      </c>
      <c r="AK4" s="30"/>
      <c r="AL4" s="33"/>
    </row>
    <row r="5" spans="1:38">
      <c r="A5" s="2">
        <v>1</v>
      </c>
      <c r="B5" s="3" t="s">
        <v>25</v>
      </c>
      <c r="C5" s="2">
        <v>10</v>
      </c>
      <c r="D5" s="2">
        <v>83</v>
      </c>
      <c r="E5" s="10">
        <f>ROUND(C5*0.3+D5*0.7,0)</f>
        <v>61</v>
      </c>
      <c r="F5" s="2">
        <v>0</v>
      </c>
      <c r="G5" s="2">
        <v>0</v>
      </c>
      <c r="H5" s="10">
        <f>ROUND(F5*0.3+G5*0.7,0)</f>
        <v>0</v>
      </c>
      <c r="I5" s="7">
        <f>ROUND(AVERAGE(E5,H5),0)</f>
        <v>31</v>
      </c>
      <c r="J5" s="20">
        <f>ROUND(I5*0.2,1)</f>
        <v>6.2</v>
      </c>
      <c r="K5" s="19">
        <v>0</v>
      </c>
      <c r="L5" s="22">
        <f>ROUND(K5*0.2,1)</f>
        <v>0</v>
      </c>
      <c r="M5" s="23" t="s">
        <v>26</v>
      </c>
      <c r="N5" s="23"/>
      <c r="O5" s="23"/>
      <c r="P5" s="23"/>
      <c r="Q5" s="23"/>
      <c r="R5" s="27">
        <f>ROUND(IF(M5&lt;&gt;"",$M$4,IF(N5&lt;&gt;"",$N$4,IF(O5&lt;&gt;"",$O$4,IF(P5&lt;&gt;"",$P$4,IF(Q5&lt;&gt;"",$Q$4,0)))))*$R$4,2)</f>
        <v>0</v>
      </c>
      <c r="S5" s="23" t="s">
        <v>26</v>
      </c>
      <c r="T5" s="23"/>
      <c r="U5" s="23"/>
      <c r="V5" s="23"/>
      <c r="W5" s="23"/>
      <c r="X5" s="27">
        <f>ROUND(IF(S5&lt;&gt;"",$S$4,IF(T5&lt;&gt;"",$T$4,IF(U5&lt;&gt;"",$U$4,IF(V5&lt;&gt;"",$V$4,IF(W5&lt;&gt;"",$W$4,0)))))*$X$4,2)</f>
        <v>0</v>
      </c>
      <c r="Y5" s="23" t="s">
        <v>26</v>
      </c>
      <c r="Z5" s="23"/>
      <c r="AA5" s="23"/>
      <c r="AB5" s="23"/>
      <c r="AC5" s="23"/>
      <c r="AD5" s="27">
        <f>ROUND(IF(Y5&lt;&gt;"",$Y$4,IF(Z5&lt;&gt;"",$Z$4,IF(AA5&lt;&gt;"",$AA$4,IF(AB5&lt;&gt;"",$AB$4,IF(AC5&lt;&gt;"",$AC$4,0)))))*$AD$4,2)</f>
        <v>0</v>
      </c>
      <c r="AE5" s="23" t="s">
        <v>26</v>
      </c>
      <c r="AF5" s="23"/>
      <c r="AG5" s="23"/>
      <c r="AH5" s="23"/>
      <c r="AI5" s="23"/>
      <c r="AJ5" s="27">
        <f>ROUND(IF(AE5&lt;&gt;"",$AE$4,IF(AF5&lt;&gt;"",$AF$4,IF(AG5&lt;&gt;"",$AG$4,IF(AH5&lt;&gt;"",$AH$4,IF(AI5&lt;&gt;"",$AI$4,0)))))*$AJ$4,2)</f>
        <v>0</v>
      </c>
      <c r="AK5" s="28">
        <f>ROUND(SUM(R5,X5,AD5,AJ5)*0.6,0)</f>
        <v>0</v>
      </c>
      <c r="AL5" s="9">
        <f>ROUND(SUM(J5,L5,AK5),0)</f>
        <v>6</v>
      </c>
    </row>
    <row r="6" spans="1:38">
      <c r="A6" s="2">
        <v>2</v>
      </c>
      <c r="B6" s="5" t="s">
        <v>27</v>
      </c>
      <c r="C6" s="2">
        <v>57.999999999999993</v>
      </c>
      <c r="D6" s="2">
        <v>45</v>
      </c>
      <c r="E6" s="10">
        <f t="shared" ref="E6:E28" si="0">ROUND(C6*0.3+D6*0.7,0)</f>
        <v>49</v>
      </c>
      <c r="F6" s="2">
        <v>57.999999999999993</v>
      </c>
      <c r="G6" s="2">
        <v>100</v>
      </c>
      <c r="H6" s="10">
        <f>ROUND(F6*0.3+G6*0.7,0)</f>
        <v>87</v>
      </c>
      <c r="I6" s="7">
        <f>ROUND(AVERAGE(E6,H6),0)</f>
        <v>68</v>
      </c>
      <c r="J6" s="20">
        <f t="shared" ref="J6:J28" si="1">ROUND(I6*0.2,1)</f>
        <v>13.6</v>
      </c>
      <c r="K6" s="19">
        <v>89</v>
      </c>
      <c r="L6" s="22">
        <f t="shared" ref="L6:L28" si="2">ROUND(K6*0.2,1)</f>
        <v>17.8</v>
      </c>
      <c r="M6" s="23"/>
      <c r="N6" s="23"/>
      <c r="O6" s="23"/>
      <c r="P6" s="23" t="s">
        <v>26</v>
      </c>
      <c r="Q6" s="23"/>
      <c r="R6" s="27">
        <f t="shared" ref="R6:R28" si="3">ROUND(IF(M6&lt;&gt;"",$M$4,IF(N6&lt;&gt;"",$N$4,IF(O6&lt;&gt;"",$O$4,IF(P6&lt;&gt;"",$P$4,IF(Q6&lt;&gt;"",$Q$4,0)))))*$R$4,2)</f>
        <v>20</v>
      </c>
      <c r="S6" s="23"/>
      <c r="T6" s="23"/>
      <c r="U6" s="23" t="s">
        <v>26</v>
      </c>
      <c r="V6" s="23"/>
      <c r="W6" s="23"/>
      <c r="X6" s="27">
        <f>ROUND(IF(S6&lt;&gt;"",$S$4,IF(T6&lt;&gt;"",$T$4,IF(U6&lt;&gt;"",$U$4,IF(V6&lt;&gt;"",$V$4,IF(W6&lt;&gt;"",$W$4,0)))))*$X$4,2)</f>
        <v>16</v>
      </c>
      <c r="Y6" s="23" t="s">
        <v>26</v>
      </c>
      <c r="Z6" s="23"/>
      <c r="AA6" s="23"/>
      <c r="AB6" s="23"/>
      <c r="AC6" s="23"/>
      <c r="AD6" s="27">
        <f t="shared" ref="AD6:AD28" si="4">ROUND(IF(Y6&lt;&gt;"",$Y$4,IF(Z6&lt;&gt;"",$Z$4,IF(AA6&lt;&gt;"",$AA$4,IF(AB6&lt;&gt;"",$AB$4,IF(AC6&lt;&gt;"",$AC$4,0)))))*$AD$4,2)</f>
        <v>0</v>
      </c>
      <c r="AE6" s="23"/>
      <c r="AF6" s="23" t="s">
        <v>26</v>
      </c>
      <c r="AG6" s="23"/>
      <c r="AH6" s="23"/>
      <c r="AI6" s="23"/>
      <c r="AJ6" s="27">
        <f t="shared" ref="AJ6:AJ28" si="5">ROUND(IF(AE6&lt;&gt;"",$AE$4,IF(AF6&lt;&gt;"",$AF$4,IF(AG6&lt;&gt;"",$AG$4,IF(AH6&lt;&gt;"",$AH$4,IF(AI6&lt;&gt;"",$AI$4,0)))))*$AJ$4,2)</f>
        <v>12</v>
      </c>
      <c r="AK6" s="28">
        <f t="shared" ref="AK6:AK28" si="6">ROUND(SUM(R6,X6,AD6,AJ6)*0.6,0)</f>
        <v>29</v>
      </c>
      <c r="AL6" s="9">
        <f t="shared" ref="AL6:AL28" si="7">ROUND(SUM(J6,L6,AK6),0)</f>
        <v>60</v>
      </c>
    </row>
    <row r="7" spans="1:38">
      <c r="A7" s="2">
        <v>3</v>
      </c>
      <c r="B7" s="5" t="s">
        <v>28</v>
      </c>
      <c r="C7" s="2">
        <v>82</v>
      </c>
      <c r="D7" s="2">
        <v>83</v>
      </c>
      <c r="E7" s="10">
        <f t="shared" si="0"/>
        <v>83</v>
      </c>
      <c r="F7" s="2">
        <v>86</v>
      </c>
      <c r="G7" s="2">
        <v>100</v>
      </c>
      <c r="H7" s="10">
        <f t="shared" ref="H7:H28" si="8">ROUND(F7*0.3+G7*0.7,0)</f>
        <v>96</v>
      </c>
      <c r="I7" s="7">
        <f>ROUND(AVERAGE(E7,H7),0)</f>
        <v>90</v>
      </c>
      <c r="J7" s="20">
        <f t="shared" si="1"/>
        <v>18</v>
      </c>
      <c r="K7" s="19">
        <v>98</v>
      </c>
      <c r="L7" s="22">
        <f t="shared" si="2"/>
        <v>19.600000000000001</v>
      </c>
      <c r="M7" s="23"/>
      <c r="N7" s="23"/>
      <c r="O7" s="23"/>
      <c r="P7" s="23" t="s">
        <v>26</v>
      </c>
      <c r="Q7" s="23"/>
      <c r="R7" s="27">
        <f t="shared" si="3"/>
        <v>20</v>
      </c>
      <c r="S7" s="23"/>
      <c r="T7" s="23"/>
      <c r="U7" s="23"/>
      <c r="V7" s="23" t="s">
        <v>26</v>
      </c>
      <c r="W7" s="23"/>
      <c r="X7" s="27">
        <f t="shared" ref="X7:X28" si="9">ROUND(IF(S7&lt;&gt;"",$S$4,IF(T7&lt;&gt;"",$T$4,IF(U7&lt;&gt;"",$U$4,IF(V7&lt;&gt;"",$V$4,IF(W7&lt;&gt;"",$W$4,0)))))*$X$4,2)</f>
        <v>20</v>
      </c>
      <c r="Y7" s="23"/>
      <c r="Z7" s="23"/>
      <c r="AA7" s="23"/>
      <c r="AB7" s="23" t="s">
        <v>26</v>
      </c>
      <c r="AC7" s="23"/>
      <c r="AD7" s="27">
        <f t="shared" si="4"/>
        <v>30</v>
      </c>
      <c r="AE7" s="23"/>
      <c r="AF7" s="23"/>
      <c r="AG7" s="23"/>
      <c r="AH7" s="23" t="s">
        <v>26</v>
      </c>
      <c r="AI7" s="23"/>
      <c r="AJ7" s="27">
        <f t="shared" si="5"/>
        <v>30</v>
      </c>
      <c r="AK7" s="28">
        <f t="shared" si="6"/>
        <v>60</v>
      </c>
      <c r="AL7" s="9">
        <f t="shared" si="7"/>
        <v>98</v>
      </c>
    </row>
    <row r="8" spans="1:38">
      <c r="A8" s="2">
        <v>4</v>
      </c>
      <c r="B8" s="5" t="s">
        <v>29</v>
      </c>
      <c r="C8" s="2">
        <v>78</v>
      </c>
      <c r="D8" s="2">
        <v>93</v>
      </c>
      <c r="E8" s="10">
        <f t="shared" si="0"/>
        <v>89</v>
      </c>
      <c r="F8" s="2">
        <v>81</v>
      </c>
      <c r="G8" s="2">
        <v>100</v>
      </c>
      <c r="H8" s="10">
        <f t="shared" si="8"/>
        <v>94</v>
      </c>
      <c r="I8" s="7">
        <f>ROUND(AVERAGE(E8,H8),0)</f>
        <v>92</v>
      </c>
      <c r="J8" s="20">
        <f t="shared" si="1"/>
        <v>18.399999999999999</v>
      </c>
      <c r="K8" s="19">
        <v>91</v>
      </c>
      <c r="L8" s="22">
        <f t="shared" si="2"/>
        <v>18.2</v>
      </c>
      <c r="M8" s="23"/>
      <c r="N8" s="23"/>
      <c r="O8" s="23" t="s">
        <v>26</v>
      </c>
      <c r="P8" s="23"/>
      <c r="Q8" s="23"/>
      <c r="R8" s="27">
        <f t="shared" si="3"/>
        <v>16</v>
      </c>
      <c r="S8" s="23"/>
      <c r="T8" s="23"/>
      <c r="U8" s="23"/>
      <c r="V8" s="23" t="s">
        <v>26</v>
      </c>
      <c r="W8" s="23"/>
      <c r="X8" s="27">
        <f t="shared" si="9"/>
        <v>20</v>
      </c>
      <c r="Y8" s="23"/>
      <c r="Z8" s="23"/>
      <c r="AA8" s="23" t="s">
        <v>26</v>
      </c>
      <c r="AB8" s="23"/>
      <c r="AC8" s="23"/>
      <c r="AD8" s="27">
        <f t="shared" si="4"/>
        <v>24</v>
      </c>
      <c r="AE8" s="23"/>
      <c r="AF8" s="23"/>
      <c r="AG8" s="23"/>
      <c r="AH8" s="23" t="s">
        <v>26</v>
      </c>
      <c r="AI8" s="23"/>
      <c r="AJ8" s="27">
        <f t="shared" si="5"/>
        <v>30</v>
      </c>
      <c r="AK8" s="28">
        <f t="shared" si="6"/>
        <v>54</v>
      </c>
      <c r="AL8" s="9">
        <f t="shared" si="7"/>
        <v>91</v>
      </c>
    </row>
    <row r="9" spans="1:38">
      <c r="A9" s="2">
        <v>5</v>
      </c>
      <c r="B9" s="5" t="s">
        <v>30</v>
      </c>
      <c r="C9" s="2">
        <v>78</v>
      </c>
      <c r="D9" s="2">
        <v>71</v>
      </c>
      <c r="E9" s="10">
        <f t="shared" si="0"/>
        <v>73</v>
      </c>
      <c r="F9" s="2">
        <v>78</v>
      </c>
      <c r="G9" s="2">
        <v>90</v>
      </c>
      <c r="H9" s="10">
        <f t="shared" si="8"/>
        <v>86</v>
      </c>
      <c r="I9" s="7">
        <f>ROUND(AVERAGE(E9,H9),0)</f>
        <v>80</v>
      </c>
      <c r="J9" s="20">
        <f t="shared" si="1"/>
        <v>16</v>
      </c>
      <c r="K9" s="19">
        <v>0</v>
      </c>
      <c r="L9" s="22">
        <f t="shared" si="2"/>
        <v>0</v>
      </c>
      <c r="M9" s="23"/>
      <c r="N9" s="23"/>
      <c r="O9" s="23"/>
      <c r="P9" s="23"/>
      <c r="Q9" s="23"/>
      <c r="R9" s="27">
        <f t="shared" si="3"/>
        <v>0</v>
      </c>
      <c r="S9" s="23"/>
      <c r="T9" s="23"/>
      <c r="U9" s="23"/>
      <c r="V9" s="23"/>
      <c r="W9" s="23"/>
      <c r="X9" s="27">
        <f t="shared" si="9"/>
        <v>0</v>
      </c>
      <c r="Y9" s="23"/>
      <c r="Z9" s="23"/>
      <c r="AA9" s="23"/>
      <c r="AB9" s="23"/>
      <c r="AC9" s="23"/>
      <c r="AD9" s="27">
        <f t="shared" si="4"/>
        <v>0</v>
      </c>
      <c r="AE9" s="23"/>
      <c r="AF9" s="23"/>
      <c r="AG9" s="23"/>
      <c r="AH9" s="23"/>
      <c r="AI9" s="23"/>
      <c r="AJ9" s="27">
        <f t="shared" si="5"/>
        <v>0</v>
      </c>
      <c r="AK9" s="28">
        <f t="shared" si="6"/>
        <v>0</v>
      </c>
      <c r="AL9" s="9">
        <f t="shared" si="7"/>
        <v>16</v>
      </c>
    </row>
    <row r="10" spans="1:38">
      <c r="A10" s="2">
        <v>6</v>
      </c>
      <c r="B10" s="5" t="s">
        <v>31</v>
      </c>
      <c r="C10" s="2">
        <v>62</v>
      </c>
      <c r="D10" s="2">
        <v>68</v>
      </c>
      <c r="E10" s="10">
        <f t="shared" si="0"/>
        <v>66</v>
      </c>
      <c r="F10" s="2">
        <v>80</v>
      </c>
      <c r="G10" s="2">
        <v>90</v>
      </c>
      <c r="H10" s="10">
        <f t="shared" si="8"/>
        <v>87</v>
      </c>
      <c r="I10" s="7">
        <f>ROUND(AVERAGE(E10,H10),0)</f>
        <v>77</v>
      </c>
      <c r="J10" s="20">
        <f t="shared" si="1"/>
        <v>15.4</v>
      </c>
      <c r="K10" s="19">
        <v>93</v>
      </c>
      <c r="L10" s="22">
        <f t="shared" si="2"/>
        <v>18.600000000000001</v>
      </c>
      <c r="M10" s="23"/>
      <c r="N10" s="23"/>
      <c r="O10" s="23" t="s">
        <v>26</v>
      </c>
      <c r="P10" s="23"/>
      <c r="Q10" s="23"/>
      <c r="R10" s="27">
        <f t="shared" ref="R10" si="10">ROUND(IF(M10&lt;&gt;"",$M$4,IF(N10&lt;&gt;"",$N$4,IF(O10&lt;&gt;"",$O$4,IF(P10&lt;&gt;"",$P$4,IF(Q10&lt;&gt;"",$Q$4,0)))))*$R$4,2)</f>
        <v>16</v>
      </c>
      <c r="S10" s="23"/>
      <c r="T10" s="23"/>
      <c r="U10" s="23"/>
      <c r="V10" s="23" t="s">
        <v>26</v>
      </c>
      <c r="W10" s="23"/>
      <c r="X10" s="27">
        <f t="shared" si="9"/>
        <v>20</v>
      </c>
      <c r="Y10" s="23"/>
      <c r="Z10" s="23"/>
      <c r="AA10" s="23" t="s">
        <v>26</v>
      </c>
      <c r="AB10" s="23"/>
      <c r="AC10" s="23"/>
      <c r="AD10" s="27">
        <f t="shared" si="4"/>
        <v>24</v>
      </c>
      <c r="AE10" s="23"/>
      <c r="AF10" s="23"/>
      <c r="AG10" s="23"/>
      <c r="AH10" s="23" t="s">
        <v>26</v>
      </c>
      <c r="AI10" s="23"/>
      <c r="AJ10" s="27">
        <f t="shared" si="5"/>
        <v>30</v>
      </c>
      <c r="AK10" s="28">
        <f t="shared" ref="AK10" si="11">ROUND(SUM(R10,X10,AD10,AJ10)*0.6,0)</f>
        <v>54</v>
      </c>
      <c r="AL10" s="9">
        <f t="shared" ref="AL10" si="12">ROUND(SUM(J10,L10,AK10),0)</f>
        <v>88</v>
      </c>
    </row>
    <row r="11" spans="1:38">
      <c r="A11" s="2">
        <v>7</v>
      </c>
      <c r="B11" s="5" t="s">
        <v>32</v>
      </c>
      <c r="C11" s="2">
        <v>80</v>
      </c>
      <c r="D11" s="2">
        <v>47</v>
      </c>
      <c r="E11" s="10">
        <f t="shared" si="0"/>
        <v>57</v>
      </c>
      <c r="F11" s="2">
        <v>76</v>
      </c>
      <c r="G11" s="2">
        <v>95</v>
      </c>
      <c r="H11" s="10">
        <f t="shared" si="8"/>
        <v>89</v>
      </c>
      <c r="I11" s="7">
        <f>ROUND(AVERAGE(E11,H11),0)</f>
        <v>73</v>
      </c>
      <c r="J11" s="20">
        <f t="shared" si="1"/>
        <v>14.6</v>
      </c>
      <c r="K11" s="19">
        <v>75</v>
      </c>
      <c r="L11" s="22">
        <f t="shared" si="2"/>
        <v>15</v>
      </c>
      <c r="M11" s="23"/>
      <c r="N11" s="23"/>
      <c r="O11" s="23"/>
      <c r="P11" s="23" t="s">
        <v>26</v>
      </c>
      <c r="Q11" s="23"/>
      <c r="R11" s="27">
        <f t="shared" si="3"/>
        <v>20</v>
      </c>
      <c r="S11" s="23"/>
      <c r="T11" s="23"/>
      <c r="U11" s="23"/>
      <c r="V11" s="23" t="s">
        <v>26</v>
      </c>
      <c r="W11" s="23"/>
      <c r="X11" s="27">
        <f t="shared" si="9"/>
        <v>20</v>
      </c>
      <c r="Y11" s="23"/>
      <c r="Z11" s="23"/>
      <c r="AA11" s="23" t="s">
        <v>26</v>
      </c>
      <c r="AB11" s="23"/>
      <c r="AC11" s="23"/>
      <c r="AD11" s="27">
        <f t="shared" si="4"/>
        <v>24</v>
      </c>
      <c r="AE11" s="23"/>
      <c r="AF11" s="23"/>
      <c r="AG11" s="23"/>
      <c r="AH11" s="23" t="s">
        <v>26</v>
      </c>
      <c r="AI11" s="23"/>
      <c r="AJ11" s="27">
        <f t="shared" si="5"/>
        <v>30</v>
      </c>
      <c r="AK11" s="28">
        <f t="shared" si="6"/>
        <v>56</v>
      </c>
      <c r="AL11" s="9">
        <f t="shared" si="7"/>
        <v>86</v>
      </c>
    </row>
    <row r="12" spans="1:38">
      <c r="A12" s="2">
        <v>8</v>
      </c>
      <c r="B12" s="5" t="s">
        <v>33</v>
      </c>
      <c r="C12" s="2">
        <v>78</v>
      </c>
      <c r="D12" s="2">
        <v>91</v>
      </c>
      <c r="E12" s="10">
        <f t="shared" si="0"/>
        <v>87</v>
      </c>
      <c r="F12" s="2">
        <v>85</v>
      </c>
      <c r="G12" s="2">
        <v>100</v>
      </c>
      <c r="H12" s="10">
        <f t="shared" si="8"/>
        <v>96</v>
      </c>
      <c r="I12" s="7">
        <f>ROUND(AVERAGE(E12,H12),0)</f>
        <v>92</v>
      </c>
      <c r="J12" s="20">
        <f t="shared" si="1"/>
        <v>18.399999999999999</v>
      </c>
      <c r="K12" s="19">
        <v>98</v>
      </c>
      <c r="L12" s="22">
        <f t="shared" si="2"/>
        <v>19.600000000000001</v>
      </c>
      <c r="M12" s="23"/>
      <c r="N12" s="23"/>
      <c r="O12" s="23" t="s">
        <v>26</v>
      </c>
      <c r="P12" s="23"/>
      <c r="Q12" s="23"/>
      <c r="R12" s="27">
        <f t="shared" si="3"/>
        <v>16</v>
      </c>
      <c r="S12" s="23"/>
      <c r="T12" s="23"/>
      <c r="U12" s="23"/>
      <c r="V12" s="23" t="s">
        <v>26</v>
      </c>
      <c r="W12" s="23"/>
      <c r="X12" s="27">
        <f t="shared" si="9"/>
        <v>20</v>
      </c>
      <c r="Y12" s="23"/>
      <c r="Z12" s="23" t="s">
        <v>26</v>
      </c>
      <c r="AA12" s="23"/>
      <c r="AB12" s="23"/>
      <c r="AC12" s="23"/>
      <c r="AD12" s="27">
        <f t="shared" si="4"/>
        <v>12</v>
      </c>
      <c r="AE12" s="23"/>
      <c r="AF12" s="23"/>
      <c r="AG12" s="23"/>
      <c r="AH12" s="23" t="s">
        <v>26</v>
      </c>
      <c r="AI12" s="23"/>
      <c r="AJ12" s="27">
        <f t="shared" si="5"/>
        <v>30</v>
      </c>
      <c r="AK12" s="28">
        <f t="shared" si="6"/>
        <v>47</v>
      </c>
      <c r="AL12" s="9">
        <f t="shared" si="7"/>
        <v>85</v>
      </c>
    </row>
    <row r="13" spans="1:38">
      <c r="A13" s="2">
        <v>9</v>
      </c>
      <c r="B13" s="5" t="s">
        <v>34</v>
      </c>
      <c r="C13" s="2">
        <v>70</v>
      </c>
      <c r="D13" s="2">
        <v>90</v>
      </c>
      <c r="E13" s="10">
        <f t="shared" si="0"/>
        <v>84</v>
      </c>
      <c r="F13" s="2">
        <v>77</v>
      </c>
      <c r="G13" s="2">
        <v>80</v>
      </c>
      <c r="H13" s="10">
        <f t="shared" si="8"/>
        <v>79</v>
      </c>
      <c r="I13" s="7">
        <f>ROUND(AVERAGE(E13,H13),0)</f>
        <v>82</v>
      </c>
      <c r="J13" s="20">
        <f t="shared" si="1"/>
        <v>16.399999999999999</v>
      </c>
      <c r="K13" s="19">
        <v>88</v>
      </c>
      <c r="L13" s="22">
        <f t="shared" si="2"/>
        <v>17.600000000000001</v>
      </c>
      <c r="M13" s="23"/>
      <c r="N13" s="23"/>
      <c r="O13" s="23" t="s">
        <v>26</v>
      </c>
      <c r="P13" s="23"/>
      <c r="Q13" s="23"/>
      <c r="R13" s="27">
        <f t="shared" si="3"/>
        <v>16</v>
      </c>
      <c r="S13" s="23"/>
      <c r="T13" s="23"/>
      <c r="U13" s="23"/>
      <c r="V13" s="23" t="s">
        <v>26</v>
      </c>
      <c r="W13" s="23"/>
      <c r="X13" s="27">
        <f t="shared" si="9"/>
        <v>20</v>
      </c>
      <c r="Y13" s="23"/>
      <c r="Z13" s="23"/>
      <c r="AA13" s="23" t="s">
        <v>26</v>
      </c>
      <c r="AB13" s="23"/>
      <c r="AC13" s="23"/>
      <c r="AD13" s="27">
        <f t="shared" si="4"/>
        <v>24</v>
      </c>
      <c r="AE13" s="23"/>
      <c r="AF13" s="23"/>
      <c r="AG13" s="23"/>
      <c r="AH13" s="23" t="s">
        <v>26</v>
      </c>
      <c r="AI13" s="23"/>
      <c r="AJ13" s="27">
        <f t="shared" si="5"/>
        <v>30</v>
      </c>
      <c r="AK13" s="28">
        <f t="shared" si="6"/>
        <v>54</v>
      </c>
      <c r="AL13" s="9">
        <f t="shared" si="7"/>
        <v>88</v>
      </c>
    </row>
    <row r="14" spans="1:38">
      <c r="A14" s="2">
        <v>10</v>
      </c>
      <c r="B14" s="5" t="s">
        <v>35</v>
      </c>
      <c r="C14" s="2">
        <v>68</v>
      </c>
      <c r="D14" s="2">
        <v>90</v>
      </c>
      <c r="E14" s="10">
        <f t="shared" si="0"/>
        <v>83</v>
      </c>
      <c r="F14" s="2">
        <v>80</v>
      </c>
      <c r="G14" s="2">
        <v>100</v>
      </c>
      <c r="H14" s="10">
        <f t="shared" si="8"/>
        <v>94</v>
      </c>
      <c r="I14" s="7">
        <f>ROUND(AVERAGE(E14,H14),0)</f>
        <v>89</v>
      </c>
      <c r="J14" s="20">
        <f t="shared" si="1"/>
        <v>17.8</v>
      </c>
      <c r="K14" s="19">
        <v>55</v>
      </c>
      <c r="L14" s="22">
        <f t="shared" si="2"/>
        <v>11</v>
      </c>
      <c r="M14" s="23"/>
      <c r="N14" s="23"/>
      <c r="O14" s="23" t="s">
        <v>26</v>
      </c>
      <c r="P14" s="23"/>
      <c r="Q14" s="23"/>
      <c r="R14" s="27">
        <f t="shared" si="3"/>
        <v>16</v>
      </c>
      <c r="S14" s="23"/>
      <c r="T14" s="23"/>
      <c r="U14" s="23"/>
      <c r="V14" s="23" t="s">
        <v>26</v>
      </c>
      <c r="W14" s="23"/>
      <c r="X14" s="27">
        <f t="shared" si="9"/>
        <v>20</v>
      </c>
      <c r="Y14" s="23"/>
      <c r="Z14" s="23"/>
      <c r="AA14" s="23"/>
      <c r="AB14" s="23" t="s">
        <v>26</v>
      </c>
      <c r="AC14" s="23"/>
      <c r="AD14" s="27">
        <f t="shared" si="4"/>
        <v>30</v>
      </c>
      <c r="AE14" s="23"/>
      <c r="AF14" s="23"/>
      <c r="AG14" s="23"/>
      <c r="AH14" s="23" t="s">
        <v>26</v>
      </c>
      <c r="AI14" s="23"/>
      <c r="AJ14" s="27">
        <f t="shared" si="5"/>
        <v>30</v>
      </c>
      <c r="AK14" s="28">
        <f t="shared" si="6"/>
        <v>58</v>
      </c>
      <c r="AL14" s="9">
        <f t="shared" si="7"/>
        <v>87</v>
      </c>
    </row>
    <row r="15" spans="1:38">
      <c r="A15" s="2">
        <v>11</v>
      </c>
      <c r="B15" s="5" t="s">
        <v>36</v>
      </c>
      <c r="C15" s="2">
        <v>64</v>
      </c>
      <c r="D15" s="2">
        <v>67</v>
      </c>
      <c r="E15" s="10">
        <f t="shared" si="0"/>
        <v>66</v>
      </c>
      <c r="F15" s="2">
        <v>71</v>
      </c>
      <c r="G15" s="2">
        <v>75</v>
      </c>
      <c r="H15" s="10">
        <f t="shared" si="8"/>
        <v>74</v>
      </c>
      <c r="I15" s="7">
        <f>ROUND(AVERAGE(E15,H15),0)</f>
        <v>70</v>
      </c>
      <c r="J15" s="20">
        <f t="shared" si="1"/>
        <v>14</v>
      </c>
      <c r="K15" s="19">
        <v>79</v>
      </c>
      <c r="L15" s="22">
        <f t="shared" si="2"/>
        <v>15.8</v>
      </c>
      <c r="M15" s="23"/>
      <c r="N15" s="23"/>
      <c r="O15" s="23" t="s">
        <v>26</v>
      </c>
      <c r="P15" s="23"/>
      <c r="Q15" s="23"/>
      <c r="R15" s="27">
        <f t="shared" si="3"/>
        <v>16</v>
      </c>
      <c r="S15" s="23"/>
      <c r="T15" s="23"/>
      <c r="U15" s="23" t="s">
        <v>26</v>
      </c>
      <c r="V15" s="23"/>
      <c r="W15" s="23"/>
      <c r="X15" s="27">
        <f t="shared" si="9"/>
        <v>16</v>
      </c>
      <c r="Y15" s="23" t="s">
        <v>26</v>
      </c>
      <c r="Z15" s="23"/>
      <c r="AA15" s="23"/>
      <c r="AB15" s="23"/>
      <c r="AC15" s="23"/>
      <c r="AD15" s="27">
        <f t="shared" si="4"/>
        <v>0</v>
      </c>
      <c r="AE15" s="23"/>
      <c r="AF15" s="23" t="s">
        <v>26</v>
      </c>
      <c r="AG15" s="23"/>
      <c r="AH15" s="23"/>
      <c r="AI15" s="23"/>
      <c r="AJ15" s="27">
        <f t="shared" si="5"/>
        <v>12</v>
      </c>
      <c r="AK15" s="28">
        <f t="shared" si="6"/>
        <v>26</v>
      </c>
      <c r="AL15" s="9">
        <f t="shared" si="7"/>
        <v>56</v>
      </c>
    </row>
    <row r="16" spans="1:38">
      <c r="A16" s="2">
        <v>12</v>
      </c>
      <c r="B16" s="5" t="s">
        <v>37</v>
      </c>
      <c r="C16" s="2">
        <v>68</v>
      </c>
      <c r="D16" s="2">
        <v>66</v>
      </c>
      <c r="E16" s="10">
        <f t="shared" si="0"/>
        <v>67</v>
      </c>
      <c r="F16" s="2">
        <v>59</v>
      </c>
      <c r="G16" s="2">
        <v>50</v>
      </c>
      <c r="H16" s="10">
        <f t="shared" si="8"/>
        <v>53</v>
      </c>
      <c r="I16" s="7">
        <f>ROUND(AVERAGE(E16,H16),0)</f>
        <v>60</v>
      </c>
      <c r="J16" s="20">
        <f t="shared" si="1"/>
        <v>12</v>
      </c>
      <c r="K16" s="19">
        <v>50</v>
      </c>
      <c r="L16" s="22">
        <f t="shared" si="2"/>
        <v>10</v>
      </c>
      <c r="M16" s="23"/>
      <c r="N16" s="23"/>
      <c r="O16" s="23" t="s">
        <v>26</v>
      </c>
      <c r="P16" s="23"/>
      <c r="Q16" s="23"/>
      <c r="R16" s="27">
        <f t="shared" si="3"/>
        <v>16</v>
      </c>
      <c r="S16" s="23"/>
      <c r="T16" s="23"/>
      <c r="U16" s="23" t="s">
        <v>26</v>
      </c>
      <c r="V16" s="23"/>
      <c r="W16" s="23"/>
      <c r="X16" s="27">
        <f t="shared" si="9"/>
        <v>16</v>
      </c>
      <c r="Y16" s="23" t="s">
        <v>26</v>
      </c>
      <c r="Z16" s="23"/>
      <c r="AA16" s="23"/>
      <c r="AB16" s="23"/>
      <c r="AC16" s="23"/>
      <c r="AD16" s="27">
        <f t="shared" si="4"/>
        <v>0</v>
      </c>
      <c r="AE16" s="23"/>
      <c r="AF16" s="23" t="s">
        <v>26</v>
      </c>
      <c r="AG16" s="23"/>
      <c r="AH16" s="23"/>
      <c r="AI16" s="23"/>
      <c r="AJ16" s="27">
        <f t="shared" si="5"/>
        <v>12</v>
      </c>
      <c r="AK16" s="28">
        <f t="shared" si="6"/>
        <v>26</v>
      </c>
      <c r="AL16" s="9">
        <f t="shared" si="7"/>
        <v>48</v>
      </c>
    </row>
    <row r="17" spans="1:38">
      <c r="A17" s="2">
        <v>13</v>
      </c>
      <c r="B17" s="5" t="s">
        <v>38</v>
      </c>
      <c r="C17" s="2">
        <v>56.000000000000007</v>
      </c>
      <c r="D17" s="2">
        <v>73</v>
      </c>
      <c r="E17" s="10">
        <f t="shared" si="0"/>
        <v>68</v>
      </c>
      <c r="F17" s="2">
        <v>66</v>
      </c>
      <c r="G17" s="2">
        <v>0</v>
      </c>
      <c r="H17" s="10">
        <f t="shared" si="8"/>
        <v>20</v>
      </c>
      <c r="I17" s="7">
        <f>ROUND(AVERAGE(E17,H17),0)</f>
        <v>44</v>
      </c>
      <c r="J17" s="20">
        <f t="shared" si="1"/>
        <v>8.8000000000000007</v>
      </c>
      <c r="K17" s="19">
        <v>79</v>
      </c>
      <c r="L17" s="22">
        <f t="shared" si="2"/>
        <v>15.8</v>
      </c>
      <c r="M17" s="23"/>
      <c r="N17" s="23"/>
      <c r="O17" s="23" t="s">
        <v>26</v>
      </c>
      <c r="P17" s="23"/>
      <c r="Q17" s="23"/>
      <c r="R17" s="27">
        <f t="shared" si="3"/>
        <v>16</v>
      </c>
      <c r="S17" s="23"/>
      <c r="T17" s="23"/>
      <c r="U17" s="23" t="s">
        <v>26</v>
      </c>
      <c r="V17" s="23"/>
      <c r="W17" s="23"/>
      <c r="X17" s="27">
        <f t="shared" si="9"/>
        <v>16</v>
      </c>
      <c r="Y17" s="23" t="s">
        <v>26</v>
      </c>
      <c r="Z17" s="23"/>
      <c r="AA17" s="23"/>
      <c r="AB17" s="23"/>
      <c r="AC17" s="23"/>
      <c r="AD17" s="27">
        <f t="shared" si="4"/>
        <v>0</v>
      </c>
      <c r="AE17" s="23"/>
      <c r="AF17" s="23" t="s">
        <v>26</v>
      </c>
      <c r="AG17" s="23"/>
      <c r="AH17" s="23"/>
      <c r="AI17" s="23"/>
      <c r="AJ17" s="27">
        <f t="shared" si="5"/>
        <v>12</v>
      </c>
      <c r="AK17" s="28">
        <f t="shared" si="6"/>
        <v>26</v>
      </c>
      <c r="AL17" s="9">
        <f t="shared" si="7"/>
        <v>51</v>
      </c>
    </row>
    <row r="18" spans="1:38">
      <c r="A18" s="2">
        <v>14</v>
      </c>
      <c r="B18" s="5" t="s">
        <v>39</v>
      </c>
      <c r="C18" s="2">
        <v>38</v>
      </c>
      <c r="D18" s="2">
        <v>69</v>
      </c>
      <c r="E18" s="10">
        <f t="shared" si="0"/>
        <v>60</v>
      </c>
      <c r="F18" s="2">
        <v>56.999999999999993</v>
      </c>
      <c r="G18" s="2">
        <v>20</v>
      </c>
      <c r="H18" s="10">
        <f t="shared" si="8"/>
        <v>31</v>
      </c>
      <c r="I18" s="7">
        <f>ROUND(AVERAGE(E18,H18),0)</f>
        <v>46</v>
      </c>
      <c r="J18" s="20">
        <f t="shared" si="1"/>
        <v>9.1999999999999993</v>
      </c>
      <c r="K18" s="19">
        <v>73</v>
      </c>
      <c r="L18" s="22">
        <f t="shared" si="2"/>
        <v>14.6</v>
      </c>
      <c r="M18" s="23"/>
      <c r="N18" s="23" t="s">
        <v>26</v>
      </c>
      <c r="O18" s="23"/>
      <c r="P18" s="23"/>
      <c r="Q18" s="23"/>
      <c r="R18" s="27">
        <f t="shared" si="3"/>
        <v>8</v>
      </c>
      <c r="S18" s="23"/>
      <c r="T18" s="23" t="s">
        <v>26</v>
      </c>
      <c r="U18" s="23"/>
      <c r="V18" s="23"/>
      <c r="W18" s="23"/>
      <c r="X18" s="27">
        <f t="shared" si="9"/>
        <v>8</v>
      </c>
      <c r="Y18" s="23"/>
      <c r="Z18" s="23" t="s">
        <v>26</v>
      </c>
      <c r="AA18" s="23"/>
      <c r="AB18" s="23"/>
      <c r="AC18" s="23"/>
      <c r="AD18" s="27">
        <f t="shared" si="4"/>
        <v>12</v>
      </c>
      <c r="AE18" s="23"/>
      <c r="AF18" s="23" t="s">
        <v>26</v>
      </c>
      <c r="AG18" s="23"/>
      <c r="AH18" s="23"/>
      <c r="AI18" s="23"/>
      <c r="AJ18" s="27">
        <f t="shared" si="5"/>
        <v>12</v>
      </c>
      <c r="AK18" s="28">
        <f t="shared" si="6"/>
        <v>24</v>
      </c>
      <c r="AL18" s="9">
        <f t="shared" si="7"/>
        <v>48</v>
      </c>
    </row>
    <row r="19" spans="1:38">
      <c r="A19" s="2">
        <v>15</v>
      </c>
      <c r="B19" s="5" t="s">
        <v>40</v>
      </c>
      <c r="C19" s="2">
        <v>0</v>
      </c>
      <c r="D19" s="2">
        <v>0</v>
      </c>
      <c r="E19" s="10">
        <f t="shared" si="0"/>
        <v>0</v>
      </c>
      <c r="F19" s="2">
        <v>66</v>
      </c>
      <c r="G19" s="2">
        <v>100</v>
      </c>
      <c r="H19" s="10">
        <f t="shared" si="8"/>
        <v>90</v>
      </c>
      <c r="I19" s="7">
        <f>ROUND(AVERAGE(E19,H19),0)</f>
        <v>45</v>
      </c>
      <c r="J19" s="20">
        <f t="shared" si="1"/>
        <v>9</v>
      </c>
      <c r="K19" s="19">
        <v>0</v>
      </c>
      <c r="L19" s="22">
        <f t="shared" si="2"/>
        <v>0</v>
      </c>
      <c r="M19" s="23"/>
      <c r="N19" s="23"/>
      <c r="O19" s="23" t="s">
        <v>26</v>
      </c>
      <c r="P19" s="23"/>
      <c r="Q19" s="23"/>
      <c r="R19" s="27">
        <f t="shared" si="3"/>
        <v>16</v>
      </c>
      <c r="S19" s="23"/>
      <c r="T19" s="23" t="s">
        <v>26</v>
      </c>
      <c r="U19" s="23"/>
      <c r="V19" s="23"/>
      <c r="W19" s="23"/>
      <c r="X19" s="27">
        <f t="shared" si="9"/>
        <v>8</v>
      </c>
      <c r="Y19" s="23"/>
      <c r="Z19" s="23" t="s">
        <v>26</v>
      </c>
      <c r="AA19" s="23"/>
      <c r="AB19" s="23"/>
      <c r="AC19" s="23"/>
      <c r="AD19" s="27">
        <f t="shared" si="4"/>
        <v>12</v>
      </c>
      <c r="AE19" s="23"/>
      <c r="AF19" s="23" t="s">
        <v>26</v>
      </c>
      <c r="AG19" s="23"/>
      <c r="AH19" s="23"/>
      <c r="AI19" s="23"/>
      <c r="AJ19" s="27">
        <f t="shared" si="5"/>
        <v>12</v>
      </c>
      <c r="AK19" s="28">
        <f t="shared" si="6"/>
        <v>29</v>
      </c>
      <c r="AL19" s="9">
        <f t="shared" si="7"/>
        <v>38</v>
      </c>
    </row>
    <row r="20" spans="1:38">
      <c r="A20" s="2">
        <v>16</v>
      </c>
      <c r="B20" s="5" t="s">
        <v>41</v>
      </c>
      <c r="C20" s="2">
        <v>52</v>
      </c>
      <c r="D20" s="2">
        <v>85</v>
      </c>
      <c r="E20" s="10">
        <f t="shared" si="0"/>
        <v>75</v>
      </c>
      <c r="F20" s="2">
        <v>57.999999999999993</v>
      </c>
      <c r="G20" s="2">
        <v>25</v>
      </c>
      <c r="H20" s="10">
        <f t="shared" si="8"/>
        <v>35</v>
      </c>
      <c r="I20" s="7">
        <f>ROUND(AVERAGE(E20,H20),0)</f>
        <v>55</v>
      </c>
      <c r="J20" s="20">
        <f t="shared" si="1"/>
        <v>11</v>
      </c>
      <c r="K20" s="19">
        <v>87</v>
      </c>
      <c r="L20" s="22">
        <f t="shared" si="2"/>
        <v>17.399999999999999</v>
      </c>
      <c r="M20" s="23"/>
      <c r="N20" s="23"/>
      <c r="O20" s="23" t="s">
        <v>26</v>
      </c>
      <c r="P20" s="23"/>
      <c r="Q20" s="23"/>
      <c r="R20" s="27">
        <f t="shared" si="3"/>
        <v>16</v>
      </c>
      <c r="S20" s="23"/>
      <c r="T20" s="23"/>
      <c r="U20" s="23" t="s">
        <v>26</v>
      </c>
      <c r="V20" s="23"/>
      <c r="W20" s="23"/>
      <c r="X20" s="27">
        <f t="shared" si="9"/>
        <v>16</v>
      </c>
      <c r="Y20" s="23"/>
      <c r="Z20" s="23"/>
      <c r="AA20" s="23" t="s">
        <v>26</v>
      </c>
      <c r="AB20" s="23"/>
      <c r="AC20" s="23"/>
      <c r="AD20" s="27">
        <f t="shared" si="4"/>
        <v>24</v>
      </c>
      <c r="AE20" s="23"/>
      <c r="AF20" s="23"/>
      <c r="AG20" s="23" t="s">
        <v>26</v>
      </c>
      <c r="AH20" s="23"/>
      <c r="AI20" s="23"/>
      <c r="AJ20" s="27">
        <f t="shared" si="5"/>
        <v>24</v>
      </c>
      <c r="AK20" s="28">
        <f t="shared" si="6"/>
        <v>48</v>
      </c>
      <c r="AL20" s="9">
        <f t="shared" si="7"/>
        <v>76</v>
      </c>
    </row>
    <row r="21" spans="1:38">
      <c r="A21" s="2">
        <v>17</v>
      </c>
      <c r="B21" s="5" t="s">
        <v>42</v>
      </c>
      <c r="C21" s="2">
        <v>52</v>
      </c>
      <c r="D21" s="2">
        <v>91</v>
      </c>
      <c r="E21" s="10">
        <f t="shared" si="0"/>
        <v>79</v>
      </c>
      <c r="F21" s="2">
        <v>73</v>
      </c>
      <c r="G21" s="2">
        <v>90</v>
      </c>
      <c r="H21" s="10">
        <f t="shared" si="8"/>
        <v>85</v>
      </c>
      <c r="I21" s="7">
        <f>ROUND(AVERAGE(E21,H21),0)</f>
        <v>82</v>
      </c>
      <c r="J21" s="20">
        <f t="shared" si="1"/>
        <v>16.399999999999999</v>
      </c>
      <c r="K21" s="19">
        <v>0</v>
      </c>
      <c r="L21" s="22">
        <f t="shared" si="2"/>
        <v>0</v>
      </c>
      <c r="M21" s="23"/>
      <c r="N21" s="23" t="s">
        <v>26</v>
      </c>
      <c r="O21" s="23"/>
      <c r="P21" s="23"/>
      <c r="Q21" s="23"/>
      <c r="R21" s="27">
        <f t="shared" si="3"/>
        <v>8</v>
      </c>
      <c r="S21" s="23"/>
      <c r="T21" s="23" t="s">
        <v>26</v>
      </c>
      <c r="U21" s="23"/>
      <c r="V21" s="23"/>
      <c r="W21" s="23"/>
      <c r="X21" s="27">
        <f t="shared" si="9"/>
        <v>8</v>
      </c>
      <c r="Y21" s="23"/>
      <c r="Z21" s="23" t="s">
        <v>26</v>
      </c>
      <c r="AA21" s="23"/>
      <c r="AB21" s="23"/>
      <c r="AC21" s="23"/>
      <c r="AD21" s="27">
        <f t="shared" si="4"/>
        <v>12</v>
      </c>
      <c r="AE21" s="23"/>
      <c r="AF21" s="23" t="s">
        <v>26</v>
      </c>
      <c r="AG21" s="23"/>
      <c r="AH21" s="23"/>
      <c r="AI21" s="23"/>
      <c r="AJ21" s="27">
        <f t="shared" si="5"/>
        <v>12</v>
      </c>
      <c r="AK21" s="28">
        <f t="shared" si="6"/>
        <v>24</v>
      </c>
      <c r="AL21" s="9">
        <f t="shared" si="7"/>
        <v>40</v>
      </c>
    </row>
    <row r="22" spans="1:38">
      <c r="A22" s="2">
        <v>18</v>
      </c>
      <c r="B22" s="5" t="s">
        <v>43</v>
      </c>
      <c r="C22" s="2">
        <v>70</v>
      </c>
      <c r="D22" s="2">
        <v>95</v>
      </c>
      <c r="E22" s="10">
        <f t="shared" si="0"/>
        <v>88</v>
      </c>
      <c r="F22" s="2">
        <v>75</v>
      </c>
      <c r="G22" s="2">
        <v>90</v>
      </c>
      <c r="H22" s="10">
        <f t="shared" si="8"/>
        <v>86</v>
      </c>
      <c r="I22" s="7">
        <f>ROUND(AVERAGE(E22,H22),0)</f>
        <v>87</v>
      </c>
      <c r="J22" s="20">
        <f t="shared" si="1"/>
        <v>17.399999999999999</v>
      </c>
      <c r="K22" s="19">
        <v>98</v>
      </c>
      <c r="L22" s="22">
        <f t="shared" si="2"/>
        <v>19.600000000000001</v>
      </c>
      <c r="M22" s="23"/>
      <c r="N22" s="23"/>
      <c r="O22" s="23"/>
      <c r="P22" s="23" t="s">
        <v>26</v>
      </c>
      <c r="Q22" s="23"/>
      <c r="R22" s="27">
        <f t="shared" si="3"/>
        <v>20</v>
      </c>
      <c r="S22" s="23"/>
      <c r="T22" s="23"/>
      <c r="U22" s="23"/>
      <c r="V22" s="23" t="s">
        <v>26</v>
      </c>
      <c r="W22" s="23"/>
      <c r="X22" s="27">
        <f t="shared" si="9"/>
        <v>20</v>
      </c>
      <c r="Y22" s="23"/>
      <c r="Z22" s="23"/>
      <c r="AA22" s="23"/>
      <c r="AB22" s="23" t="s">
        <v>26</v>
      </c>
      <c r="AC22" s="23"/>
      <c r="AD22" s="27">
        <f t="shared" si="4"/>
        <v>30</v>
      </c>
      <c r="AE22" s="23"/>
      <c r="AF22" s="23"/>
      <c r="AG22" s="23" t="s">
        <v>26</v>
      </c>
      <c r="AH22" s="23"/>
      <c r="AI22" s="23"/>
      <c r="AJ22" s="27">
        <f t="shared" si="5"/>
        <v>24</v>
      </c>
      <c r="AK22" s="28">
        <f t="shared" si="6"/>
        <v>56</v>
      </c>
      <c r="AL22" s="9">
        <f t="shared" si="7"/>
        <v>93</v>
      </c>
    </row>
    <row r="23" spans="1:38">
      <c r="A23" s="2">
        <v>19</v>
      </c>
      <c r="B23" s="5" t="s">
        <v>44</v>
      </c>
      <c r="C23" s="2">
        <v>34</v>
      </c>
      <c r="D23" s="2">
        <v>31</v>
      </c>
      <c r="E23" s="10">
        <f t="shared" si="0"/>
        <v>32</v>
      </c>
      <c r="F23" s="2">
        <v>42</v>
      </c>
      <c r="G23" s="2">
        <v>20</v>
      </c>
      <c r="H23" s="10">
        <f t="shared" si="8"/>
        <v>27</v>
      </c>
      <c r="I23" s="7">
        <f>ROUND(AVERAGE(E23,H23),0)</f>
        <v>30</v>
      </c>
      <c r="J23" s="20">
        <f t="shared" si="1"/>
        <v>6</v>
      </c>
      <c r="K23" s="19">
        <v>54</v>
      </c>
      <c r="L23" s="22">
        <f t="shared" si="2"/>
        <v>10.8</v>
      </c>
      <c r="M23" s="23"/>
      <c r="N23" s="23"/>
      <c r="O23" s="23" t="s">
        <v>26</v>
      </c>
      <c r="P23" s="23"/>
      <c r="Q23" s="23"/>
      <c r="R23" s="27">
        <f t="shared" si="3"/>
        <v>16</v>
      </c>
      <c r="S23" s="23"/>
      <c r="T23" s="23"/>
      <c r="U23" s="23" t="s">
        <v>26</v>
      </c>
      <c r="V23" s="23"/>
      <c r="W23" s="23"/>
      <c r="X23" s="27">
        <f t="shared" si="9"/>
        <v>16</v>
      </c>
      <c r="Y23" s="23"/>
      <c r="Z23" s="23" t="s">
        <v>26</v>
      </c>
      <c r="AA23" s="23"/>
      <c r="AB23" s="23"/>
      <c r="AC23" s="23"/>
      <c r="AD23" s="27">
        <f t="shared" si="4"/>
        <v>12</v>
      </c>
      <c r="AE23" s="23"/>
      <c r="AF23" s="23" t="s">
        <v>26</v>
      </c>
      <c r="AG23" s="23"/>
      <c r="AH23" s="23"/>
      <c r="AI23" s="23"/>
      <c r="AJ23" s="27">
        <f t="shared" si="5"/>
        <v>12</v>
      </c>
      <c r="AK23" s="28">
        <f t="shared" si="6"/>
        <v>34</v>
      </c>
      <c r="AL23" s="9">
        <f t="shared" si="7"/>
        <v>51</v>
      </c>
    </row>
    <row r="24" spans="1:38">
      <c r="A24" s="2">
        <v>20</v>
      </c>
      <c r="B24" s="5" t="s">
        <v>45</v>
      </c>
      <c r="C24" s="2">
        <v>64</v>
      </c>
      <c r="D24" s="2">
        <v>91</v>
      </c>
      <c r="E24" s="10">
        <f t="shared" si="0"/>
        <v>83</v>
      </c>
      <c r="F24" s="2">
        <v>61</v>
      </c>
      <c r="G24" s="2">
        <v>0</v>
      </c>
      <c r="H24" s="10">
        <f t="shared" si="8"/>
        <v>18</v>
      </c>
      <c r="I24" s="7">
        <f>ROUND(AVERAGE(E24,H24),0)</f>
        <v>51</v>
      </c>
      <c r="J24" s="20">
        <f t="shared" si="1"/>
        <v>10.199999999999999</v>
      </c>
      <c r="K24" s="19"/>
      <c r="L24" s="22">
        <f t="shared" si="2"/>
        <v>0</v>
      </c>
      <c r="M24" s="23"/>
      <c r="N24" s="23" t="s">
        <v>26</v>
      </c>
      <c r="O24" s="23"/>
      <c r="P24" s="23"/>
      <c r="Q24" s="23"/>
      <c r="R24" s="27">
        <f t="shared" si="3"/>
        <v>8</v>
      </c>
      <c r="S24" s="23"/>
      <c r="T24" s="23"/>
      <c r="U24" s="23" t="s">
        <v>26</v>
      </c>
      <c r="V24" s="23"/>
      <c r="W24" s="23"/>
      <c r="X24" s="27">
        <f t="shared" si="9"/>
        <v>16</v>
      </c>
      <c r="Y24" s="23"/>
      <c r="Z24" s="23" t="s">
        <v>26</v>
      </c>
      <c r="AA24" s="23"/>
      <c r="AB24" s="23"/>
      <c r="AC24" s="23"/>
      <c r="AD24" s="27">
        <f t="shared" si="4"/>
        <v>12</v>
      </c>
      <c r="AE24" s="23"/>
      <c r="AF24" s="23" t="s">
        <v>26</v>
      </c>
      <c r="AG24" s="23"/>
      <c r="AH24" s="23"/>
      <c r="AI24" s="23"/>
      <c r="AJ24" s="27">
        <f t="shared" si="5"/>
        <v>12</v>
      </c>
      <c r="AK24" s="28">
        <f t="shared" si="6"/>
        <v>29</v>
      </c>
      <c r="AL24" s="9">
        <f t="shared" si="7"/>
        <v>39</v>
      </c>
    </row>
    <row r="25" spans="1:38">
      <c r="A25" s="2">
        <v>21</v>
      </c>
      <c r="B25" s="5" t="s">
        <v>46</v>
      </c>
      <c r="C25" s="2">
        <v>80</v>
      </c>
      <c r="D25" s="2">
        <v>70</v>
      </c>
      <c r="E25" s="10">
        <f t="shared" si="0"/>
        <v>73</v>
      </c>
      <c r="F25" s="2">
        <v>82</v>
      </c>
      <c r="G25" s="2">
        <v>100</v>
      </c>
      <c r="H25" s="10">
        <f t="shared" si="8"/>
        <v>95</v>
      </c>
      <c r="I25" s="7">
        <f>ROUND(AVERAGE(E25,H25),0)</f>
        <v>84</v>
      </c>
      <c r="J25" s="20">
        <f t="shared" si="1"/>
        <v>16.8</v>
      </c>
      <c r="K25" s="19"/>
      <c r="L25" s="22">
        <f t="shared" si="2"/>
        <v>0</v>
      </c>
      <c r="M25" s="23"/>
      <c r="N25" s="23"/>
      <c r="O25" s="23" t="s">
        <v>26</v>
      </c>
      <c r="P25" s="23"/>
      <c r="Q25" s="23"/>
      <c r="R25" s="27">
        <f t="shared" si="3"/>
        <v>16</v>
      </c>
      <c r="S25" s="23"/>
      <c r="T25" s="23"/>
      <c r="U25" s="23"/>
      <c r="V25" s="23" t="s">
        <v>26</v>
      </c>
      <c r="W25" s="23"/>
      <c r="X25" s="27">
        <f t="shared" si="9"/>
        <v>20</v>
      </c>
      <c r="Y25" s="23"/>
      <c r="Z25" s="23"/>
      <c r="AA25" s="23" t="s">
        <v>26</v>
      </c>
      <c r="AB25" s="23"/>
      <c r="AC25" s="23"/>
      <c r="AD25" s="27">
        <f t="shared" si="4"/>
        <v>24</v>
      </c>
      <c r="AE25" s="23"/>
      <c r="AF25" s="23"/>
      <c r="AG25" s="23"/>
      <c r="AH25" s="23" t="s">
        <v>26</v>
      </c>
      <c r="AI25" s="23"/>
      <c r="AJ25" s="27">
        <f t="shared" si="5"/>
        <v>30</v>
      </c>
      <c r="AK25" s="28">
        <f t="shared" si="6"/>
        <v>54</v>
      </c>
      <c r="AL25" s="9">
        <f t="shared" si="7"/>
        <v>71</v>
      </c>
    </row>
    <row r="26" spans="1:38">
      <c r="A26" s="2">
        <v>22</v>
      </c>
      <c r="B26" s="5" t="s">
        <v>47</v>
      </c>
      <c r="C26" s="2">
        <v>44</v>
      </c>
      <c r="D26" s="2">
        <v>66</v>
      </c>
      <c r="E26" s="10">
        <f t="shared" si="0"/>
        <v>59</v>
      </c>
      <c r="F26" s="2">
        <v>63</v>
      </c>
      <c r="G26" s="2">
        <v>20</v>
      </c>
      <c r="H26" s="10">
        <f t="shared" si="8"/>
        <v>33</v>
      </c>
      <c r="I26" s="7">
        <f>ROUND(AVERAGE(E26,H26),0)</f>
        <v>46</v>
      </c>
      <c r="J26" s="20">
        <f t="shared" si="1"/>
        <v>9.1999999999999993</v>
      </c>
      <c r="K26" s="19">
        <v>89</v>
      </c>
      <c r="L26" s="22">
        <f t="shared" si="2"/>
        <v>17.8</v>
      </c>
      <c r="M26" s="23"/>
      <c r="N26" s="23"/>
      <c r="O26" s="23" t="s">
        <v>26</v>
      </c>
      <c r="P26" s="23"/>
      <c r="Q26" s="23"/>
      <c r="R26" s="27">
        <f t="shared" si="3"/>
        <v>16</v>
      </c>
      <c r="S26" s="23"/>
      <c r="T26" s="23"/>
      <c r="U26" s="23"/>
      <c r="V26" s="23" t="s">
        <v>26</v>
      </c>
      <c r="W26" s="23"/>
      <c r="X26" s="27">
        <f t="shared" si="9"/>
        <v>20</v>
      </c>
      <c r="Y26" s="23"/>
      <c r="Z26" s="23"/>
      <c r="AA26" s="23" t="s">
        <v>26</v>
      </c>
      <c r="AB26" s="23"/>
      <c r="AC26" s="23"/>
      <c r="AD26" s="27">
        <f t="shared" si="4"/>
        <v>24</v>
      </c>
      <c r="AE26" s="23"/>
      <c r="AF26" s="23" t="s">
        <v>26</v>
      </c>
      <c r="AG26" s="23"/>
      <c r="AH26" s="23"/>
      <c r="AI26" s="23"/>
      <c r="AJ26" s="27">
        <f t="shared" si="5"/>
        <v>12</v>
      </c>
      <c r="AK26" s="28">
        <f t="shared" si="6"/>
        <v>43</v>
      </c>
      <c r="AL26" s="9">
        <f t="shared" si="7"/>
        <v>70</v>
      </c>
    </row>
    <row r="27" spans="1:38">
      <c r="A27" s="2">
        <v>23</v>
      </c>
      <c r="B27" s="5" t="s">
        <v>48</v>
      </c>
      <c r="C27" s="2">
        <v>68</v>
      </c>
      <c r="D27" s="2">
        <v>72</v>
      </c>
      <c r="E27" s="10">
        <f t="shared" si="0"/>
        <v>71</v>
      </c>
      <c r="F27" s="2">
        <v>75</v>
      </c>
      <c r="G27" s="2">
        <v>20</v>
      </c>
      <c r="H27" s="10">
        <f t="shared" si="8"/>
        <v>37</v>
      </c>
      <c r="I27" s="7">
        <f>ROUND(AVERAGE(E27,H27),0)</f>
        <v>54</v>
      </c>
      <c r="J27" s="20">
        <f t="shared" si="1"/>
        <v>10.8</v>
      </c>
      <c r="K27" s="19">
        <v>89</v>
      </c>
      <c r="L27" s="22">
        <f t="shared" si="2"/>
        <v>17.8</v>
      </c>
      <c r="M27" s="23"/>
      <c r="N27" s="23"/>
      <c r="O27" s="23" t="s">
        <v>26</v>
      </c>
      <c r="P27" s="23"/>
      <c r="Q27" s="23"/>
      <c r="R27" s="27">
        <f t="shared" si="3"/>
        <v>16</v>
      </c>
      <c r="S27" s="23"/>
      <c r="T27" s="23"/>
      <c r="U27" s="23"/>
      <c r="V27" s="23" t="s">
        <v>26</v>
      </c>
      <c r="W27" s="23"/>
      <c r="X27" s="27">
        <f t="shared" si="9"/>
        <v>20</v>
      </c>
      <c r="Y27" s="23"/>
      <c r="Z27" s="23"/>
      <c r="AA27" s="23" t="s">
        <v>26</v>
      </c>
      <c r="AB27" s="23"/>
      <c r="AC27" s="23"/>
      <c r="AD27" s="27">
        <f t="shared" si="4"/>
        <v>24</v>
      </c>
      <c r="AE27" s="23"/>
      <c r="AF27" s="23"/>
      <c r="AG27" s="23"/>
      <c r="AH27" s="23" t="s">
        <v>26</v>
      </c>
      <c r="AI27" s="23"/>
      <c r="AJ27" s="27">
        <f t="shared" si="5"/>
        <v>30</v>
      </c>
      <c r="AK27" s="28">
        <f t="shared" si="6"/>
        <v>54</v>
      </c>
      <c r="AL27" s="9">
        <f t="shared" si="7"/>
        <v>83</v>
      </c>
    </row>
    <row r="28" spans="1:38">
      <c r="A28" s="2">
        <v>24</v>
      </c>
      <c r="B28" s="11" t="s">
        <v>49</v>
      </c>
      <c r="C28" s="2">
        <v>44</v>
      </c>
      <c r="D28" s="2">
        <v>55</v>
      </c>
      <c r="E28" s="10">
        <f t="shared" si="0"/>
        <v>52</v>
      </c>
      <c r="F28" s="2">
        <v>42</v>
      </c>
      <c r="G28" s="2">
        <v>100</v>
      </c>
      <c r="H28" s="10">
        <f t="shared" si="8"/>
        <v>83</v>
      </c>
      <c r="I28" s="7">
        <f>ROUND(AVERAGE(E28,H28),0)</f>
        <v>68</v>
      </c>
      <c r="J28" s="21">
        <f t="shared" si="1"/>
        <v>13.6</v>
      </c>
      <c r="K28" s="19">
        <v>88</v>
      </c>
      <c r="L28" s="22">
        <f t="shared" si="2"/>
        <v>17.600000000000001</v>
      </c>
      <c r="M28" s="23"/>
      <c r="N28" s="23"/>
      <c r="O28" s="23"/>
      <c r="P28" s="23" t="s">
        <v>26</v>
      </c>
      <c r="Q28" s="23"/>
      <c r="R28" s="27">
        <f t="shared" si="3"/>
        <v>20</v>
      </c>
      <c r="S28" s="23"/>
      <c r="T28" s="23"/>
      <c r="U28" s="23" t="s">
        <v>26</v>
      </c>
      <c r="V28" s="23"/>
      <c r="W28" s="23"/>
      <c r="X28" s="27">
        <f t="shared" si="9"/>
        <v>16</v>
      </c>
      <c r="Y28" s="23"/>
      <c r="Z28" s="23"/>
      <c r="AA28" s="23" t="s">
        <v>26</v>
      </c>
      <c r="AB28" s="23"/>
      <c r="AC28" s="23"/>
      <c r="AD28" s="27">
        <f t="shared" si="4"/>
        <v>24</v>
      </c>
      <c r="AE28" s="23"/>
      <c r="AF28" s="23"/>
      <c r="AG28" s="23" t="s">
        <v>26</v>
      </c>
      <c r="AH28" s="23"/>
      <c r="AI28" s="23"/>
      <c r="AJ28" s="27">
        <f t="shared" si="5"/>
        <v>24</v>
      </c>
      <c r="AK28" s="28">
        <f t="shared" si="6"/>
        <v>50</v>
      </c>
      <c r="AL28" s="9">
        <f t="shared" si="7"/>
        <v>81</v>
      </c>
    </row>
    <row r="29" spans="1:38">
      <c r="B29" s="12" t="s">
        <v>50</v>
      </c>
      <c r="C29" s="13">
        <f>AVERAGE(C5:C28)</f>
        <v>58.25</v>
      </c>
      <c r="D29" s="13">
        <f t="shared" ref="D29:AL29" si="13">AVERAGE(D5:D28)</f>
        <v>70.5</v>
      </c>
      <c r="E29" s="17">
        <f t="shared" si="13"/>
        <v>66.875</v>
      </c>
      <c r="F29" s="13">
        <f t="shared" si="13"/>
        <v>66.291666666666671</v>
      </c>
      <c r="G29" s="13">
        <f t="shared" si="13"/>
        <v>65.208333333333329</v>
      </c>
      <c r="H29" s="17">
        <f t="shared" si="13"/>
        <v>65.625</v>
      </c>
      <c r="I29" s="18">
        <f t="shared" si="13"/>
        <v>66.5</v>
      </c>
      <c r="J29" s="15">
        <f t="shared" si="13"/>
        <v>13.300000000000002</v>
      </c>
      <c r="K29" s="14">
        <f t="shared" si="13"/>
        <v>66.954545454545453</v>
      </c>
      <c r="L29" s="15">
        <f t="shared" si="13"/>
        <v>12.275000000000004</v>
      </c>
      <c r="M29" s="15" t="e">
        <f t="shared" si="13"/>
        <v>#DIV/0!</v>
      </c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16">
        <f t="shared" si="13"/>
        <v>64.583333333333329</v>
      </c>
    </row>
  </sheetData>
  <mergeCells count="21">
    <mergeCell ref="L2:L4"/>
    <mergeCell ref="M2:Q2"/>
    <mergeCell ref="S2:W2"/>
    <mergeCell ref="Y2:AC2"/>
    <mergeCell ref="A1:A4"/>
    <mergeCell ref="AE2:AI2"/>
    <mergeCell ref="AK2:AK4"/>
    <mergeCell ref="B1:B4"/>
    <mergeCell ref="N1:AK1"/>
    <mergeCell ref="AL1:AL4"/>
    <mergeCell ref="C1:J1"/>
    <mergeCell ref="K1:L1"/>
    <mergeCell ref="C2:C4"/>
    <mergeCell ref="D2:D4"/>
    <mergeCell ref="E2:E4"/>
    <mergeCell ref="F2:F4"/>
    <mergeCell ref="G2:G4"/>
    <mergeCell ref="H2:H4"/>
    <mergeCell ref="I2:I4"/>
    <mergeCell ref="J2:J4"/>
    <mergeCell ref="K2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CARLOS HUMBERTO RUEDA CONSUEGRA</cp:lastModifiedBy>
  <cp:revision/>
  <dcterms:created xsi:type="dcterms:W3CDTF">2023-10-20T01:38:06Z</dcterms:created>
  <dcterms:modified xsi:type="dcterms:W3CDTF">2023-10-30T20:20:07Z</dcterms:modified>
  <cp:category/>
  <cp:contentStatus/>
</cp:coreProperties>
</file>