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230" tabRatio="600" firstSheet="0" activeTab="0" autoFilterDateGrouping="1"/>
  </bookViews>
  <sheets>
    <sheet name="Avaliações" sheetId="1" state="visible" r:id="rId1"/>
    <sheet name="Questões" sheetId="2" state="visible" r:id="rId2"/>
    <sheet name="Resultados" sheetId="3" state="visible" r:id="rId3"/>
    <sheet name="Gráfico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5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  <sz val="11"/>
    </font>
    <font>
      <name val="Calibri"/>
      <b val="1"/>
      <color rgb="FF000000"/>
      <sz val="14"/>
    </font>
    <font>
      <name val="Calibri"/>
      <sz val="11"/>
    </font>
    <font>
      <name val="Calibri"/>
      <color rgb="FF000000"/>
      <sz val="14"/>
    </font>
    <font>
      <name val="Arial"/>
      <color rgb="FF000000"/>
      <sz val="11"/>
    </font>
    <font>
      <name val="Arial"/>
      <color rgb="FFFFFFFF"/>
      <sz val="11"/>
    </font>
    <font>
      <name val="Arial"/>
      <b val="1"/>
      <color rgb="FF000000"/>
      <sz val="11"/>
    </font>
    <font>
      <name val="Calibri"/>
      <b val="1"/>
      <color theme="1"/>
      <sz val="16"/>
    </font>
    <font>
      <name val="Calibri"/>
      <b val="1"/>
      <color theme="1"/>
      <sz val="14"/>
    </font>
    <font>
      <name val="Arial"/>
      <b val="1"/>
      <color theme="0"/>
      <sz val="11"/>
    </font>
    <font>
      <name val="Calibri"/>
      <color theme="0"/>
      <sz val="11"/>
    </font>
    <font>
      <name val="Arial"/>
      <color theme="0"/>
      <sz val="11"/>
    </font>
    <font>
      <name val="Arial"/>
      <b val="1"/>
      <color rgb="FFFFFFFF"/>
      <sz val="11"/>
    </font>
    <font>
      <name val="Arial"/>
      <color theme="1"/>
      <sz val="8"/>
    </font>
    <font>
      <name val="Calibri"/>
      <color theme="0"/>
      <sz val="8"/>
    </font>
    <font>
      <name val="Arial"/>
      <color rgb="FF000000"/>
      <sz val="8"/>
    </font>
    <font>
      <name val="Arial"/>
      <b val="1"/>
      <color rgb="FFFF0000"/>
      <sz val="11"/>
    </font>
    <font>
      <name val="Arial"/>
      <b val="1"/>
      <color theme="1"/>
      <sz val="9"/>
    </font>
    <font>
      <name val="Arial"/>
      <b val="1"/>
      <color rgb="FF000000"/>
      <sz val="8"/>
    </font>
    <font>
      <name val="Verdana"/>
      <b val="1"/>
      <color rgb="FFFF0000"/>
      <sz val="10"/>
    </font>
    <font>
      <name val="Arial"/>
      <color theme="1"/>
      <sz val="9"/>
    </font>
    <font>
      <name val="Arial"/>
      <color rgb="FF000000"/>
      <sz val="9"/>
    </font>
    <font>
      <name val="Arial"/>
      <color rgb="FF000000"/>
      <sz val="10"/>
    </font>
    <font>
      <name val="Arial"/>
      <color theme="1"/>
      <sz val="10"/>
    </font>
    <font>
      <name val="Calibri"/>
      <color rgb="FF000000"/>
      <sz val="11"/>
    </font>
    <font>
      <name val="Calibri"/>
      <color theme="1"/>
      <sz val="11"/>
      <u val="single"/>
    </font>
    <font>
      <name val="Arial"/>
      <b val="1"/>
      <color rgb="FF000000"/>
      <sz val="9"/>
    </font>
    <font>
      <name val="Calibri"/>
      <b val="1"/>
      <color theme="1"/>
      <sz val="8"/>
    </font>
    <font>
      <name val="Calibri"/>
      <color theme="1"/>
      <sz val="8"/>
    </font>
    <font>
      <name val="Calibri"/>
      <color rgb="FFFFFFFF"/>
      <sz val="11"/>
    </font>
    <font>
      <name val="Calibri"/>
      <color rgb="FFFF0000"/>
      <sz val="11"/>
    </font>
    <font>
      <name val="Arial"/>
      <color rgb="FFFF0000"/>
      <sz val="11"/>
    </font>
    <font>
      <name val="Calibri"/>
      <b val="1"/>
      <color theme="1"/>
      <sz val="10"/>
    </font>
    <font>
      <name val="Calibri"/>
      <b val="1"/>
      <color theme="1"/>
      <sz val="11"/>
    </font>
    <font>
      <name val="Calibri"/>
      <b val="1"/>
      <color rgb="FFFFFFFF"/>
      <sz val="11"/>
    </font>
    <font>
      <name val="Calibri"/>
      <color theme="1"/>
      <sz val="14"/>
    </font>
    <font>
      <name val="Arial"/>
      <color theme="1"/>
      <sz val="11"/>
    </font>
    <font>
      <name val="Google Sans"/>
      <b val="1"/>
      <color theme="1"/>
      <sz val="13"/>
    </font>
    <font>
      <name val="&quot;Google Sans Mono&quot;"/>
      <b val="1"/>
      <color theme="1"/>
      <sz val="13"/>
    </font>
    <font>
      <name val="&quot;Google Sans&quot;"/>
      <color rgb="FF1F1F1F"/>
      <sz val="11"/>
    </font>
    <font>
      <name val="Google Sans Mono"/>
      <b val="1"/>
      <color theme="1"/>
      <sz val="13"/>
    </font>
    <font>
      <name val="Arial"/>
      <b val="1"/>
      <color theme="1"/>
      <sz val="10"/>
    </font>
    <font>
      <name val="Arial"/>
      <b val="1"/>
      <color theme="1"/>
      <sz val="11"/>
    </font>
    <font>
      <name val="Arial"/>
      <b val="1"/>
      <color theme="1"/>
      <sz val="8"/>
    </font>
    <font>
      <name val="Arial"/>
      <b val="1"/>
      <color theme="1"/>
      <sz val="11"/>
    </font>
    <font>
      <name val="Calibri"/>
      <color theme="0"/>
      <sz val="11"/>
    </font>
    <font>
      <name val="Arial"/>
      <b val="1"/>
      <color theme="0"/>
      <sz val="9"/>
    </font>
    <font>
      <name val="Arial"/>
      <b val="1"/>
      <color theme="0"/>
      <sz val="10"/>
    </font>
    <font>
      <name val="Calibri"/>
      <b val="1"/>
      <color theme="1"/>
      <sz val="12"/>
    </font>
    <font>
      <name val="Arial"/>
      <color rgb="FF000000"/>
      <sz val="12"/>
    </font>
    <font>
      <name val="Arial"/>
      <color theme="0"/>
      <sz val="10"/>
    </font>
    <font>
      <name val="Arial"/>
      <color theme="0"/>
      <sz val="9"/>
    </font>
    <font>
      <name val="Calibri"/>
      <b val="1"/>
      <color theme="1"/>
      <sz val="15"/>
    </font>
  </fonts>
  <fills count="16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8496B0"/>
        <bgColor rgb="FF8496B0"/>
      </patternFill>
    </fill>
    <fill>
      <patternFill patternType="solid">
        <fgColor rgb="FFBDD6EE"/>
        <bgColor rgb="FFBDD6EE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969696"/>
        <bgColor rgb="FF969696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25"/>
  </cellStyleXfs>
  <cellXfs count="22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 wrapText="1"/>
    </xf>
    <xf numFmtId="0" fontId="8" fillId="7" borderId="11" applyAlignment="1" pivotButton="0" quotePrefix="0" xfId="0">
      <alignment horizontal="center" vertical="center"/>
    </xf>
    <xf numFmtId="0" fontId="18" fillId="8" borderId="13" applyAlignment="1" pivotButton="0" quotePrefix="0" xfId="0">
      <alignment horizontal="center" vertical="center"/>
    </xf>
    <xf numFmtId="0" fontId="6" fillId="9" borderId="14" applyAlignment="1" pivotButton="0" quotePrefix="0" xfId="0">
      <alignment horizontal="center" vertical="center"/>
    </xf>
    <xf numFmtId="0" fontId="19" fillId="7" borderId="11" applyAlignment="1" pivotButton="0" quotePrefix="0" xfId="0">
      <alignment horizontal="center" vertical="center"/>
    </xf>
    <xf numFmtId="0" fontId="20" fillId="7" borderId="11" applyAlignment="1" pivotButton="0" quotePrefix="0" xfId="0">
      <alignment horizontal="center" vertical="center" wrapText="1"/>
    </xf>
    <xf numFmtId="0" fontId="20" fillId="7" borderId="11" applyAlignment="1" pivotButton="0" quotePrefix="0" xfId="0">
      <alignment horizontal="center" vertical="center"/>
    </xf>
    <xf numFmtId="0" fontId="1" fillId="0" borderId="11" applyAlignment="1" pivotButton="0" quotePrefix="0" xfId="0">
      <alignment vertical="center" wrapText="1"/>
    </xf>
    <xf numFmtId="0" fontId="21" fillId="0" borderId="11" applyAlignment="1" pivotButton="0" quotePrefix="0" xfId="0">
      <alignment horizontal="center" vertical="center" wrapText="1"/>
    </xf>
    <xf numFmtId="0" fontId="22" fillId="0" borderId="11" applyAlignment="1" pivotButton="0" quotePrefix="0" xfId="0">
      <alignment horizontal="center" vertical="center"/>
    </xf>
    <xf numFmtId="0" fontId="22" fillId="0" borderId="3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11" applyAlignment="1" pivotButton="0" quotePrefix="0" xfId="0">
      <alignment horizontal="center" vertical="center"/>
    </xf>
    <xf numFmtId="0" fontId="24" fillId="0" borderId="11" applyAlignment="1" pivotButton="0" quotePrefix="0" xfId="0">
      <alignment horizontal="center" vertical="center"/>
    </xf>
    <xf numFmtId="9" fontId="24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5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vertical="center" wrapText="1"/>
    </xf>
    <xf numFmtId="0" fontId="22" fillId="0" borderId="12" applyAlignment="1" pivotButton="0" quotePrefix="0" xfId="0">
      <alignment horizontal="center" vertical="center"/>
    </xf>
    <xf numFmtId="0" fontId="22" fillId="0" borderId="6" applyAlignment="1" pivotButton="0" quotePrefix="0" xfId="0">
      <alignment horizontal="center" vertical="center"/>
    </xf>
    <xf numFmtId="0" fontId="23" fillId="9" borderId="11" applyAlignment="1" pivotButton="0" quotePrefix="0" xfId="0">
      <alignment horizontal="center" vertical="center"/>
    </xf>
    <xf numFmtId="0" fontId="26" fillId="0" borderId="1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/>
    </xf>
    <xf numFmtId="0" fontId="6" fillId="10" borderId="11" applyAlignment="1" pivotButton="0" quotePrefix="0" xfId="0">
      <alignment horizontal="center" vertical="center"/>
    </xf>
    <xf numFmtId="0" fontId="6" fillId="10" borderId="13" applyAlignment="1" pivotButton="0" quotePrefix="0" xfId="0">
      <alignment horizontal="center" vertical="center"/>
    </xf>
    <xf numFmtId="9" fontId="6" fillId="10" borderId="11" applyAlignment="1" pivotButton="0" quotePrefix="0" xfId="0">
      <alignment horizontal="center" vertical="center"/>
    </xf>
    <xf numFmtId="0" fontId="28" fillId="10" borderId="11" applyAlignment="1" pivotButton="0" quotePrefix="0" xfId="0">
      <alignment horizontal="center" vertical="center"/>
    </xf>
    <xf numFmtId="0" fontId="1" fillId="10" borderId="11" applyAlignment="1" pivotButton="0" quotePrefix="0" xfId="0">
      <alignment horizontal="center" vertical="center"/>
    </xf>
    <xf numFmtId="9" fontId="29" fillId="0" borderId="0" applyAlignment="1" pivotButton="0" quotePrefix="0" xfId="0">
      <alignment horizontal="center" vertical="center"/>
    </xf>
    <xf numFmtId="9" fontId="30" fillId="0" borderId="0" applyAlignment="1" pivotButton="0" quotePrefix="0" xfId="0">
      <alignment horizontal="center" vertical="center"/>
    </xf>
    <xf numFmtId="9" fontId="26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19" fillId="7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35" fillId="0" borderId="11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1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8" borderId="6" applyAlignment="1" pivotButton="0" quotePrefix="0" xfId="0">
      <alignment horizontal="center" vertical="center"/>
    </xf>
    <xf numFmtId="1" fontId="1" fillId="8" borderId="11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1" fontId="1" fillId="0" borderId="11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1" fillId="9" borderId="16" applyAlignment="1" pivotButton="0" quotePrefix="0" xfId="0">
      <alignment horizontal="center" vertical="center"/>
    </xf>
    <xf numFmtId="0" fontId="1" fillId="9" borderId="17" applyAlignment="1" pivotButton="0" quotePrefix="0" xfId="0">
      <alignment horizontal="center" vertical="center"/>
    </xf>
    <xf numFmtId="0" fontId="1" fillId="9" borderId="18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43" fillId="0" borderId="0" applyAlignment="1" pivotButton="0" quotePrefix="0" xfId="0">
      <alignment horizontal="center" vertical="center" wrapText="1"/>
    </xf>
    <xf numFmtId="0" fontId="43" fillId="9" borderId="19" applyAlignment="1" pivotButton="0" quotePrefix="0" xfId="0">
      <alignment horizontal="center" vertical="center" wrapText="1"/>
    </xf>
    <xf numFmtId="0" fontId="43" fillId="9" borderId="20" applyAlignment="1" pivotButton="0" quotePrefix="0" xfId="0">
      <alignment horizontal="center" vertical="center" wrapText="1"/>
    </xf>
    <xf numFmtId="0" fontId="1" fillId="9" borderId="20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0" fontId="44" fillId="6" borderId="11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0" fontId="44" fillId="7" borderId="11" applyAlignment="1" pivotButton="0" quotePrefix="0" xfId="0">
      <alignment horizontal="center" vertical="center"/>
    </xf>
    <xf numFmtId="0" fontId="44" fillId="0" borderId="1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45" fillId="7" borderId="11" applyAlignment="1" pivotButton="0" quotePrefix="0" xfId="0">
      <alignment horizontal="center" vertical="center" wrapText="1"/>
    </xf>
    <xf numFmtId="0" fontId="38" fillId="9" borderId="13" applyAlignment="1" pivotButton="0" quotePrefix="0" xfId="0">
      <alignment horizontal="center" vertical="center"/>
    </xf>
    <xf numFmtId="0" fontId="38" fillId="9" borderId="14" applyAlignment="1" pivotButton="0" quotePrefix="0" xfId="0">
      <alignment horizontal="center" vertical="center"/>
    </xf>
    <xf numFmtId="0" fontId="22" fillId="0" borderId="11" applyAlignment="1" pivotButton="0" quotePrefix="0" xfId="0">
      <alignment vertical="center"/>
    </xf>
    <xf numFmtId="0" fontId="44" fillId="0" borderId="11" applyAlignment="1" pivotButton="0" quotePrefix="0" xfId="0">
      <alignment horizontal="center" vertical="center"/>
    </xf>
    <xf numFmtId="0" fontId="38" fillId="0" borderId="11" applyAlignment="1" pivotButton="0" quotePrefix="0" xfId="0">
      <alignment horizontal="center" vertical="center"/>
    </xf>
    <xf numFmtId="9" fontId="38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43" fillId="0" borderId="0" applyAlignment="1" pivotButton="0" quotePrefix="0" xfId="0">
      <alignment horizontal="center" vertical="center"/>
    </xf>
    <xf numFmtId="0" fontId="43" fillId="0" borderId="11" applyAlignment="1" pivotButton="0" quotePrefix="0" xfId="0">
      <alignment horizontal="center" vertical="center"/>
    </xf>
    <xf numFmtId="0" fontId="25" fillId="9" borderId="11" applyAlignment="1" pivotButton="0" quotePrefix="0" xfId="0">
      <alignment horizontal="center" vertical="center"/>
    </xf>
    <xf numFmtId="165" fontId="25" fillId="9" borderId="11" applyAlignment="1" pivotButton="0" quotePrefix="0" xfId="0">
      <alignment horizontal="center" vertical="center"/>
    </xf>
    <xf numFmtId="0" fontId="43" fillId="12" borderId="11" applyAlignment="1" pivotButton="0" quotePrefix="0" xfId="0">
      <alignment horizontal="center" vertical="center"/>
    </xf>
    <xf numFmtId="0" fontId="43" fillId="13" borderId="11" applyAlignment="1" pivotButton="0" quotePrefix="0" xfId="0">
      <alignment horizontal="center" vertical="center"/>
    </xf>
    <xf numFmtId="0" fontId="43" fillId="14" borderId="11" applyAlignment="1" pivotButton="0" quotePrefix="0" xfId="0">
      <alignment horizontal="center" vertical="center"/>
    </xf>
    <xf numFmtId="0" fontId="44" fillId="9" borderId="22" applyAlignment="1" pivotButton="0" quotePrefix="0" xfId="0">
      <alignment horizontal="center" vertical="center"/>
    </xf>
    <xf numFmtId="0" fontId="44" fillId="9" borderId="23" applyAlignment="1" pivotButton="0" quotePrefix="0" xfId="0">
      <alignment horizontal="center" vertical="center"/>
    </xf>
    <xf numFmtId="0" fontId="19" fillId="9" borderId="13" applyAlignment="1" pivotButton="0" quotePrefix="0" xfId="0">
      <alignment horizontal="center" vertical="center"/>
    </xf>
    <xf numFmtId="0" fontId="44" fillId="9" borderId="13" applyAlignment="1" pivotButton="0" quotePrefix="0" xfId="0">
      <alignment horizontal="center" vertical="center"/>
    </xf>
    <xf numFmtId="165" fontId="44" fillId="9" borderId="13" applyAlignment="1" pivotButton="0" quotePrefix="0" xfId="0">
      <alignment horizontal="center" vertical="center"/>
    </xf>
    <xf numFmtId="165" fontId="38" fillId="0" borderId="11" applyAlignment="1" pivotButton="0" quotePrefix="0" xfId="0">
      <alignment horizontal="center" vertical="center"/>
    </xf>
    <xf numFmtId="0" fontId="44" fillId="9" borderId="24" applyAlignment="1" pivotButton="0" quotePrefix="0" xfId="0">
      <alignment horizontal="center" vertical="center"/>
    </xf>
    <xf numFmtId="0" fontId="44" fillId="9" borderId="25" applyAlignment="1" pivotButton="0" quotePrefix="0" xfId="0">
      <alignment horizontal="center" vertical="center"/>
    </xf>
    <xf numFmtId="0" fontId="38" fillId="9" borderId="11" applyAlignment="1" pivotButton="0" quotePrefix="0" xfId="0">
      <alignment horizontal="center" vertical="center"/>
    </xf>
    <xf numFmtId="165" fontId="44" fillId="7" borderId="11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48" fillId="0" borderId="0" applyAlignment="1" pivotButton="0" quotePrefix="0" xfId="0">
      <alignment horizontal="center" vertical="center"/>
    </xf>
    <xf numFmtId="0" fontId="49" fillId="0" borderId="0" applyAlignment="1" pivotButton="0" quotePrefix="0" xfId="0">
      <alignment horizontal="center" vertical="center"/>
    </xf>
    <xf numFmtId="0" fontId="44" fillId="15" borderId="11" applyAlignment="1" pivotButton="0" quotePrefix="0" xfId="0">
      <alignment horizontal="center" vertical="center"/>
    </xf>
    <xf numFmtId="9" fontId="44" fillId="15" borderId="11" applyAlignment="1" pivotButton="0" quotePrefix="0" xfId="0">
      <alignment horizontal="center" vertical="center"/>
    </xf>
    <xf numFmtId="0" fontId="43" fillId="15" borderId="11" applyAlignment="1" pivotButton="0" quotePrefix="0" xfId="0">
      <alignment horizontal="center" vertical="center"/>
    </xf>
    <xf numFmtId="0" fontId="38" fillId="15" borderId="11" applyAlignment="1" pivotButton="0" quotePrefix="0" xfId="0">
      <alignment horizontal="center" vertical="center"/>
    </xf>
    <xf numFmtId="9" fontId="49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1" fillId="0" borderId="0" pivotButton="0" quotePrefix="0" xfId="0"/>
    <xf numFmtId="9" fontId="51" fillId="0" borderId="0" pivotButton="0" quotePrefix="0" xfId="0"/>
    <xf numFmtId="165" fontId="51" fillId="0" borderId="0" pivotButton="0" quotePrefix="0" xfId="0"/>
    <xf numFmtId="0" fontId="1" fillId="9" borderId="13" pivotButton="0" quotePrefix="0" xfId="0"/>
    <xf numFmtId="0" fontId="12" fillId="9" borderId="13" pivotButton="0" quotePrefix="0" xfId="0"/>
    <xf numFmtId="0" fontId="12" fillId="0" borderId="0" pivotButton="0" quotePrefix="0" xfId="0"/>
    <xf numFmtId="0" fontId="13" fillId="9" borderId="13" pivotButton="0" quotePrefix="0" xfId="0"/>
    <xf numFmtId="0" fontId="13" fillId="9" borderId="13" applyAlignment="1" pivotButton="0" quotePrefix="0" xfId="0">
      <alignment horizontal="center"/>
    </xf>
    <xf numFmtId="0" fontId="38" fillId="9" borderId="13" pivotButton="0" quotePrefix="0" xfId="0"/>
    <xf numFmtId="0" fontId="49" fillId="9" borderId="13" applyAlignment="1" pivotButton="0" quotePrefix="0" xfId="0">
      <alignment horizontal="center"/>
    </xf>
    <xf numFmtId="165" fontId="49" fillId="9" borderId="13" applyAlignment="1" pivotButton="0" quotePrefix="0" xfId="0">
      <alignment horizontal="center"/>
    </xf>
    <xf numFmtId="9" fontId="49" fillId="9" borderId="13" applyAlignment="1" pivotButton="0" quotePrefix="0" xfId="0">
      <alignment horizontal="center"/>
    </xf>
    <xf numFmtId="165" fontId="49" fillId="9" borderId="13" pivotButton="0" quotePrefix="0" xfId="0"/>
    <xf numFmtId="0" fontId="52" fillId="9" borderId="13" applyAlignment="1" pivotButton="0" quotePrefix="0" xfId="0">
      <alignment horizontal="center"/>
    </xf>
    <xf numFmtId="0" fontId="52" fillId="9" borderId="13" pivotButton="0" quotePrefix="0" xfId="0"/>
    <xf numFmtId="0" fontId="43" fillId="9" borderId="13" applyAlignment="1" pivotButton="0" quotePrefix="0" xfId="0">
      <alignment horizontal="center"/>
    </xf>
    <xf numFmtId="0" fontId="25" fillId="9" borderId="13" applyAlignment="1" pivotButton="0" quotePrefix="0" xfId="0">
      <alignment horizontal="center"/>
    </xf>
    <xf numFmtId="0" fontId="25" fillId="9" borderId="13" pivotButton="0" quotePrefix="0" xfId="0"/>
    <xf numFmtId="0" fontId="38" fillId="9" borderId="13" applyAlignment="1" pivotButton="0" quotePrefix="0" xfId="0">
      <alignment vertical="center"/>
    </xf>
    <xf numFmtId="0" fontId="13" fillId="9" borderId="13" applyAlignment="1" pivotButton="0" quotePrefix="0" xfId="0">
      <alignment vertical="center"/>
    </xf>
    <xf numFmtId="0" fontId="22" fillId="9" borderId="13" applyAlignment="1" pivotButton="0" quotePrefix="0" xfId="0">
      <alignment horizontal="center"/>
    </xf>
    <xf numFmtId="0" fontId="53" fillId="9" borderId="13" applyAlignment="1" pivotButton="0" quotePrefix="0" xfId="0">
      <alignment horizontal="center"/>
    </xf>
    <xf numFmtId="0" fontId="19" fillId="9" borderId="13" applyAlignment="1" pivotButton="0" quotePrefix="0" xfId="0">
      <alignment horizontal="center"/>
    </xf>
    <xf numFmtId="0" fontId="44" fillId="9" borderId="13" applyAlignment="1" pivotButton="0" quotePrefix="0" xfId="0">
      <alignment horizontal="center"/>
    </xf>
    <xf numFmtId="165" fontId="44" fillId="9" borderId="13" applyAlignment="1" pivotButton="0" quotePrefix="0" xfId="0">
      <alignment horizontal="center"/>
    </xf>
    <xf numFmtId="0" fontId="48" fillId="9" borderId="13" applyAlignment="1" pivotButton="0" quotePrefix="0" xfId="0">
      <alignment horizontal="center"/>
    </xf>
    <xf numFmtId="0" fontId="11" fillId="9" borderId="13" applyAlignment="1" pivotButton="0" quotePrefix="0" xfId="0">
      <alignment horizontal="center"/>
    </xf>
    <xf numFmtId="165" fontId="11" fillId="9" borderId="13" applyAlignment="1" pivotButton="0" quotePrefix="0" xfId="0">
      <alignment horizontal="center"/>
    </xf>
    <xf numFmtId="0" fontId="11" fillId="9" borderId="13" applyAlignment="1" pivotButton="0" quotePrefix="0" xfId="0">
      <alignment horizontal="center" vertical="center"/>
    </xf>
    <xf numFmtId="9" fontId="11" fillId="9" borderId="13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3" fillId="2" borderId="1" applyAlignment="1" pivotButton="0" quotePrefix="0" xfId="0">
      <alignment horizontal="center" vertical="center"/>
    </xf>
    <xf numFmtId="9" fontId="3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1" fillId="6" borderId="7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9" pivotButton="0" quotePrefix="0" xfId="0"/>
    <xf numFmtId="0" fontId="4" fillId="0" borderId="4" pivotButton="0" quotePrefix="0" xfId="0"/>
    <xf numFmtId="0" fontId="4" fillId="0" borderId="5" pivotButton="0" quotePrefix="0" xfId="0"/>
    <xf numFmtId="0" fontId="4" fillId="0" borderId="6" pivotButton="0" quotePrefix="0" xfId="0"/>
    <xf numFmtId="0" fontId="14" fillId="6" borderId="10" applyAlignment="1" pivotButton="0" quotePrefix="0" xfId="0">
      <alignment horizontal="center" vertical="center"/>
    </xf>
    <xf numFmtId="0" fontId="4" fillId="0" borderId="12" pivotButton="0" quotePrefix="0" xfId="0"/>
    <xf numFmtId="0" fontId="9" fillId="2" borderId="1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5" borderId="5" applyAlignment="1" pivotButton="0" quotePrefix="0" xfId="0">
      <alignment horizontal="center" vertical="center"/>
    </xf>
    <xf numFmtId="1" fontId="42" fillId="8" borderId="1" applyAlignment="1" pivotButton="0" quotePrefix="0" xfId="0">
      <alignment horizontal="center" vertical="center"/>
    </xf>
    <xf numFmtId="1" fontId="41" fillId="11" borderId="7" applyAlignment="1" pivotButton="0" quotePrefix="0" xfId="0">
      <alignment horizontal="center" vertical="center"/>
    </xf>
    <xf numFmtId="1" fontId="1" fillId="7" borderId="5" applyAlignment="1" pivotButton="0" quotePrefix="0" xfId="0">
      <alignment horizontal="center" vertical="center"/>
    </xf>
    <xf numFmtId="1" fontId="1" fillId="11" borderId="4" applyAlignment="1" pivotButton="0" quotePrefix="0" xfId="0">
      <alignment horizontal="center" vertical="center"/>
    </xf>
    <xf numFmtId="1" fontId="40" fillId="8" borderId="1" applyAlignment="1" pivotButton="0" quotePrefix="0" xfId="0">
      <alignment horizontal="center" vertical="center"/>
    </xf>
    <xf numFmtId="1" fontId="41" fillId="11" borderId="1" applyAlignment="1" pivotButton="0" quotePrefix="0" xfId="0">
      <alignment horizontal="center" vertical="center"/>
    </xf>
    <xf numFmtId="1" fontId="1" fillId="7" borderId="1" applyAlignment="1" pivotButton="0" quotePrefix="0" xfId="0">
      <alignment horizontal="center" vertical="center"/>
    </xf>
    <xf numFmtId="1" fontId="1" fillId="11" borderId="1" applyAlignment="1" pivotButton="0" quotePrefix="0" xfId="0">
      <alignment horizontal="center" vertical="center"/>
    </xf>
    <xf numFmtId="0" fontId="37" fillId="3" borderId="1" applyAlignment="1" pivotButton="0" quotePrefix="0" xfId="0">
      <alignment horizontal="center" vertical="center"/>
    </xf>
    <xf numFmtId="0" fontId="35" fillId="0" borderId="7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/>
    </xf>
    <xf numFmtId="1" fontId="39" fillId="8" borderId="1" applyAlignment="1" pivotButton="0" quotePrefix="0" xfId="0">
      <alignment horizontal="center" vertical="center"/>
    </xf>
    <xf numFmtId="0" fontId="44" fillId="6" borderId="1" applyAlignment="1" pivotButton="0" quotePrefix="0" xfId="0">
      <alignment horizontal="center" vertical="center"/>
    </xf>
    <xf numFmtId="0" fontId="44" fillId="7" borderId="1" applyAlignment="1" pivotButton="0" quotePrefix="0" xfId="0">
      <alignment horizontal="center" vertical="center"/>
    </xf>
    <xf numFmtId="0" fontId="49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6" fillId="0" borderId="1" applyAlignment="1" pivotButton="0" quotePrefix="0" xfId="0">
      <alignment horizontal="center" vertical="center"/>
    </xf>
    <xf numFmtId="0" fontId="50" fillId="15" borderId="1" applyAlignment="1" pivotButton="0" quotePrefix="0" xfId="0">
      <alignment horizontal="right" vertical="center"/>
    </xf>
    <xf numFmtId="0" fontId="11" fillId="9" borderId="14" applyAlignment="1" pivotButton="0" quotePrefix="0" xfId="0">
      <alignment horizontal="center" vertical="center"/>
    </xf>
    <xf numFmtId="0" fontId="4" fillId="0" borderId="22" pivotButton="0" quotePrefix="0" xfId="0"/>
    <xf numFmtId="0" fontId="44" fillId="9" borderId="14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5" fillId="3" borderId="11" applyAlignment="1" pivotButton="0" quotePrefix="0" xfId="0">
      <alignment horizontal="center" vertical="center"/>
    </xf>
    <xf numFmtId="0" fontId="9" fillId="2" borderId="11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9" fillId="5" borderId="6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14" fillId="6" borderId="1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2" pivotButton="0" quotePrefix="0" xfId="0"/>
    <xf numFmtId="9" fontId="34" fillId="0" borderId="11" applyAlignment="1" pivotButton="0" quotePrefix="0" xfId="0">
      <alignment horizontal="center" vertical="center"/>
    </xf>
    <xf numFmtId="0" fontId="37" fillId="3" borderId="11" applyAlignment="1" pivotButton="0" quotePrefix="0" xfId="0">
      <alignment horizontal="center" vertical="center"/>
    </xf>
    <xf numFmtId="0" fontId="9" fillId="3" borderId="11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/>
    </xf>
    <xf numFmtId="0" fontId="9" fillId="5" borderId="11" applyAlignment="1" pivotButton="0" quotePrefix="0" xfId="0">
      <alignment horizontal="center" vertical="center"/>
    </xf>
    <xf numFmtId="1" fontId="39" fillId="8" borderId="11" applyAlignment="1" pivotButton="0" quotePrefix="0" xfId="0">
      <alignment horizontal="center" vertical="center"/>
    </xf>
    <xf numFmtId="1" fontId="40" fillId="8" borderId="11" applyAlignment="1" pivotButton="0" quotePrefix="0" xfId="0">
      <alignment horizontal="center" vertical="center"/>
    </xf>
    <xf numFmtId="1" fontId="41" fillId="11" borderId="10" applyAlignment="1" pivotButton="0" quotePrefix="0" xfId="0">
      <alignment horizontal="center" vertical="center"/>
    </xf>
    <xf numFmtId="1" fontId="1" fillId="7" borderId="6" applyAlignment="1" pivotButton="0" quotePrefix="0" xfId="0">
      <alignment horizontal="center" vertical="center"/>
    </xf>
    <xf numFmtId="1" fontId="41" fillId="11" borderId="11" applyAlignment="1" pivotButton="0" quotePrefix="0" xfId="0">
      <alignment horizontal="center" vertical="center"/>
    </xf>
    <xf numFmtId="1" fontId="1" fillId="7" borderId="11" applyAlignment="1" pivotButton="0" quotePrefix="0" xfId="0">
      <alignment horizontal="center" vertical="center"/>
    </xf>
    <xf numFmtId="1" fontId="1" fillId="11" borderId="12" applyAlignment="1" pivotButton="0" quotePrefix="0" xfId="0">
      <alignment horizontal="center" vertical="center"/>
    </xf>
    <xf numFmtId="1" fontId="1" fillId="11" borderId="11" applyAlignment="1" pivotButton="0" quotePrefix="0" xfId="0">
      <alignment horizontal="center" vertical="center"/>
    </xf>
    <xf numFmtId="1" fontId="42" fillId="8" borderId="11" applyAlignment="1" pivotButton="0" quotePrefix="0" xfId="0">
      <alignment horizontal="center" vertical="center"/>
    </xf>
    <xf numFmtId="0" fontId="46" fillId="0" borderId="11" applyAlignment="1" pivotButton="0" quotePrefix="0" xfId="0">
      <alignment horizontal="center" vertical="center"/>
    </xf>
    <xf numFmtId="0" fontId="50" fillId="15" borderId="11" applyAlignment="1" pivotButton="0" quotePrefix="0" xfId="0">
      <alignment horizontal="right" vertical="center"/>
    </xf>
    <xf numFmtId="0" fontId="49" fillId="0" borderId="25" applyAlignment="1" pivotButton="0" quotePrefix="0" xfId="0">
      <alignment horizontal="center" vertical="center"/>
    </xf>
    <xf numFmtId="0" fontId="11" fillId="9" borderId="25" applyAlignment="1" pivotButton="0" quotePrefix="0" xfId="0">
      <alignment horizontal="center" vertical="center"/>
    </xf>
  </cellXfs>
  <cellStyles count="1">
    <cellStyle name="Normal" xfId="0" builtinId="0"/>
  </cellStyles>
  <dxfs count="98">
    <dxf>
      <fill>
        <patternFill patternType="solid">
          <fgColor rgb="FF00B050"/>
          <bgColor rgb="FF00B050"/>
        </patternFill>
      </fill>
    </dxf>
    <dxf>
      <font>
        <b val="1"/>
      </font>
      <fill>
        <patternFill patternType="solid">
          <fgColor theme="9"/>
          <bgColor theme="9"/>
        </patternFill>
      </fill>
    </dxf>
    <dxf>
      <font>
        <b val="1"/>
      </font>
      <fill>
        <patternFill patternType="solid">
          <fgColor theme="7"/>
          <bgColor theme="7"/>
        </patternFill>
      </fill>
    </dxf>
    <dxf>
      <font>
        <b val="1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/>
      </fill>
    </dxf>
    <dxf>
      <fill>
        <patternFill/>
      </fill>
    </dxf>
    <dxf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FFE599"/>
          <bgColor rgb="FFFFE599"/>
        </patternFill>
      </fill>
    </dxf>
    <dxf>
      <fill>
        <patternFill/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Arial"/>
              </a:defRPr>
            </a:pPr>
            <a:r>
              <a:rPr sz="2000" b="1" i="0">
                <a:solidFill>
                  <a:srgbClr val="757575"/>
                </a:solidFill>
                <a:latin typeface="Arial"/>
              </a:rPr>
              <a:t>ACERTOS/PORTUGUÊS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Avaliações!$F$52:$AE$52</f>
              <numCache>
                <formatCode>General</formatCode>
                <ptCount val="2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27</v>
                </pt>
                <pt idx="14">
                  <v>28</v>
                </pt>
                <pt idx="15">
                  <v>29</v>
                </pt>
                <pt idx="16">
                  <v>30</v>
                </pt>
                <pt idx="17">
                  <v>31</v>
                </pt>
                <pt idx="18">
                  <v>32</v>
                </pt>
                <pt idx="19">
                  <v>33</v>
                </pt>
                <pt idx="20">
                  <v>34</v>
                </pt>
                <pt idx="21">
                  <v>35</v>
                </pt>
                <pt idx="22">
                  <v>36</v>
                </pt>
                <pt idx="23">
                  <v>37</v>
                </pt>
                <pt idx="24">
                  <v>38</v>
                </pt>
                <pt idx="25">
                  <v>39</v>
                </pt>
              </numCache>
            </numRef>
          </cat>
          <val>
            <numRef>
              <f>Avaliações!$F$48:$AE$48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62573511"/>
        <axId val="1191945535"/>
      </barChart>
      <catAx>
        <axId val="16257351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QUESTÕES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191945535"/>
        <crosses val="autoZero"/>
        <auto val="1"/>
        <lblAlgn val="ctr"/>
        <lblOffset val="100"/>
        <noMultiLvlLbl val="1"/>
      </catAx>
      <valAx>
        <axId val="119194553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QUANTIDADE DE ALUNOS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62573511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ACERTOS/MATEMÁTICA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Avaliações!$AG$52:$BF$52</f>
              <numCache>
                <formatCode>General</formatCode>
                <ptCount val="26"/>
                <pt idx="0">
                  <v>14</v>
                </pt>
                <pt idx="1">
                  <v>15</v>
                </pt>
                <pt idx="2">
                  <v>16</v>
                </pt>
                <pt idx="3">
                  <v>17</v>
                </pt>
                <pt idx="4">
                  <v>18</v>
                </pt>
                <pt idx="5">
                  <v>19</v>
                </pt>
                <pt idx="6">
                  <v>20</v>
                </pt>
                <pt idx="7">
                  <v>21</v>
                </pt>
                <pt idx="8">
                  <v>22</v>
                </pt>
                <pt idx="9">
                  <v>23</v>
                </pt>
                <pt idx="10">
                  <v>24</v>
                </pt>
                <pt idx="11">
                  <v>25</v>
                </pt>
                <pt idx="12">
                  <v>26</v>
                </pt>
                <pt idx="13">
                  <v>40</v>
                </pt>
                <pt idx="14">
                  <v>41</v>
                </pt>
                <pt idx="15">
                  <v>42</v>
                </pt>
                <pt idx="16">
                  <v>43</v>
                </pt>
                <pt idx="17">
                  <v>44</v>
                </pt>
                <pt idx="18">
                  <v>45</v>
                </pt>
                <pt idx="19">
                  <v>46</v>
                </pt>
                <pt idx="20">
                  <v>47</v>
                </pt>
                <pt idx="21">
                  <v>48</v>
                </pt>
                <pt idx="22">
                  <v>49</v>
                </pt>
                <pt idx="23">
                  <v>50</v>
                </pt>
                <pt idx="24">
                  <v>51</v>
                </pt>
                <pt idx="25">
                  <v>52</v>
                </pt>
              </numCache>
            </numRef>
          </cat>
          <val>
            <numRef>
              <f>Avaliações!$AG$53:$BF$53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1"/>
          <cat>
            <numRef>
              <f>Avaliações!$AG$52:$BF$52</f>
              <numCache>
                <formatCode>General</formatCode>
                <ptCount val="26"/>
                <pt idx="0">
                  <v>14</v>
                </pt>
                <pt idx="1">
                  <v>15</v>
                </pt>
                <pt idx="2">
                  <v>16</v>
                </pt>
                <pt idx="3">
                  <v>17</v>
                </pt>
                <pt idx="4">
                  <v>18</v>
                </pt>
                <pt idx="5">
                  <v>19</v>
                </pt>
                <pt idx="6">
                  <v>20</v>
                </pt>
                <pt idx="7">
                  <v>21</v>
                </pt>
                <pt idx="8">
                  <v>22</v>
                </pt>
                <pt idx="9">
                  <v>23</v>
                </pt>
                <pt idx="10">
                  <v>24</v>
                </pt>
                <pt idx="11">
                  <v>25</v>
                </pt>
                <pt idx="12">
                  <v>26</v>
                </pt>
                <pt idx="13">
                  <v>40</v>
                </pt>
                <pt idx="14">
                  <v>41</v>
                </pt>
                <pt idx="15">
                  <v>42</v>
                </pt>
                <pt idx="16">
                  <v>43</v>
                </pt>
                <pt idx="17">
                  <v>44</v>
                </pt>
                <pt idx="18">
                  <v>45</v>
                </pt>
                <pt idx="19">
                  <v>46</v>
                </pt>
                <pt idx="20">
                  <v>47</v>
                </pt>
                <pt idx="21">
                  <v>48</v>
                </pt>
                <pt idx="22">
                  <v>49</v>
                </pt>
                <pt idx="23">
                  <v>50</v>
                </pt>
                <pt idx="24">
                  <v>51</v>
                </pt>
                <pt idx="25">
                  <v>52</v>
                </pt>
              </numCache>
            </numRef>
          </cat>
          <val>
            <numRef>
              <f>Avaliações!$AG$48:$BF$48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165505957"/>
        <axId val="904586907"/>
      </barChart>
      <catAx>
        <axId val="116550595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QUESTÕES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904586907"/>
        <crosses val="autoZero"/>
        <auto val="1"/>
        <lblAlgn val="ctr"/>
        <lblOffset val="100"/>
        <noMultiLvlLbl val="1"/>
      </catAx>
      <valAx>
        <axId val="90458690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ALUNOS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165505957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RESULTADO/NÍVEL DE ESCRITA</a:t>
            </a:r>
          </a:p>
        </rich>
      </tx>
      <layout>
        <manualLayout>
          <xMode val="edge"/>
          <yMode val="edge"/>
          <wMode val="factor"/>
          <hMode val="factor"/>
          <x val="0.2428419954623377"/>
          <y val="0.02919706529744009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9055475933466742"/>
          <y val="0.1984067231517136"/>
          <w val="0.8764029130529977"/>
          <h val="0.7168650901661991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F1C232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5"/>
            <invertIfNegative val="1"/>
            <bubble3D val="0"/>
            <spPr>
              <a:ln>
                <a:prstDash val="solid"/>
              </a:ln>
            </spPr>
          </dPt>
          <dPt>
            <idx val="7"/>
            <invertIfNegative val="1"/>
            <bubble3D val="0"/>
            <spPr>
              <a:solidFill>
                <a:srgbClr val="1155CC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Lbls>
            <dLbl>
              <idx val="5"/>
              <spPr>
                <a:ln>
                  <a:prstDash val="solid"/>
                </a:ln>
              </spPr>
              <txPr>
                <a:bodyPr/>
                <a:lstStyle/>
                <a:p>
                  <a:pPr lvl="0">
                    <a:defRPr b="0" i="0"/>
                  </a:pPr>
                  <a:r>
                    <a:t/>
                  </a:r>
                  <a:endParaRPr lang="pt-BR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Resultados!$P$29:$P$36</f>
              <strCache>
                <ptCount val="8"/>
                <pt idx="0">
                  <v>N.0</v>
                </pt>
                <pt idx="1">
                  <v>N.1</v>
                </pt>
                <pt idx="2">
                  <v>N.2</v>
                </pt>
                <pt idx="3">
                  <v>N.3</v>
                </pt>
                <pt idx="4">
                  <v>N.4</v>
                </pt>
                <pt idx="5">
                  <v>N.5</v>
                </pt>
                <pt idx="6">
                  <v>N.6</v>
                </pt>
                <pt idx="7">
                  <v>TOTAL APROVADO</v>
                </pt>
              </strCache>
            </strRef>
          </cat>
          <val>
            <numRef>
              <f>Resultados!$Q$29:$Q$36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1"/>
          <cat>
            <strRef>
              <f>Resultados!$P$29:$P$36</f>
              <strCache>
                <ptCount val="8"/>
                <pt idx="0">
                  <v>N.0</v>
                </pt>
                <pt idx="1">
                  <v>N.1</v>
                </pt>
                <pt idx="2">
                  <v>N.2</v>
                </pt>
                <pt idx="3">
                  <v>N.3</v>
                </pt>
                <pt idx="4">
                  <v>N.4</v>
                </pt>
                <pt idx="5">
                  <v>N.5</v>
                </pt>
                <pt idx="6">
                  <v>N.6</v>
                </pt>
                <pt idx="7">
                  <v>TOTAL APROVADO</v>
                </pt>
              </strCache>
            </strRef>
          </cat>
          <val>
            <numRef>
              <f>Resultados!$R$29:$R$36</f>
              <numCache>
                <formatCode>0.0%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20708906"/>
        <axId val="507476083"/>
      </barChart>
      <catAx>
        <axId val="1220708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507476083"/>
        <crosses val="autoZero"/>
        <auto val="1"/>
        <lblAlgn val="ctr"/>
        <lblOffset val="100"/>
        <noMultiLvlLbl val="1"/>
      </catAx>
      <valAx>
        <axId val="50747608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220708906"/>
        <crosses val="autoZero"/>
        <crossBetween val="between"/>
      </valAx>
    </plotArea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ABSOLUTOS</a:t>
            </a:r>
          </a:p>
        </rich>
      </tx>
      <layout>
        <manualLayout>
          <xMode val="edge"/>
          <yMode val="edge"/>
          <wMode val="factor"/>
          <hMode val="factor"/>
          <x val="0.3624143556280588"/>
          <y val="0.01221373850033243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5038540050989521"/>
          <y val="0.2063999422152392"/>
          <w val="0.9347509903930228"/>
          <h val="0.5753046858289593"/>
        </manualLayout>
      </layout>
      <barChart>
        <barDir val="col"/>
        <grouping val="clustered"/>
        <varyColors val="1"/>
        <ser>
          <idx val="0"/>
          <order val="0"/>
          <tx>
            <v>PORTUGUÊS</v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5"/>
            <invertIfNegative val="1"/>
            <bubble3D val="0"/>
            <spPr>
              <a:solidFill>
                <a:srgbClr val="F1C232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Gráficos!$B$10:$B$15</f>
              <strCache>
                <ptCount val="6"/>
                <pt idx="0">
                  <v>FALTOSOS</v>
                </pt>
                <pt idx="1">
                  <v>MUITO CRÍTICO</v>
                </pt>
                <pt idx="2">
                  <v>CRÍTICO</v>
                </pt>
                <pt idx="3">
                  <v>INTERMEDIÁRIO</v>
                </pt>
                <pt idx="4">
                  <v>ADEQUADO</v>
                </pt>
                <pt idx="5">
                  <v>ESCRITA</v>
                </pt>
              </strCache>
            </strRef>
          </cat>
          <val>
            <numRef>
              <f>Gráficos!$C$10:$C$15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1"/>
          <order val="1"/>
          <tx>
            <v>MATEMÁTICA</v>
          </tx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Gráficos!$B$10:$B$15</f>
              <strCache>
                <ptCount val="6"/>
                <pt idx="0">
                  <v>FALTOSOS</v>
                </pt>
                <pt idx="1">
                  <v>MUITO CRÍTICO</v>
                </pt>
                <pt idx="2">
                  <v>CRÍTICO</v>
                </pt>
                <pt idx="3">
                  <v>INTERMEDIÁRIO</v>
                </pt>
                <pt idx="4">
                  <v>ADEQUADO</v>
                </pt>
                <pt idx="5">
                  <v>ESCRITA</v>
                </pt>
              </strCache>
            </strRef>
          </cat>
          <val>
            <numRef>
              <f>Gráficos!$D$10:$D$15</f>
              <numCache>
                <formatCode>General</formatCode>
                <ptCount val="6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87286942"/>
        <axId val="334821315"/>
      </barChart>
      <catAx>
        <axId val="128728694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334821315"/>
        <crosses val="autoZero"/>
        <auto val="1"/>
        <lblAlgn val="ctr"/>
        <lblOffset val="100"/>
        <noMultiLvlLbl val="1"/>
      </catAx>
      <valAx>
        <axId val="3348213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287286942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1400" b="1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RELATIVOS</a:t>
            </a:r>
          </a:p>
        </rich>
      </tx>
      <layout>
        <manualLayout>
          <xMode val="edge"/>
          <yMode val="edge"/>
          <wMode val="factor"/>
          <hMode val="factor"/>
          <x val="0.2492004920049201"/>
          <y val="0.02469135802469136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strRef>
              <f>Gráficos!$K$11:$K$16</f>
              <strCache>
                <ptCount val="6"/>
                <pt idx="0">
                  <v>FALTOSOS</v>
                </pt>
                <pt idx="1">
                  <v>MUITO CRÍTICO</v>
                </pt>
                <pt idx="2">
                  <v xml:space="preserve">CRÍTICO </v>
                </pt>
                <pt idx="3">
                  <v>INTERMEDIÁRIO</v>
                </pt>
                <pt idx="4">
                  <v>ADEQUADO</v>
                </pt>
                <pt idx="5">
                  <v>ESCRITA</v>
                </pt>
              </strCache>
            </strRef>
          </cat>
          <val>
            <numRef>
              <f>Gráficos!$L$11:$L$16</f>
              <numCache>
                <formatCode>0%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1"/>
          <cat>
            <strRef>
              <f>Gráficos!$K$11:$K$16</f>
              <strCache>
                <ptCount val="6"/>
                <pt idx="0">
                  <v>FALTOSOS</v>
                </pt>
                <pt idx="1">
                  <v>MUITO CRÍTICO</v>
                </pt>
                <pt idx="2">
                  <v xml:space="preserve">CRÍTICO </v>
                </pt>
                <pt idx="3">
                  <v>INTERMEDIÁRIO</v>
                </pt>
                <pt idx="4">
                  <v>ADEQUADO</v>
                </pt>
                <pt idx="5">
                  <v>ESCRITA</v>
                </pt>
              </strCache>
            </strRef>
          </cat>
          <val>
            <numRef>
              <f>Gráficos!$M$11:$M$16</f>
              <numCache>
                <formatCode>0.0%</formatCode>
                <ptCount val="6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162247521"/>
        <axId val="1894619803"/>
      </barChart>
      <catAx>
        <axId val="11622475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894619803"/>
        <crosses val="autoZero"/>
        <auto val="1"/>
        <lblAlgn val="ctr"/>
        <lblOffset val="100"/>
        <noMultiLvlLbl val="1"/>
      </catAx>
      <valAx>
        <axId val="1894619803"/>
        <scaling>
          <orientation val="minMax"/>
        </scaling>
        <delete val="0"/>
        <axPos val="l"/>
        <numFmt formatCode="0%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1162247521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1400" b="1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/ LÍNGUA PORTUGESA</a:t>
            </a:r>
          </a:p>
        </rich>
      </tx>
      <layout>
        <manualLayout>
          <xMode val="edge"/>
          <yMode val="edge"/>
          <wMode val="factor"/>
          <hMode val="factor"/>
          <x val="0.2840702078363983"/>
          <y val="0.02777777777777778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5077315732847004"/>
          <y val="0.2600169790864024"/>
          <w val="0.9342488459598275"/>
          <h val="0.5993590224410333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"/>
            <invertIfNegative val="1"/>
            <bubble3D val="0"/>
            <spPr>
              <a:solidFill>
                <a:srgbClr val="FFFF0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1"/>
            <bubble3D val="0"/>
            <spPr>
              <a:solidFill>
                <a:srgbClr val="92D05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1"/>
            <bubble3D val="0"/>
            <spPr>
              <a:solidFill>
                <a:srgbClr val="00B05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Resultados!$P$17:$P$20</f>
              <strCache>
                <ptCount val="4"/>
                <pt idx="0">
                  <v>MUITO CRÍTICO</v>
                </pt>
                <pt idx="1">
                  <v>CRÍTICO</v>
                </pt>
                <pt idx="2">
                  <v>INTERMEDIÁRIO</v>
                </pt>
                <pt idx="3">
                  <v>ADEQUADO</v>
                </pt>
              </strCache>
            </strRef>
          </cat>
          <val>
            <numRef>
              <f>Resultados!$Q$17:$Q$20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81727340"/>
        <axId val="1496340713"/>
      </barChart>
      <catAx>
        <axId val="28172734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496340713"/>
        <crosses val="autoZero"/>
        <auto val="1"/>
        <lblAlgn val="ctr"/>
        <lblOffset val="100"/>
        <noMultiLvlLbl val="1"/>
      </catAx>
      <valAx>
        <axId val="149634071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8172734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/ MATEMÁTICA</a:t>
            </a:r>
          </a:p>
        </rich>
      </tx>
      <layout>
        <manualLayout>
          <xMode val="edge"/>
          <yMode val="edge"/>
          <wMode val="factor"/>
          <hMode val="factor"/>
          <x val="0.2775555555555556"/>
          <y val="0.02777777777777778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545151326743027"/>
          <y val="0.2673745897526114"/>
          <w val="0.929402994129368"/>
          <h val="0.5926830832349668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472C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rgbClr val="FF000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Pt>
            <idx val="1"/>
            <invertIfNegative val="1"/>
            <bubble3D val="0"/>
            <spPr>
              <a:solidFill>
                <a:srgbClr val="FFFF0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1"/>
            <bubble3D val="0"/>
            <spPr>
              <a:solidFill>
                <a:srgbClr val="92D05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1"/>
            <bubble3D val="0"/>
            <spPr>
              <a:solidFill>
                <a:srgbClr val="00B050"/>
              </a:solidFill>
              <a:ln cmpd="sng"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Resultados!$P$23:$P$26</f>
              <strCache>
                <ptCount val="4"/>
                <pt idx="0">
                  <v>MUITO CRÍTICO</v>
                </pt>
                <pt idx="1">
                  <v>CRÍTICO</v>
                </pt>
                <pt idx="2">
                  <v>INTERMEDIÁRIO</v>
                </pt>
                <pt idx="3">
                  <v>ADEQUADO</v>
                </pt>
              </strCache>
            </strRef>
          </cat>
          <val>
            <numRef>
              <f>Resultados!$Q$23:$Q$26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9209121"/>
        <axId val="1603434873"/>
      </barChart>
      <catAx>
        <axId val="592091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603434873"/>
        <crosses val="autoZero"/>
        <auto val="1"/>
        <lblAlgn val="ctr"/>
        <lblOffset val="100"/>
        <noMultiLvlLbl val="1"/>
      </catAx>
      <valAx>
        <axId val="160343487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59209121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 xml:space="preserve">ACERTOS/PORTUGUÊS p/descritor - 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5973499720592307"/>
          <y val="0.175056926723363"/>
          <w val="0.9214719095047313"/>
          <h val="0.7971677030111889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strRef>
              <f>Avaliações!$F$11:$AE$11</f>
              <strCache>
                <ptCount val="26"/>
                <pt idx="0">
                  <v>D</v>
                </pt>
                <pt idx="1">
                  <v>D</v>
                </pt>
                <pt idx="2">
                  <v>D</v>
                </pt>
                <pt idx="3">
                  <v>D</v>
                </pt>
                <pt idx="4">
                  <v>D</v>
                </pt>
                <pt idx="5">
                  <v>D</v>
                </pt>
                <pt idx="6">
                  <v>D</v>
                </pt>
                <pt idx="7">
                  <v>D</v>
                </pt>
                <pt idx="8">
                  <v>D</v>
                </pt>
                <pt idx="9">
                  <v>D</v>
                </pt>
                <pt idx="10">
                  <v>D</v>
                </pt>
                <pt idx="11">
                  <v>D</v>
                </pt>
                <pt idx="12">
                  <v>D</v>
                </pt>
                <pt idx="13">
                  <v>D</v>
                </pt>
                <pt idx="14">
                  <v>D</v>
                </pt>
                <pt idx="15">
                  <v>D</v>
                </pt>
                <pt idx="16">
                  <v>D</v>
                </pt>
                <pt idx="17">
                  <v>D</v>
                </pt>
                <pt idx="18">
                  <v>D</v>
                </pt>
                <pt idx="19">
                  <v>D</v>
                </pt>
                <pt idx="20">
                  <v>D</v>
                </pt>
                <pt idx="21">
                  <v>D</v>
                </pt>
                <pt idx="22">
                  <v>D</v>
                </pt>
                <pt idx="23">
                  <v>D</v>
                </pt>
                <pt idx="24">
                  <v>D</v>
                </pt>
                <pt idx="25">
                  <v>D</v>
                </pt>
              </strCache>
            </strRef>
          </cat>
          <val>
            <numRef>
              <f>Avaliações!$F$49:$AE$49</f>
              <numCache>
                <formatCode>0%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56886173"/>
        <axId val="360323600"/>
      </barChart>
      <catAx>
        <axId val="205688617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360323600"/>
        <crosses val="autoZero"/>
        <auto val="1"/>
        <lblAlgn val="ctr"/>
        <lblOffset val="100"/>
        <noMultiLvlLbl val="1"/>
      </catAx>
      <valAx>
        <axId val="360323600"/>
        <scaling>
          <orientation val="minMax"/>
        </scaling>
        <delete val="0"/>
        <axPos val="l"/>
        <numFmt formatCode="0%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2056886173"/>
        <crosses val="autoZero"/>
        <crossBetween val="between"/>
      </valAx>
    </plotArea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 xml:space="preserve">ACERTOS/MATEMÁTICA p/descritor - 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6000961678282667"/>
          <y val="0.1771584886366523"/>
          <w val="0.921110892479611"/>
          <h val="0.7950931819913865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strRef>
              <f>Avaliações!$AG$11:$BF$11</f>
              <strCache>
                <ptCount val="26"/>
                <pt idx="0">
                  <v>D</v>
                </pt>
                <pt idx="1">
                  <v>D</v>
                </pt>
                <pt idx="2">
                  <v>D</v>
                </pt>
                <pt idx="3">
                  <v>D</v>
                </pt>
                <pt idx="4">
                  <v>D</v>
                </pt>
                <pt idx="5">
                  <v>D</v>
                </pt>
                <pt idx="6">
                  <v>D</v>
                </pt>
                <pt idx="7">
                  <v>D</v>
                </pt>
                <pt idx="8">
                  <v>D</v>
                </pt>
                <pt idx="9">
                  <v>D</v>
                </pt>
                <pt idx="10">
                  <v>D</v>
                </pt>
                <pt idx="11">
                  <v>D</v>
                </pt>
                <pt idx="12">
                  <v>D</v>
                </pt>
                <pt idx="13">
                  <v>D</v>
                </pt>
                <pt idx="14">
                  <v>D</v>
                </pt>
                <pt idx="15">
                  <v>D</v>
                </pt>
                <pt idx="16">
                  <v>D</v>
                </pt>
                <pt idx="17">
                  <v>D</v>
                </pt>
                <pt idx="18">
                  <v>D</v>
                </pt>
                <pt idx="19">
                  <v>D</v>
                </pt>
                <pt idx="20">
                  <v>D</v>
                </pt>
                <pt idx="21">
                  <v>D</v>
                </pt>
                <pt idx="22">
                  <v>D</v>
                </pt>
                <pt idx="23">
                  <v>D</v>
                </pt>
                <pt idx="24">
                  <v>D</v>
                </pt>
                <pt idx="25">
                  <v>D</v>
                </pt>
              </strCache>
            </strRef>
          </cat>
          <val>
            <numRef>
              <f>Avaliações!$AG$49:$BF$49</f>
              <numCache>
                <formatCode>0%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45221335"/>
        <axId val="1877314996"/>
      </barChart>
      <catAx>
        <axId val="184522133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877314996"/>
        <crosses val="autoZero"/>
        <auto val="1"/>
        <lblAlgn val="ctr"/>
        <lblOffset val="100"/>
        <noMultiLvlLbl val="1"/>
      </catAx>
      <valAx>
        <axId val="1877314996"/>
        <scaling>
          <orientation val="minMax"/>
        </scaling>
        <delete val="0"/>
        <axPos val="l"/>
        <numFmt formatCode="0%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1845221335"/>
        <crosses val="autoZero"/>
        <crossBetween val="between"/>
      </valAx>
    </plotArea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D12" authorId="0" shapeId="0">
      <text>
        <t>Digite abaixo:
T = Transferido
F = Faltou
L = Laudado
FF = Falecido</t>
      </text>
    </comment>
    <comment ref="BP56" authorId="0" shapeId="0">
      <text>
        <t>NÃO MODIFICAR ESSA CELULA,
CONTÉM FÓRMULA PARA MANTER OS CALCULOS!</t>
      </text>
    </comment>
    <comment ref="BP57" authorId="0" shapeId="0">
      <text>
        <t>NÃO MODIFICAR ESSA CELULA,
CONTÉM FÓRMULA PARA MANTER OS CALCULOS!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image" Target="/xl/media/image4.png" Id="rId1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47625</colOff>
      <row>0</row>
      <rowOff>47625</rowOff>
    </from>
    <ext cx="2895600" cy="1162050"/>
    <pic>
      <nvPicPr>
        <cNvPr id="2" name="image1.png" title="Imagem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295275</colOff>
      <row>1</row>
      <rowOff>47625</rowOff>
    </from>
    <ext cx="2895600" cy="1162050"/>
    <pic>
      <nvPicPr>
        <cNvPr id="2" name="image1.png" title="Imagem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47625</colOff>
      <row>1</row>
      <rowOff>47625</rowOff>
    </from>
    <ext cx="2895600" cy="1162050"/>
    <pic>
      <nvPicPr>
        <cNvPr id="2" name="image1.png" title="Imagem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57150</colOff>
      <row>35</row>
      <rowOff>66675</rowOff>
    </from>
    <ext cx="4505325" cy="33718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85725</colOff>
      <row>35</row>
      <rowOff>66675</rowOff>
    </from>
    <ext cx="4505325" cy="33718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11</col>
      <colOff>723900</colOff>
      <row>35</row>
      <rowOff>66675</rowOff>
    </from>
    <ext cx="4505325" cy="3371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0</col>
      <colOff>57150</colOff>
      <row>4</row>
      <rowOff>104775</rowOff>
    </from>
    <ext cx="6762750" cy="337185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8</col>
      <colOff>285750</colOff>
      <row>4</row>
      <rowOff>104775</rowOff>
    </from>
    <ext cx="6762750" cy="337185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0</col>
      <colOff>57150</colOff>
      <row>23</row>
      <rowOff>85725</rowOff>
    </from>
    <ext cx="6762750" cy="212407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8</col>
      <colOff>285750</colOff>
      <row>23</row>
      <rowOff>85725</rowOff>
    </from>
    <ext cx="6762750" cy="21240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  <oneCellAnchor>
    <from>
      <col>0</col>
      <colOff>57150</colOff>
      <row>54</row>
      <rowOff>104775</rowOff>
    </from>
    <ext cx="6791325" cy="47625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 fLocksWithSheet="0"/>
  </oneCellAnchor>
  <oneCellAnchor>
    <from>
      <col>8</col>
      <colOff>323850</colOff>
      <row>54</row>
      <rowOff>104775</rowOff>
    </from>
    <ext cx="6734175" cy="47625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 fLocksWithSheet="0"/>
  </oneCellAnchor>
  <oneCellAnchor>
    <from>
      <col>0</col>
      <colOff>552450</colOff>
      <row>0</row>
      <rowOff>57150</rowOff>
    </from>
    <ext cx="1771650" cy="714375"/>
    <pic>
      <nvPicPr>
        <cNvPr id="12" name="image1.png" title="Imagem"/>
        <cNvPicPr preferRelativeResize="0"/>
      </nvPicPr>
      <blipFill>
        <a:blip cstate="print" r:embed="rId10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Q57"/>
  <sheetViews>
    <sheetView showGridLines="0" tabSelected="1" workbookViewId="0">
      <pane xSplit="4" topLeftCell="E1" activePane="topRight" state="frozen"/>
      <selection pane="topRight" activeCell="F2" sqref="F2"/>
    </sheetView>
  </sheetViews>
  <sheetFormatPr baseColWidth="8" defaultColWidth="14.42578125" defaultRowHeight="15" customHeight="1"/>
  <cols>
    <col width="1.5703125" customWidth="1" style="180" min="1" max="1"/>
    <col width="5.5703125" customWidth="1" style="180" min="2" max="2"/>
    <col width="46.28515625" customWidth="1" style="180" min="3" max="3"/>
    <col width="6" customWidth="1" style="180" min="4" max="4"/>
    <col outlineLevel="1" width="1.5703125" customWidth="1" style="180" min="5" max="5"/>
    <col outlineLevel="1" width="4.42578125" customWidth="1" style="180" min="6" max="31"/>
    <col width="2.140625" customWidth="1" style="180" min="32" max="32"/>
    <col outlineLevel="1" width="4.42578125" customWidth="1" style="180" min="33" max="58"/>
    <col outlineLevel="1" width="2.28515625" customWidth="1" style="180" min="59" max="59"/>
    <col width="9.7109375" customWidth="1" style="180" min="60" max="60"/>
    <col width="9.42578125" customWidth="1" style="180" min="61" max="61"/>
    <col width="16" customWidth="1" style="180" min="62" max="62"/>
    <col width="1.5703125" customWidth="1" style="180" min="63" max="63"/>
    <col width="9.85546875" customWidth="1" style="180" min="64" max="64"/>
    <col width="9.5703125" customWidth="1" style="180" min="65" max="65"/>
    <col width="14.85546875" customWidth="1" style="180" min="66" max="66"/>
    <col width="1.5703125" customWidth="1" style="180" min="67" max="67"/>
    <col width="10.140625" customWidth="1" style="180" min="68" max="68"/>
    <col width="1.5703125" customWidth="1" style="180" min="69" max="69"/>
  </cols>
  <sheetData>
    <row r="1" ht="7.5" customHeight="1" s="180">
      <c r="A1" s="1" t="n"/>
      <c r="B1" s="1" t="n"/>
      <c r="C1" s="1" t="n"/>
      <c r="D1" s="2" t="n"/>
      <c r="E1" s="2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</row>
    <row r="2" ht="18.75" customHeight="1" s="180">
      <c r="A2" s="1" t="n"/>
      <c r="B2" s="1" t="n"/>
      <c r="C2" s="1" t="n"/>
      <c r="D2" s="2" t="n"/>
      <c r="E2" s="2" t="n"/>
      <c r="F2" s="2" t="n"/>
      <c r="G2" s="2" t="n"/>
      <c r="H2" s="186" t="inlineStr">
        <is>
          <t>AVALIAÇÃO:</t>
        </is>
      </c>
      <c r="I2" s="187" t="n"/>
      <c r="J2" s="187" t="n"/>
      <c r="K2" s="188" t="n"/>
      <c r="L2" s="189" t="inlineStr">
        <is>
          <t>PORTUGUÊS E MATEMÁTICA</t>
        </is>
      </c>
      <c r="M2" s="187" t="n"/>
      <c r="N2" s="187" t="n"/>
      <c r="O2" s="187" t="n"/>
      <c r="P2" s="187" t="n"/>
      <c r="Q2" s="187" t="n"/>
      <c r="R2" s="187" t="n"/>
      <c r="S2" s="187" t="n"/>
      <c r="T2" s="187" t="n"/>
      <c r="U2" s="187" t="n"/>
      <c r="V2" s="187" t="n"/>
      <c r="W2" s="187" t="n"/>
      <c r="X2" s="187" t="n"/>
      <c r="Y2" s="187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7" t="n"/>
      <c r="AI2" s="187" t="n"/>
      <c r="AJ2" s="188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</row>
    <row r="3" ht="7.5" customHeight="1" s="180">
      <c r="A3" s="1" t="n"/>
      <c r="B3" s="5" t="n"/>
      <c r="C3" s="5" t="n"/>
      <c r="D3" s="6" t="n"/>
      <c r="E3" s="6" t="n"/>
      <c r="F3" s="6" t="n"/>
      <c r="G3" s="6" t="n"/>
      <c r="H3" s="7" t="n">
        <v>1</v>
      </c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</row>
    <row r="4" ht="21" customHeight="1" s="180">
      <c r="A4" s="1" t="n"/>
      <c r="B4" s="5" t="n"/>
      <c r="C4" s="5" t="n"/>
      <c r="D4" s="6" t="n"/>
      <c r="E4" s="6" t="n"/>
      <c r="F4" s="8" t="n"/>
      <c r="G4" s="8" t="n"/>
      <c r="H4" s="190" t="inlineStr">
        <is>
          <t>ESCOLA:</t>
        </is>
      </c>
      <c r="I4" s="187" t="n"/>
      <c r="J4" s="187" t="n"/>
      <c r="K4" s="188" t="n"/>
      <c r="L4" s="191" t="inlineStr">
        <is>
          <t>Escola Municipal de Tempo Integral Deputado José Parente Prado</t>
        </is>
      </c>
      <c r="M4" s="187" t="n"/>
      <c r="N4" s="187" t="n"/>
      <c r="O4" s="187" t="n"/>
      <c r="P4" s="187" t="n"/>
      <c r="Q4" s="187" t="n"/>
      <c r="R4" s="187" t="n"/>
      <c r="S4" s="187" t="n"/>
      <c r="T4" s="187" t="n"/>
      <c r="U4" s="187" t="n"/>
      <c r="V4" s="187" t="n"/>
      <c r="W4" s="187" t="n"/>
      <c r="X4" s="187" t="n"/>
      <c r="Y4" s="187" t="n"/>
      <c r="Z4" s="187" t="n"/>
      <c r="AA4" s="187" t="n"/>
      <c r="AB4" s="187" t="n"/>
      <c r="AC4" s="187" t="n"/>
      <c r="AD4" s="187" t="n"/>
      <c r="AE4" s="187" t="n"/>
      <c r="AF4" s="187" t="n"/>
      <c r="AG4" s="187" t="n"/>
      <c r="AH4" s="187" t="n"/>
      <c r="AI4" s="187" t="n"/>
      <c r="AJ4" s="188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</row>
    <row r="5" ht="21" customHeight="1" s="180">
      <c r="A5" s="1" t="n"/>
      <c r="B5" s="5" t="n"/>
      <c r="C5" s="5" t="n"/>
      <c r="D5" s="6" t="n"/>
      <c r="E5" s="6" t="n"/>
      <c r="F5" s="4" t="n"/>
      <c r="G5" s="4" t="n"/>
      <c r="H5" s="192" t="inlineStr">
        <is>
          <t>LOCAL:</t>
        </is>
      </c>
      <c r="I5" s="193" t="n"/>
      <c r="J5" s="193" t="n"/>
      <c r="K5" s="194" t="n"/>
      <c r="L5" s="195" t="inlineStr">
        <is>
          <t>Forquilha Centro</t>
        </is>
      </c>
      <c r="M5" s="193" t="n"/>
      <c r="N5" s="193" t="n"/>
      <c r="O5" s="193" t="n"/>
      <c r="P5" s="193" t="n"/>
      <c r="Q5" s="193" t="n"/>
      <c r="R5" s="193" t="n"/>
      <c r="S5" s="193" t="n"/>
      <c r="T5" s="193" t="n"/>
      <c r="U5" s="193" t="n"/>
      <c r="V5" s="193" t="n"/>
      <c r="W5" s="193" t="n"/>
      <c r="X5" s="193" t="n"/>
      <c r="Y5" s="193" t="n"/>
      <c r="Z5" s="193" t="n"/>
      <c r="AA5" s="193" t="n"/>
      <c r="AB5" s="193" t="n"/>
      <c r="AC5" s="193" t="n"/>
      <c r="AD5" s="193" t="n"/>
      <c r="AE5" s="193" t="n"/>
      <c r="AF5" s="193" t="n"/>
      <c r="AG5" s="193" t="n"/>
      <c r="AH5" s="193" t="n"/>
      <c r="AI5" s="193" t="n"/>
      <c r="AJ5" s="194" t="n"/>
      <c r="AK5" s="6" t="n"/>
      <c r="AL5" s="6" t="n"/>
      <c r="AM5" s="6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</row>
    <row r="6" ht="7.5" customHeight="1" s="180">
      <c r="A6" s="1" t="n"/>
      <c r="B6" s="5" t="n"/>
      <c r="C6" s="5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  <c r="AP6" s="6" t="n"/>
      <c r="AQ6" s="6" t="n"/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2" t="n"/>
      <c r="BM6" s="2" t="n"/>
      <c r="BN6" s="2" t="n"/>
      <c r="BO6" s="2" t="n"/>
      <c r="BP6" s="2" t="n"/>
      <c r="BQ6" s="2" t="n"/>
    </row>
    <row r="7" ht="18.75" customHeight="1" s="180">
      <c r="A7" s="1" t="n"/>
      <c r="B7" s="5" t="n"/>
      <c r="C7" s="5" t="n"/>
      <c r="D7" s="6" t="n"/>
      <c r="E7" s="6" t="n"/>
      <c r="F7" s="4" t="n"/>
      <c r="G7" s="4" t="n"/>
      <c r="H7" s="196" t="inlineStr">
        <is>
          <t>SÉRIE:</t>
        </is>
      </c>
      <c r="I7" s="187" t="n"/>
      <c r="J7" s="187" t="n"/>
      <c r="K7" s="188" t="n"/>
      <c r="L7" s="189" t="inlineStr">
        <is>
          <t>0° ANO "X"</t>
        </is>
      </c>
      <c r="M7" s="187" t="n"/>
      <c r="N7" s="187" t="n"/>
      <c r="O7" s="187" t="n"/>
      <c r="P7" s="187" t="n"/>
      <c r="Q7" s="187" t="n"/>
      <c r="R7" s="187" t="n"/>
      <c r="S7" s="187" t="n"/>
      <c r="T7" s="187" t="n"/>
      <c r="U7" s="187" t="n"/>
      <c r="V7" s="187" t="n"/>
      <c r="W7" s="187" t="n"/>
      <c r="X7" s="187" t="n"/>
      <c r="Y7" s="187" t="n"/>
      <c r="Z7" s="187" t="n"/>
      <c r="AA7" s="187" t="n"/>
      <c r="AB7" s="187" t="n"/>
      <c r="AC7" s="187" t="n"/>
      <c r="AD7" s="187" t="n"/>
      <c r="AE7" s="187" t="n"/>
      <c r="AF7" s="187" t="n"/>
      <c r="AG7" s="187" t="n"/>
      <c r="AH7" s="187" t="n"/>
      <c r="AI7" s="187" t="n"/>
      <c r="AJ7" s="18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 t="n"/>
      <c r="BA7" s="8" t="n"/>
      <c r="BB7" s="8" t="n"/>
      <c r="BC7" s="8" t="n"/>
      <c r="BD7" s="8" t="n"/>
      <c r="BE7" s="8" t="n"/>
      <c r="BF7" s="8" t="n"/>
      <c r="BG7" s="2" t="n"/>
      <c r="BH7" s="2" t="n"/>
      <c r="BI7" s="2" t="n"/>
      <c r="BJ7" s="8" t="n"/>
      <c r="BK7" s="6" t="n"/>
      <c r="BL7" s="2" t="n"/>
      <c r="BM7" s="2" t="n"/>
      <c r="BN7" s="2" t="n"/>
      <c r="BO7" s="2" t="n"/>
      <c r="BP7" s="2" t="n"/>
      <c r="BQ7" s="2" t="n"/>
    </row>
    <row r="8" ht="18.75" customHeight="1" s="180">
      <c r="A8" s="1" t="n"/>
      <c r="B8" s="5" t="n"/>
      <c r="C8" s="5" t="n"/>
      <c r="D8" s="6" t="n"/>
      <c r="E8" s="6" t="n"/>
      <c r="F8" s="8" t="n"/>
      <c r="G8" s="8" t="n"/>
      <c r="H8" s="147" t="inlineStr">
        <is>
          <t>MÊS:</t>
        </is>
      </c>
      <c r="I8" s="187" t="n"/>
      <c r="J8" s="187" t="n"/>
      <c r="K8" s="187" t="n"/>
      <c r="L8" s="189" t="inlineStr">
        <is>
          <t>NOVEMBRO</t>
        </is>
      </c>
      <c r="M8" s="187" t="n"/>
      <c r="N8" s="187" t="n"/>
      <c r="O8" s="187" t="n"/>
      <c r="P8" s="187" t="n"/>
      <c r="Q8" s="187" t="n"/>
      <c r="R8" s="187" t="n"/>
      <c r="S8" s="187" t="n"/>
      <c r="T8" s="187" t="n"/>
      <c r="U8" s="187" t="n"/>
      <c r="V8" s="187" t="n"/>
      <c r="W8" s="187" t="n"/>
      <c r="X8" s="187" t="n"/>
      <c r="Y8" s="187" t="n"/>
      <c r="Z8" s="187" t="n"/>
      <c r="AA8" s="187" t="n"/>
      <c r="AB8" s="187" t="n"/>
      <c r="AC8" s="187" t="n"/>
      <c r="AD8" s="187" t="n"/>
      <c r="AE8" s="187" t="n"/>
      <c r="AF8" s="187" t="n"/>
      <c r="AG8" s="187" t="n"/>
      <c r="AH8" s="187" t="n"/>
      <c r="AI8" s="187" t="n"/>
      <c r="AJ8" s="18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 t="n"/>
      <c r="BA8" s="8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 t="n"/>
      <c r="BK8" s="8" t="n"/>
      <c r="BL8" s="2" t="n"/>
      <c r="BM8" s="2" t="n"/>
      <c r="BN8" s="2" t="n"/>
      <c r="BO8" s="2" t="n"/>
      <c r="BP8" s="2" t="n"/>
      <c r="BQ8" s="2" t="n"/>
    </row>
    <row r="9" ht="7.5" customHeight="1" s="180">
      <c r="A9" s="1" t="n"/>
      <c r="B9" s="5" t="n"/>
      <c r="C9" s="5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2" t="n"/>
      <c r="BM9" s="2" t="n"/>
      <c r="BN9" s="2" t="n"/>
      <c r="BO9" s="2" t="n"/>
      <c r="BP9" s="2" t="n"/>
      <c r="BQ9" s="2" t="n"/>
    </row>
    <row r="10" ht="14.25" customHeight="1" s="180">
      <c r="A10" s="1" t="n"/>
      <c r="B10" s="5" t="n"/>
      <c r="C10" s="5" t="n"/>
      <c r="D10" s="6" t="n"/>
      <c r="E10" s="6" t="n"/>
      <c r="F10" s="197" t="inlineStr">
        <is>
          <t>PORTUGUÊS</t>
        </is>
      </c>
      <c r="G10" s="187" t="n"/>
      <c r="H10" s="187" t="n"/>
      <c r="I10" s="187" t="n"/>
      <c r="J10" s="187" t="n"/>
      <c r="K10" s="187" t="n"/>
      <c r="L10" s="187" t="n"/>
      <c r="M10" s="187" t="n"/>
      <c r="N10" s="187" t="n"/>
      <c r="O10" s="187" t="n"/>
      <c r="P10" s="187" t="n"/>
      <c r="Q10" s="187" t="n"/>
      <c r="R10" s="187" t="n"/>
      <c r="S10" s="187" t="n"/>
      <c r="T10" s="187" t="n"/>
      <c r="U10" s="187" t="n"/>
      <c r="V10" s="187" t="n"/>
      <c r="W10" s="187" t="n"/>
      <c r="X10" s="187" t="n"/>
      <c r="Y10" s="187" t="n"/>
      <c r="Z10" s="187" t="n"/>
      <c r="AA10" s="187" t="n"/>
      <c r="AB10" s="187" t="n"/>
      <c r="AC10" s="187" t="n"/>
      <c r="AD10" s="187" t="n"/>
      <c r="AE10" s="188" t="n"/>
      <c r="AF10" s="9" t="n"/>
      <c r="AG10" s="197" t="inlineStr">
        <is>
          <t>MATEMÁTICA</t>
        </is>
      </c>
      <c r="AH10" s="187" t="n"/>
      <c r="AI10" s="187" t="n"/>
      <c r="AJ10" s="187" t="n"/>
      <c r="AK10" s="187" t="n"/>
      <c r="AL10" s="187" t="n"/>
      <c r="AM10" s="187" t="n"/>
      <c r="AN10" s="187" t="n"/>
      <c r="AO10" s="187" t="n"/>
      <c r="AP10" s="187" t="n"/>
      <c r="AQ10" s="187" t="n"/>
      <c r="AR10" s="187" t="n"/>
      <c r="AS10" s="187" t="n"/>
      <c r="AT10" s="187" t="n"/>
      <c r="AU10" s="187" t="n"/>
      <c r="AV10" s="187" t="n"/>
      <c r="AW10" s="187" t="n"/>
      <c r="AX10" s="187" t="n"/>
      <c r="AY10" s="187" t="n"/>
      <c r="AZ10" s="187" t="n"/>
      <c r="BA10" s="187" t="n"/>
      <c r="BB10" s="187" t="n"/>
      <c r="BC10" s="187" t="n"/>
      <c r="BD10" s="187" t="n"/>
      <c r="BE10" s="187" t="n"/>
      <c r="BF10" s="188" t="n"/>
      <c r="BG10" s="9" t="n"/>
      <c r="BH10" s="197" t="inlineStr">
        <is>
          <t>PORTUGUÊS</t>
        </is>
      </c>
      <c r="BI10" s="198" t="n"/>
      <c r="BJ10" s="199" t="n"/>
      <c r="BK10" s="10" t="n"/>
      <c r="BL10" s="197" t="inlineStr">
        <is>
          <t>MATEMÁTICA</t>
        </is>
      </c>
      <c r="BM10" s="198" t="n"/>
      <c r="BN10" s="199" t="n"/>
      <c r="BO10" s="9" t="n"/>
      <c r="BP10" s="200" t="inlineStr">
        <is>
          <t>ESCRITA</t>
        </is>
      </c>
      <c r="BQ10" s="9" t="n"/>
    </row>
    <row r="11" ht="14.25" customHeight="1" s="180">
      <c r="A11" s="1" t="n"/>
      <c r="B11" s="5" t="n"/>
      <c r="C11" s="5" t="n"/>
      <c r="D11" s="6" t="n"/>
      <c r="E11" s="6" t="n"/>
      <c r="F11" s="11" t="inlineStr">
        <is>
          <t>D</t>
        </is>
      </c>
      <c r="G11" s="11" t="inlineStr">
        <is>
          <t>D</t>
        </is>
      </c>
      <c r="H11" s="11" t="inlineStr">
        <is>
          <t>D</t>
        </is>
      </c>
      <c r="I11" s="11" t="inlineStr">
        <is>
          <t>D</t>
        </is>
      </c>
      <c r="J11" s="11" t="inlineStr">
        <is>
          <t>D</t>
        </is>
      </c>
      <c r="K11" s="11" t="inlineStr">
        <is>
          <t>D</t>
        </is>
      </c>
      <c r="L11" s="11" t="inlineStr">
        <is>
          <t>D</t>
        </is>
      </c>
      <c r="M11" s="11" t="inlineStr">
        <is>
          <t>D</t>
        </is>
      </c>
      <c r="N11" s="11" t="inlineStr">
        <is>
          <t>D</t>
        </is>
      </c>
      <c r="O11" s="11" t="inlineStr">
        <is>
          <t>D</t>
        </is>
      </c>
      <c r="P11" s="11" t="inlineStr">
        <is>
          <t>D</t>
        </is>
      </c>
      <c r="Q11" s="11" t="inlineStr">
        <is>
          <t>D</t>
        </is>
      </c>
      <c r="R11" s="11" t="inlineStr">
        <is>
          <t>D</t>
        </is>
      </c>
      <c r="S11" s="11" t="inlineStr">
        <is>
          <t>D</t>
        </is>
      </c>
      <c r="T11" s="11" t="inlineStr">
        <is>
          <t>D</t>
        </is>
      </c>
      <c r="U11" s="11" t="inlineStr">
        <is>
          <t>D</t>
        </is>
      </c>
      <c r="V11" s="11" t="inlineStr">
        <is>
          <t>D</t>
        </is>
      </c>
      <c r="W11" s="11" t="inlineStr">
        <is>
          <t>D</t>
        </is>
      </c>
      <c r="X11" s="11" t="inlineStr">
        <is>
          <t>D</t>
        </is>
      </c>
      <c r="Y11" s="11" t="inlineStr">
        <is>
          <t>D</t>
        </is>
      </c>
      <c r="Z11" s="11" t="inlineStr">
        <is>
          <t>D</t>
        </is>
      </c>
      <c r="AA11" s="11" t="inlineStr">
        <is>
          <t>D</t>
        </is>
      </c>
      <c r="AB11" s="11" t="inlineStr">
        <is>
          <t>D</t>
        </is>
      </c>
      <c r="AC11" s="11" t="inlineStr">
        <is>
          <t>D</t>
        </is>
      </c>
      <c r="AD11" s="11" t="inlineStr">
        <is>
          <t>D</t>
        </is>
      </c>
      <c r="AE11" s="11" t="inlineStr">
        <is>
          <t>D</t>
        </is>
      </c>
      <c r="AF11" s="12" t="n"/>
      <c r="AG11" s="13" t="inlineStr">
        <is>
          <t>D</t>
        </is>
      </c>
      <c r="AH11" s="13" t="inlineStr">
        <is>
          <t>D</t>
        </is>
      </c>
      <c r="AI11" s="13" t="inlineStr">
        <is>
          <t>D</t>
        </is>
      </c>
      <c r="AJ11" s="13" t="inlineStr">
        <is>
          <t>D</t>
        </is>
      </c>
      <c r="AK11" s="13" t="inlineStr">
        <is>
          <t>D</t>
        </is>
      </c>
      <c r="AL11" s="13" t="inlineStr">
        <is>
          <t>D</t>
        </is>
      </c>
      <c r="AM11" s="13" t="inlineStr">
        <is>
          <t>D</t>
        </is>
      </c>
      <c r="AN11" s="13" t="inlineStr">
        <is>
          <t>D</t>
        </is>
      </c>
      <c r="AO11" s="13" t="inlineStr">
        <is>
          <t>D</t>
        </is>
      </c>
      <c r="AP11" s="13" t="inlineStr">
        <is>
          <t>D</t>
        </is>
      </c>
      <c r="AQ11" s="13" t="inlineStr">
        <is>
          <t>D</t>
        </is>
      </c>
      <c r="AR11" s="13" t="inlineStr">
        <is>
          <t>D</t>
        </is>
      </c>
      <c r="AS11" s="13" t="inlineStr">
        <is>
          <t>D</t>
        </is>
      </c>
      <c r="AT11" s="13" t="inlineStr">
        <is>
          <t>D</t>
        </is>
      </c>
      <c r="AU11" s="13" t="inlineStr">
        <is>
          <t>D</t>
        </is>
      </c>
      <c r="AV11" s="13" t="inlineStr">
        <is>
          <t>D</t>
        </is>
      </c>
      <c r="AW11" s="13" t="inlineStr">
        <is>
          <t>D</t>
        </is>
      </c>
      <c r="AX11" s="13" t="inlineStr">
        <is>
          <t>D</t>
        </is>
      </c>
      <c r="AY11" s="13" t="inlineStr">
        <is>
          <t>D</t>
        </is>
      </c>
      <c r="AZ11" s="13" t="inlineStr">
        <is>
          <t>D</t>
        </is>
      </c>
      <c r="BA11" s="13" t="inlineStr">
        <is>
          <t>D</t>
        </is>
      </c>
      <c r="BB11" s="13" t="inlineStr">
        <is>
          <t>D</t>
        </is>
      </c>
      <c r="BC11" s="13" t="inlineStr">
        <is>
          <t>D</t>
        </is>
      </c>
      <c r="BD11" s="13" t="inlineStr">
        <is>
          <t>D</t>
        </is>
      </c>
      <c r="BE11" s="13" t="inlineStr">
        <is>
          <t>D</t>
        </is>
      </c>
      <c r="BF11" s="13" t="inlineStr">
        <is>
          <t>D</t>
        </is>
      </c>
      <c r="BG11" s="9" t="n"/>
      <c r="BH11" s="201" t="n"/>
      <c r="BI11" s="193" t="n"/>
      <c r="BJ11" s="194" t="n"/>
      <c r="BK11" s="10" t="n"/>
      <c r="BL11" s="201" t="n"/>
      <c r="BM11" s="193" t="n"/>
      <c r="BN11" s="194" t="n"/>
      <c r="BO11" s="9" t="n"/>
      <c r="BP11" s="202" t="n"/>
      <c r="BQ11" s="9" t="n"/>
    </row>
    <row r="12" ht="14.25" customHeight="1" s="180">
      <c r="A12" s="1" t="n"/>
      <c r="B12" s="14" t="inlineStr">
        <is>
          <t>Nº</t>
        </is>
      </c>
      <c r="C12" s="14" t="inlineStr">
        <is>
          <t>NOME  DO ALUNO</t>
        </is>
      </c>
      <c r="D12" s="15" t="inlineStr">
        <is>
          <t>?</t>
        </is>
      </c>
      <c r="E12" s="16" t="n"/>
      <c r="F12" s="17" t="n">
        <v>1</v>
      </c>
      <c r="G12" s="17" t="n">
        <v>2</v>
      </c>
      <c r="H12" s="17" t="n">
        <v>3</v>
      </c>
      <c r="I12" s="17" t="n">
        <v>4</v>
      </c>
      <c r="J12" s="17" t="n">
        <v>5</v>
      </c>
      <c r="K12" s="17" t="n">
        <v>6</v>
      </c>
      <c r="L12" s="17" t="n">
        <v>7</v>
      </c>
      <c r="M12" s="17" t="n">
        <v>8</v>
      </c>
      <c r="N12" s="17" t="n">
        <v>9</v>
      </c>
      <c r="O12" s="17" t="n">
        <v>10</v>
      </c>
      <c r="P12" s="17" t="n">
        <v>11</v>
      </c>
      <c r="Q12" s="17" t="n">
        <v>12</v>
      </c>
      <c r="R12" s="17" t="n">
        <v>13</v>
      </c>
      <c r="S12" s="17" t="n">
        <v>27</v>
      </c>
      <c r="T12" s="17" t="n">
        <v>28</v>
      </c>
      <c r="U12" s="17" t="n">
        <v>29</v>
      </c>
      <c r="V12" s="17" t="n">
        <v>30</v>
      </c>
      <c r="W12" s="17" t="n">
        <v>31</v>
      </c>
      <c r="X12" s="17" t="n">
        <v>32</v>
      </c>
      <c r="Y12" s="17" t="n">
        <v>33</v>
      </c>
      <c r="Z12" s="17" t="n">
        <v>34</v>
      </c>
      <c r="AA12" s="17" t="n">
        <v>35</v>
      </c>
      <c r="AB12" s="17" t="n">
        <v>36</v>
      </c>
      <c r="AC12" s="17" t="n">
        <v>37</v>
      </c>
      <c r="AD12" s="17" t="n">
        <v>38</v>
      </c>
      <c r="AE12" s="17" t="n">
        <v>39</v>
      </c>
      <c r="AF12" s="2" t="n"/>
      <c r="AG12" s="17" t="n">
        <v>14</v>
      </c>
      <c r="AH12" s="17" t="n">
        <v>15</v>
      </c>
      <c r="AI12" s="17" t="n">
        <v>16</v>
      </c>
      <c r="AJ12" s="17" t="n">
        <v>17</v>
      </c>
      <c r="AK12" s="17" t="n">
        <v>18</v>
      </c>
      <c r="AL12" s="17" t="n">
        <v>19</v>
      </c>
      <c r="AM12" s="17" t="n">
        <v>20</v>
      </c>
      <c r="AN12" s="17" t="n">
        <v>21</v>
      </c>
      <c r="AO12" s="17" t="n">
        <v>22</v>
      </c>
      <c r="AP12" s="17" t="n">
        <v>23</v>
      </c>
      <c r="AQ12" s="17" t="n">
        <v>24</v>
      </c>
      <c r="AR12" s="17" t="n">
        <v>25</v>
      </c>
      <c r="AS12" s="17" t="n">
        <v>26</v>
      </c>
      <c r="AT12" s="17" t="n">
        <v>40</v>
      </c>
      <c r="AU12" s="17" t="n">
        <v>41</v>
      </c>
      <c r="AV12" s="17" t="n">
        <v>42</v>
      </c>
      <c r="AW12" s="17" t="n">
        <v>43</v>
      </c>
      <c r="AX12" s="17" t="n">
        <v>44</v>
      </c>
      <c r="AY12" s="17" t="n">
        <v>45</v>
      </c>
      <c r="AZ12" s="17" t="n">
        <v>46</v>
      </c>
      <c r="BA12" s="17" t="n">
        <v>47</v>
      </c>
      <c r="BB12" s="17" t="n">
        <v>48</v>
      </c>
      <c r="BC12" s="17" t="n">
        <v>49</v>
      </c>
      <c r="BD12" s="17" t="n">
        <v>50</v>
      </c>
      <c r="BE12" s="17" t="n">
        <v>51</v>
      </c>
      <c r="BF12" s="17" t="n">
        <v>52</v>
      </c>
      <c r="BG12" s="2" t="n"/>
      <c r="BH12" s="18" t="inlineStr">
        <is>
          <t>ACERTO</t>
        </is>
      </c>
      <c r="BI12" s="18" t="inlineStr">
        <is>
          <t>% DE ACERTO</t>
        </is>
      </c>
      <c r="BJ12" s="19" t="inlineStr">
        <is>
          <t>SITUAÇÃO</t>
        </is>
      </c>
      <c r="BK12" s="6" t="n"/>
      <c r="BL12" s="18" t="inlineStr">
        <is>
          <t>ACERTO</t>
        </is>
      </c>
      <c r="BM12" s="18" t="inlineStr">
        <is>
          <t>% DE ACERTO</t>
        </is>
      </c>
      <c r="BN12" s="19" t="inlineStr">
        <is>
          <t>SITUAÇÃO</t>
        </is>
      </c>
      <c r="BO12" s="2" t="n"/>
      <c r="BP12" s="19" t="inlineStr">
        <is>
          <t>NIVEL</t>
        </is>
      </c>
      <c r="BQ12" s="2" t="n"/>
    </row>
    <row r="13" ht="14.25" customHeight="1" s="180">
      <c r="A13" s="1" t="n"/>
      <c r="B13" s="14" t="n">
        <v>1</v>
      </c>
      <c r="C13" s="20" t="inlineStr">
        <is>
          <t>Ana Nickolle Lima Torres</t>
        </is>
      </c>
      <c r="D13" s="21" t="n"/>
      <c r="E13" s="6" t="n"/>
      <c r="F13" s="22" t="inlineStr">
        <is>
          <t>B</t>
        </is>
      </c>
      <c r="G13" s="23" t="inlineStr">
        <is>
          <t>D</t>
        </is>
      </c>
      <c r="H13" s="23" t="inlineStr">
        <is>
          <t>D</t>
        </is>
      </c>
      <c r="I13" s="23" t="inlineStr">
        <is>
          <t>B</t>
        </is>
      </c>
      <c r="J13" s="23" t="inlineStr">
        <is>
          <t>C</t>
        </is>
      </c>
      <c r="K13" s="23" t="inlineStr">
        <is>
          <t>B</t>
        </is>
      </c>
      <c r="L13" s="23" t="inlineStr">
        <is>
          <t>C</t>
        </is>
      </c>
      <c r="M13" s="23" t="inlineStr">
        <is>
          <t>C</t>
        </is>
      </c>
      <c r="N13" s="23" t="inlineStr">
        <is>
          <t>B</t>
        </is>
      </c>
      <c r="O13" s="23" t="inlineStr">
        <is>
          <t>B</t>
        </is>
      </c>
      <c r="P13" s="23" t="inlineStr">
        <is>
          <t>B</t>
        </is>
      </c>
      <c r="Q13" s="23" t="inlineStr">
        <is>
          <t>D</t>
        </is>
      </c>
      <c r="R13" s="23" t="inlineStr">
        <is>
          <t>D</t>
        </is>
      </c>
      <c r="S13" s="23" t="inlineStr">
        <is>
          <t>A</t>
        </is>
      </c>
      <c r="T13" s="23" t="inlineStr">
        <is>
          <t>B</t>
        </is>
      </c>
      <c r="U13" s="23" t="inlineStr">
        <is>
          <t>C</t>
        </is>
      </c>
      <c r="V13" s="23" t="inlineStr">
        <is>
          <t>D</t>
        </is>
      </c>
      <c r="W13" s="23" t="inlineStr">
        <is>
          <t>B</t>
        </is>
      </c>
      <c r="X13" s="23" t="inlineStr">
        <is>
          <t>C</t>
        </is>
      </c>
      <c r="Y13" s="23" t="inlineStr">
        <is>
          <t>D</t>
        </is>
      </c>
      <c r="Z13" s="23" t="inlineStr">
        <is>
          <t>B</t>
        </is>
      </c>
      <c r="AA13" s="23" t="inlineStr">
        <is>
          <t>C</t>
        </is>
      </c>
      <c r="AB13" s="23" t="inlineStr">
        <is>
          <t>D</t>
        </is>
      </c>
      <c r="AC13" s="23" t="inlineStr">
        <is>
          <t>A</t>
        </is>
      </c>
      <c r="AD13" s="23" t="inlineStr">
        <is>
          <t>B</t>
        </is>
      </c>
      <c r="AE13" s="23" t="inlineStr">
        <is>
          <t>B</t>
        </is>
      </c>
      <c r="AF13" s="24" t="n"/>
      <c r="AG13" s="25" t="inlineStr">
        <is>
          <t>D</t>
        </is>
      </c>
      <c r="AH13" s="25" t="inlineStr">
        <is>
          <t>D</t>
        </is>
      </c>
      <c r="AI13" s="25" t="inlineStr">
        <is>
          <t>B</t>
        </is>
      </c>
      <c r="AJ13" s="25" t="inlineStr">
        <is>
          <t>B</t>
        </is>
      </c>
      <c r="AK13" s="25" t="inlineStr">
        <is>
          <t>C</t>
        </is>
      </c>
      <c r="AL13" s="25" t="inlineStr">
        <is>
          <t>B</t>
        </is>
      </c>
      <c r="AM13" s="25" t="inlineStr">
        <is>
          <t>D</t>
        </is>
      </c>
      <c r="AN13" s="25" t="inlineStr">
        <is>
          <t>A</t>
        </is>
      </c>
      <c r="AO13" s="25" t="inlineStr">
        <is>
          <t>C</t>
        </is>
      </c>
      <c r="AP13" s="25" t="inlineStr">
        <is>
          <t>C</t>
        </is>
      </c>
      <c r="AQ13" s="25" t="inlineStr">
        <is>
          <t>C</t>
        </is>
      </c>
      <c r="AR13" s="25" t="inlineStr">
        <is>
          <t>D</t>
        </is>
      </c>
      <c r="AS13" s="25" t="inlineStr">
        <is>
          <t>A</t>
        </is>
      </c>
      <c r="AT13" s="25" t="inlineStr">
        <is>
          <t>B</t>
        </is>
      </c>
      <c r="AU13" s="25" t="inlineStr">
        <is>
          <t>A</t>
        </is>
      </c>
      <c r="AV13" s="25" t="inlineStr">
        <is>
          <t>C</t>
        </is>
      </c>
      <c r="AW13" s="25" t="inlineStr">
        <is>
          <t>T</t>
        </is>
      </c>
      <c r="AX13" s="25" t="inlineStr">
        <is>
          <t>A</t>
        </is>
      </c>
      <c r="AY13" s="25" t="inlineStr">
        <is>
          <t>A</t>
        </is>
      </c>
      <c r="AZ13" s="25" t="inlineStr">
        <is>
          <t>D</t>
        </is>
      </c>
      <c r="BA13" s="25" t="inlineStr">
        <is>
          <t>C</t>
        </is>
      </c>
      <c r="BB13" s="25" t="inlineStr">
        <is>
          <t>B</t>
        </is>
      </c>
      <c r="BC13" s="25" t="inlineStr">
        <is>
          <t>A</t>
        </is>
      </c>
      <c r="BD13" s="25" t="inlineStr">
        <is>
          <t>A</t>
        </is>
      </c>
      <c r="BE13" s="25" t="inlineStr">
        <is>
          <t>A</t>
        </is>
      </c>
      <c r="BF13" s="25" t="inlineStr">
        <is>
          <t>X</t>
        </is>
      </c>
      <c r="BG13" s="2" t="n"/>
      <c r="BH13" s="26">
        <f>COUNTIF(F13,$F$53)+COUNTIF(G13,$G$53)+COUNTIF(H13,$H$53)+COUNTIF(I13,$I$53)+COUNTIF(J13,$J$53)+COUNTIF(K13,$K$53)+COUNTIF(L13,$L$53)+COUNTIF(M13,$M$53)+COUNTIF(N13,$N$53)+COUNTIF(O13,$O$53)+COUNTIF(P13,$P$53)+COUNTIF(Q13,$Q$53)+COUNTIF(R13,$R$53)+COUNTIF(S13,$S$53)+COUNTIF(T13,$T$53)+COUNTIF(U13,$U$53)+COUNTIF(V13,$V$53)+COUNTIF(W13,$W$53)+COUNTIF(X13,$X$53)+COUNTIF(Y13,$Y$53)+COUNTIF(Z13,$Z$53)+COUNTIF(AA13,$AA$53)+COUNTIF(AB13,$AB$53)+COUNTIF(AC13,$AC$53)+COUNTIF(AD13,$AD$53)+COUNTIF(AE13,$AE$53)</f>
        <v/>
      </c>
      <c r="BI13" s="27">
        <f>BH13/26</f>
        <v/>
      </c>
      <c r="BJ13" s="28">
        <f>IF(D13="L","EM ANÁLISE",IF(D13="T","TRANSFERIDO",IF(D13="F","FALTOU",IF(D13="FF","FALECEU",IF(C13="","...",IF(BH13&gt;=21,"ADEQUADO",IF(BH13&gt;=14,"INTERMEDIÁRIO",IF(BH13&gt;7,"CRÍTICO","MUITO CRÍTICO"))))))))</f>
        <v/>
      </c>
      <c r="BK13" s="6" t="n"/>
      <c r="BL13" s="26">
        <f>COUNTIF(AG13,$AG$53)+COUNTIF(AH13,$AH$53)+COUNTIF(AI13,$AI$53)+COUNTIF(AJ13,$AJ$53)+COUNTIF(AK13,$AK$53)+COUNTIF(AL13,$AL$53)+COUNTIF(AM13,$AM$53)+COUNTIF(AN13,$AN$53)+COUNTIF(AO13,$AO$53)+COUNTIF(AP13,$AP$53)+COUNTIF(AQ13,$AQ$53)+COUNTIF(AR13,$AR$53)+COUNTIF(AS13,$AS$53)+COUNTIF(AT13,$AT$53)+COUNTIF(AU13,$AU$53)+COUNTIF(AV13,$AV$53)+COUNTIF(AW13,$AW$53)+COUNTIF(AX13,$AX$53)+COUNTIF(AY13,$AY$53)+COUNTIF(AZ13,$AZ$53)+COUNTIF(BA13,$BA$53)+COUNTIF(BB13,$BB$53)+COUNTIF(BC13,$BC$53)+COUNTIF(BD13,$BD$53)+COUNTIF(BE13,$BE$53)+COUNTIF(BF13,$BF$53)</f>
        <v/>
      </c>
      <c r="BM13" s="27">
        <f>BL13/26</f>
        <v/>
      </c>
      <c r="BN13" s="28">
        <f>IF(D13="L","EM ANÁLISE",IF(D13="T","TRANSFERIDO",IF(D13="F","FALTOU",IF(D13="FF","FALECEU",IF(C13="","...",IF(BL13&gt;=21,"ADEQUADO",IF(BL13&gt;=14,"INTERMEDIÁRIO",IF(BL13&gt;7,"CRÍTICO","MUITO CRÍTICO"))))))))</f>
        <v/>
      </c>
      <c r="BO13" s="2" t="n"/>
      <c r="BP13" s="29" t="n"/>
      <c r="BQ13" s="2" t="n"/>
    </row>
    <row r="14" ht="14.25" customHeight="1" s="180">
      <c r="A14" s="1" t="n"/>
      <c r="B14" s="14">
        <f>B13+1</f>
        <v/>
      </c>
      <c r="C14" s="30" t="inlineStr">
        <is>
          <t>Anna Karolayne Siqueira Moura</t>
        </is>
      </c>
      <c r="D14" s="21" t="n"/>
      <c r="E14" s="6" t="n"/>
      <c r="F14" s="31" t="inlineStr">
        <is>
          <t>A</t>
        </is>
      </c>
      <c r="G14" s="32" t="inlineStr">
        <is>
          <t>B</t>
        </is>
      </c>
      <c r="H14" s="32" t="inlineStr">
        <is>
          <t>C</t>
        </is>
      </c>
      <c r="I14" s="32" t="inlineStr">
        <is>
          <t>D</t>
        </is>
      </c>
      <c r="J14" s="32" t="inlineStr">
        <is>
          <t>A</t>
        </is>
      </c>
      <c r="K14" s="32" t="inlineStr">
        <is>
          <t>B</t>
        </is>
      </c>
      <c r="L14" s="32" t="inlineStr">
        <is>
          <t>C</t>
        </is>
      </c>
      <c r="M14" s="32" t="inlineStr">
        <is>
          <t>D</t>
        </is>
      </c>
      <c r="N14" s="32" t="inlineStr">
        <is>
          <t>A</t>
        </is>
      </c>
      <c r="O14" s="32" t="inlineStr">
        <is>
          <t>B</t>
        </is>
      </c>
      <c r="P14" s="32" t="inlineStr">
        <is>
          <t>C</t>
        </is>
      </c>
      <c r="Q14" s="32" t="inlineStr">
        <is>
          <t>D</t>
        </is>
      </c>
      <c r="R14" s="32" t="inlineStr">
        <is>
          <t>A</t>
        </is>
      </c>
      <c r="S14" s="32" t="inlineStr">
        <is>
          <t>B</t>
        </is>
      </c>
      <c r="T14" s="32" t="inlineStr">
        <is>
          <t>C</t>
        </is>
      </c>
      <c r="U14" s="32" t="inlineStr">
        <is>
          <t>D</t>
        </is>
      </c>
      <c r="V14" s="32" t="inlineStr">
        <is>
          <t>A</t>
        </is>
      </c>
      <c r="W14" s="32" t="inlineStr">
        <is>
          <t>B</t>
        </is>
      </c>
      <c r="X14" s="32" t="inlineStr">
        <is>
          <t>C</t>
        </is>
      </c>
      <c r="Y14" s="32" t="inlineStr">
        <is>
          <t>D</t>
        </is>
      </c>
      <c r="Z14" s="32" t="inlineStr">
        <is>
          <t>A</t>
        </is>
      </c>
      <c r="AA14" s="32" t="inlineStr">
        <is>
          <t>B</t>
        </is>
      </c>
      <c r="AB14" s="32" t="inlineStr">
        <is>
          <t>C</t>
        </is>
      </c>
      <c r="AC14" s="32" t="inlineStr">
        <is>
          <t>D</t>
        </is>
      </c>
      <c r="AD14" s="32" t="inlineStr">
        <is>
          <t>A</t>
        </is>
      </c>
      <c r="AE14" s="32" t="inlineStr">
        <is>
          <t>B</t>
        </is>
      </c>
      <c r="AF14" s="24" t="n"/>
      <c r="AG14" s="25" t="inlineStr">
        <is>
          <t>C</t>
        </is>
      </c>
      <c r="AH14" s="25" t="inlineStr">
        <is>
          <t>D</t>
        </is>
      </c>
      <c r="AI14" s="25" t="inlineStr">
        <is>
          <t>A</t>
        </is>
      </c>
      <c r="AJ14" s="25" t="inlineStr">
        <is>
          <t>B</t>
        </is>
      </c>
      <c r="AK14" s="25" t="inlineStr">
        <is>
          <t>C</t>
        </is>
      </c>
      <c r="AL14" s="25" t="inlineStr">
        <is>
          <t>D</t>
        </is>
      </c>
      <c r="AM14" s="25" t="inlineStr">
        <is>
          <t>A</t>
        </is>
      </c>
      <c r="AN14" s="25" t="inlineStr">
        <is>
          <t>B</t>
        </is>
      </c>
      <c r="AO14" s="25" t="inlineStr">
        <is>
          <t>C</t>
        </is>
      </c>
      <c r="AP14" s="25" t="inlineStr">
        <is>
          <t>D</t>
        </is>
      </c>
      <c r="AQ14" s="25" t="inlineStr">
        <is>
          <t>A</t>
        </is>
      </c>
      <c r="AR14" s="25" t="inlineStr">
        <is>
          <t>B</t>
        </is>
      </c>
      <c r="AS14" s="25" t="inlineStr">
        <is>
          <t>C</t>
        </is>
      </c>
      <c r="AT14" s="25" t="inlineStr">
        <is>
          <t>D</t>
        </is>
      </c>
      <c r="AU14" s="25" t="inlineStr">
        <is>
          <t>A</t>
        </is>
      </c>
      <c r="AV14" s="25" t="inlineStr">
        <is>
          <t>B</t>
        </is>
      </c>
      <c r="AW14" s="25" t="inlineStr">
        <is>
          <t>C</t>
        </is>
      </c>
      <c r="AX14" s="25" t="inlineStr">
        <is>
          <t>D</t>
        </is>
      </c>
      <c r="AY14" s="25" t="inlineStr">
        <is>
          <t>A</t>
        </is>
      </c>
      <c r="AZ14" s="25" t="inlineStr">
        <is>
          <t>B</t>
        </is>
      </c>
      <c r="BA14" s="25" t="inlineStr">
        <is>
          <t>C</t>
        </is>
      </c>
      <c r="BB14" s="25" t="inlineStr">
        <is>
          <t>D</t>
        </is>
      </c>
      <c r="BC14" s="25" t="inlineStr">
        <is>
          <t>A</t>
        </is>
      </c>
      <c r="BD14" s="25" t="inlineStr">
        <is>
          <t>B</t>
        </is>
      </c>
      <c r="BE14" s="25" t="inlineStr">
        <is>
          <t>C</t>
        </is>
      </c>
      <c r="BF14" s="25" t="inlineStr">
        <is>
          <t>D</t>
        </is>
      </c>
      <c r="BG14" s="2" t="n"/>
      <c r="BH14" s="26">
        <f>COUNTIF(F14,$F$53)+COUNTIF(G14,$G$53)+COUNTIF(H14,$H$53)+COUNTIF(I14,$I$53)+COUNTIF(J14,$J$53)+COUNTIF(K14,$K$53)+COUNTIF(L14,$L$53)+COUNTIF(M14,$M$53)+COUNTIF(N14,$N$53)+COUNTIF(O14,$O$53)+COUNTIF(P14,$P$53)+COUNTIF(Q14,$Q$53)+COUNTIF(R14,$R$53)+COUNTIF(S14,$S$53)+COUNTIF(T14,$T$53)+COUNTIF(U14,$U$53)+COUNTIF(V14,$V$53)+COUNTIF(W14,$W$53)+COUNTIF(X14,$X$53)+COUNTIF(Y14,$Y$53)+COUNTIF(Z14,$Z$53)+COUNTIF(AA14,$AA$53)+COUNTIF(AB14,$AB$53)+COUNTIF(AC14,$AC$53)+COUNTIF(AD14,$AD$53)+COUNTIF(AE14,$AE$53)</f>
        <v/>
      </c>
      <c r="BI14" s="27">
        <f>BH14/26</f>
        <v/>
      </c>
      <c r="BJ14" s="28">
        <f>IF(D14="L","EM ANÁLISE",IF(D14="T","TRANSFERIDO",IF(D14="F","FALTOU",IF(D14="FF","FALECEU",IF(C14="","...",IF(BH14&gt;=21,"ADEQUADO",IF(BH14&gt;=14,"INTERMEDIÁRIO",IF(BH14&gt;7,"CRÍTICO","MUITO CRÍTICO"))))))))</f>
        <v/>
      </c>
      <c r="BK14" s="6" t="n"/>
      <c r="BL14" s="26">
        <f>COUNTIF(AG14,$AG$53)+COUNTIF(AH14,$AH$53)+COUNTIF(AI14,$AI$53)+COUNTIF(AJ14,$AJ$53)+COUNTIF(AK14,$AK$53)+COUNTIF(AL14,$AL$53)+COUNTIF(AM14,$AM$53)+COUNTIF(AN14,$AN$53)+COUNTIF(AO14,$AO$53)+COUNTIF(AP14,$AP$53)+COUNTIF(AQ14,$AQ$53)+COUNTIF(AR14,$AR$53)+COUNTIF(AS14,$AS$53)+COUNTIF(AT14,$AT$53)+COUNTIF(AU14,$AU$53)+COUNTIF(AV14,$AV$53)+COUNTIF(AW14,$AW$53)+COUNTIF(AX14,$AX$53)+COUNTIF(AY14,$AY$53)+COUNTIF(AZ14,$AZ$53)+COUNTIF(BA14,$BA$53)+COUNTIF(BB14,$BB$53)+COUNTIF(BC14,$BC$53)+COUNTIF(BD14,$BD$53)+COUNTIF(BE14,$BE$53)+COUNTIF(BF14,$BF$53)</f>
        <v/>
      </c>
      <c r="BM14" s="27">
        <f>BL14/26</f>
        <v/>
      </c>
      <c r="BN14" s="28">
        <f>IF(D14="L","EM ANÁLISE",IF(D14="T","TRANSFERIDO",IF(D14="F","FALTOU",IF(D14="FF","FALECEU",IF(C14="","...",IF(BL14&gt;=21,"ADEQUADO",IF(BL14&gt;=14,"INTERMEDIÁRIO",IF(BL14&gt;7,"CRÍTICO","MUITO CRÍTICO"))))))))</f>
        <v/>
      </c>
      <c r="BO14" s="2" t="n"/>
      <c r="BP14" s="29" t="n"/>
      <c r="BQ14" s="2" t="n"/>
    </row>
    <row r="15" ht="14.25" customHeight="1" s="180">
      <c r="A15" s="1" t="n"/>
      <c r="B15" s="14">
        <f>B14+1</f>
        <v/>
      </c>
      <c r="C15" s="30" t="inlineStr">
        <is>
          <t>carlos</t>
        </is>
      </c>
      <c r="D15" s="21" t="n"/>
      <c r="E15" s="6" t="n"/>
      <c r="F15" s="31" t="inlineStr">
        <is>
          <t>B</t>
        </is>
      </c>
      <c r="G15" s="32" t="inlineStr">
        <is>
          <t>D</t>
        </is>
      </c>
      <c r="H15" s="32" t="inlineStr">
        <is>
          <t>D</t>
        </is>
      </c>
      <c r="I15" s="32" t="inlineStr">
        <is>
          <t>B</t>
        </is>
      </c>
      <c r="J15" s="32" t="inlineStr">
        <is>
          <t>C</t>
        </is>
      </c>
      <c r="K15" s="32" t="inlineStr">
        <is>
          <t>B</t>
        </is>
      </c>
      <c r="L15" s="32" t="inlineStr">
        <is>
          <t>C</t>
        </is>
      </c>
      <c r="M15" s="32" t="inlineStr">
        <is>
          <t>C</t>
        </is>
      </c>
      <c r="N15" s="32" t="inlineStr">
        <is>
          <t>B</t>
        </is>
      </c>
      <c r="O15" s="32" t="inlineStr">
        <is>
          <t>B</t>
        </is>
      </c>
      <c r="P15" s="32" t="inlineStr">
        <is>
          <t>B</t>
        </is>
      </c>
      <c r="Q15" s="32" t="inlineStr">
        <is>
          <t>D</t>
        </is>
      </c>
      <c r="R15" s="32" t="inlineStr">
        <is>
          <t>D</t>
        </is>
      </c>
      <c r="S15" s="32" t="inlineStr">
        <is>
          <t>A</t>
        </is>
      </c>
      <c r="T15" s="32" t="inlineStr">
        <is>
          <t>B</t>
        </is>
      </c>
      <c r="U15" s="32" t="inlineStr">
        <is>
          <t>C</t>
        </is>
      </c>
      <c r="V15" s="32" t="inlineStr">
        <is>
          <t>D</t>
        </is>
      </c>
      <c r="W15" s="32" t="inlineStr">
        <is>
          <t>B</t>
        </is>
      </c>
      <c r="X15" s="32" t="inlineStr">
        <is>
          <t>C</t>
        </is>
      </c>
      <c r="Y15" s="32" t="inlineStr">
        <is>
          <t>D</t>
        </is>
      </c>
      <c r="Z15" s="32" t="inlineStr">
        <is>
          <t>B</t>
        </is>
      </c>
      <c r="AA15" s="32" t="inlineStr">
        <is>
          <t>C</t>
        </is>
      </c>
      <c r="AB15" s="32" t="inlineStr">
        <is>
          <t>D</t>
        </is>
      </c>
      <c r="AC15" s="32" t="inlineStr">
        <is>
          <t>A</t>
        </is>
      </c>
      <c r="AD15" s="32" t="inlineStr">
        <is>
          <t>B</t>
        </is>
      </c>
      <c r="AE15" s="32" t="inlineStr">
        <is>
          <t>B</t>
        </is>
      </c>
      <c r="AF15" s="24" t="n"/>
      <c r="AG15" s="25" t="inlineStr">
        <is>
          <t>D</t>
        </is>
      </c>
      <c r="AH15" s="25" t="inlineStr">
        <is>
          <t>D</t>
        </is>
      </c>
      <c r="AI15" s="25" t="inlineStr">
        <is>
          <t>B</t>
        </is>
      </c>
      <c r="AJ15" s="25" t="inlineStr">
        <is>
          <t>B</t>
        </is>
      </c>
      <c r="AK15" s="25" t="inlineStr">
        <is>
          <t>C</t>
        </is>
      </c>
      <c r="AL15" s="25" t="inlineStr">
        <is>
          <t>B</t>
        </is>
      </c>
      <c r="AM15" s="25" t="inlineStr">
        <is>
          <t>D</t>
        </is>
      </c>
      <c r="AN15" s="25" t="inlineStr">
        <is>
          <t>A</t>
        </is>
      </c>
      <c r="AO15" s="25" t="inlineStr">
        <is>
          <t>C</t>
        </is>
      </c>
      <c r="AP15" s="25" t="inlineStr">
        <is>
          <t>C</t>
        </is>
      </c>
      <c r="AQ15" s="25" t="inlineStr">
        <is>
          <t>C</t>
        </is>
      </c>
      <c r="AR15" s="25" t="inlineStr">
        <is>
          <t>D</t>
        </is>
      </c>
      <c r="AS15" s="25" t="inlineStr">
        <is>
          <t>A</t>
        </is>
      </c>
      <c r="AT15" s="25" t="inlineStr">
        <is>
          <t>B</t>
        </is>
      </c>
      <c r="AU15" s="25" t="inlineStr">
        <is>
          <t>A</t>
        </is>
      </c>
      <c r="AV15" s="25" t="inlineStr">
        <is>
          <t>C</t>
        </is>
      </c>
      <c r="AW15" s="25" t="inlineStr">
        <is>
          <t>T</t>
        </is>
      </c>
      <c r="AX15" s="25" t="inlineStr">
        <is>
          <t>A</t>
        </is>
      </c>
      <c r="AY15" s="25" t="inlineStr">
        <is>
          <t>A</t>
        </is>
      </c>
      <c r="AZ15" s="25" t="inlineStr">
        <is>
          <t>D</t>
        </is>
      </c>
      <c r="BA15" s="25" t="inlineStr">
        <is>
          <t>C</t>
        </is>
      </c>
      <c r="BB15" s="25" t="inlineStr">
        <is>
          <t>B</t>
        </is>
      </c>
      <c r="BC15" s="25" t="inlineStr">
        <is>
          <t>A</t>
        </is>
      </c>
      <c r="BD15" s="25" t="inlineStr">
        <is>
          <t>A</t>
        </is>
      </c>
      <c r="BE15" s="25" t="inlineStr">
        <is>
          <t>A</t>
        </is>
      </c>
      <c r="BF15" s="25" t="inlineStr">
        <is>
          <t>X</t>
        </is>
      </c>
      <c r="BG15" s="2" t="n"/>
      <c r="BH15" s="26">
        <f>COUNTIF(F15,$F$53)+COUNTIF(G15,$G$53)+COUNTIF(H15,$H$53)+COUNTIF(I15,$I$53)+COUNTIF(J15,$J$53)+COUNTIF(K15,$K$53)+COUNTIF(L15,$L$53)+COUNTIF(M15,$M$53)+COUNTIF(N15,$N$53)+COUNTIF(O15,$O$53)+COUNTIF(P15,$P$53)+COUNTIF(Q15,$Q$53)+COUNTIF(R15,$R$53)+COUNTIF(S15,$S$53)+COUNTIF(T15,$T$53)+COUNTIF(U15,$U$53)+COUNTIF(V15,$V$53)+COUNTIF(W15,$W$53)+COUNTIF(X15,$X$53)+COUNTIF(Y15,$Y$53)+COUNTIF(Z15,$Z$53)+COUNTIF(AA15,$AA$53)+COUNTIF(AB15,$AB$53)+COUNTIF(AC15,$AC$53)+COUNTIF(AD15,$AD$53)+COUNTIF(AE15,$AE$53)</f>
        <v/>
      </c>
      <c r="BI15" s="27">
        <f>BH15/26</f>
        <v/>
      </c>
      <c r="BJ15" s="28">
        <f>IF(D15="L","EM ANÁLISE",IF(D15="T","TRANSFERIDO",IF(D15="F","FALTOU",IF(D15="FF","FALECEU",IF(C15="","...",IF(BH15&gt;=21,"ADEQUADO",IF(BH15&gt;=14,"INTERMEDIÁRIO",IF(BH15&gt;7,"CRÍTICO","MUITO CRÍTICO"))))))))</f>
        <v/>
      </c>
      <c r="BK15" s="6" t="n"/>
      <c r="BL15" s="26">
        <f>COUNTIF(AG15,$AG$53)+COUNTIF(AH15,$AH$53)+COUNTIF(AI15,$AI$53)+COUNTIF(AJ15,$AJ$53)+COUNTIF(AK15,$AK$53)+COUNTIF(AL15,$AL$53)+COUNTIF(AM15,$AM$53)+COUNTIF(AN15,$AN$53)+COUNTIF(AO15,$AO$53)+COUNTIF(AP15,$AP$53)+COUNTIF(AQ15,$AQ$53)+COUNTIF(AR15,$AR$53)+COUNTIF(AS15,$AS$53)+COUNTIF(AT15,$AT$53)+COUNTIF(AU15,$AU$53)+COUNTIF(AV15,$AV$53)+COUNTIF(AW15,$AW$53)+COUNTIF(AX15,$AX$53)+COUNTIF(AY15,$AY$53)+COUNTIF(AZ15,$AZ$53)+COUNTIF(BA15,$BA$53)+COUNTIF(BB15,$BB$53)+COUNTIF(BC15,$BC$53)+COUNTIF(BD15,$BD$53)+COUNTIF(BE15,$BE$53)+COUNTIF(BF15,$BF$53)</f>
        <v/>
      </c>
      <c r="BM15" s="27">
        <f>BL15/26</f>
        <v/>
      </c>
      <c r="BN15" s="28">
        <f>IF(D15="L","EM ANÁLISE",IF(D15="T","TRANSFERIDO",IF(D15="F","FALTOU",IF(D15="FF","FALECEU",IF(C15="","...",IF(BL15&gt;=21,"ADEQUADO",IF(BL15&gt;=14,"INTERMEDIÁRIO",IF(BL15&gt;7,"CRÍTICO","MUITO CRÍTICO"))))))))</f>
        <v/>
      </c>
      <c r="BO15" s="2" t="n"/>
      <c r="BP15" s="29" t="n"/>
      <c r="BQ15" s="2" t="n"/>
    </row>
    <row r="16" ht="14.25" customHeight="1" s="180">
      <c r="A16" s="1" t="n"/>
      <c r="B16" s="14">
        <f>B15+1</f>
        <v/>
      </c>
      <c r="C16" s="30" t="inlineStr">
        <is>
          <t>gabriel</t>
        </is>
      </c>
      <c r="D16" s="21" t="n"/>
      <c r="E16" s="6" t="n"/>
      <c r="F16" s="31" t="inlineStr">
        <is>
          <t>A</t>
        </is>
      </c>
      <c r="G16" s="32" t="inlineStr">
        <is>
          <t>B</t>
        </is>
      </c>
      <c r="H16" s="32" t="inlineStr">
        <is>
          <t>C</t>
        </is>
      </c>
      <c r="I16" s="32" t="inlineStr">
        <is>
          <t>D</t>
        </is>
      </c>
      <c r="J16" s="32" t="inlineStr">
        <is>
          <t>A</t>
        </is>
      </c>
      <c r="K16" s="32" t="inlineStr">
        <is>
          <t>B</t>
        </is>
      </c>
      <c r="L16" s="32" t="inlineStr">
        <is>
          <t>C</t>
        </is>
      </c>
      <c r="M16" s="32" t="inlineStr">
        <is>
          <t>D</t>
        </is>
      </c>
      <c r="N16" s="32" t="inlineStr">
        <is>
          <t>A</t>
        </is>
      </c>
      <c r="O16" s="32" t="inlineStr">
        <is>
          <t>B</t>
        </is>
      </c>
      <c r="P16" s="32" t="inlineStr">
        <is>
          <t>C</t>
        </is>
      </c>
      <c r="Q16" s="32" t="inlineStr">
        <is>
          <t>D</t>
        </is>
      </c>
      <c r="R16" s="32" t="inlineStr">
        <is>
          <t>A</t>
        </is>
      </c>
      <c r="S16" s="32" t="inlineStr">
        <is>
          <t>B</t>
        </is>
      </c>
      <c r="T16" s="32" t="inlineStr">
        <is>
          <t>C</t>
        </is>
      </c>
      <c r="U16" s="32" t="inlineStr">
        <is>
          <t>D</t>
        </is>
      </c>
      <c r="V16" s="32" t="inlineStr">
        <is>
          <t>A</t>
        </is>
      </c>
      <c r="W16" s="32" t="inlineStr">
        <is>
          <t>B</t>
        </is>
      </c>
      <c r="X16" s="32" t="inlineStr">
        <is>
          <t>C</t>
        </is>
      </c>
      <c r="Y16" s="32" t="inlineStr">
        <is>
          <t>D</t>
        </is>
      </c>
      <c r="Z16" s="32" t="inlineStr">
        <is>
          <t>A</t>
        </is>
      </c>
      <c r="AA16" s="32" t="inlineStr">
        <is>
          <t>B</t>
        </is>
      </c>
      <c r="AB16" s="32" t="inlineStr">
        <is>
          <t>C</t>
        </is>
      </c>
      <c r="AC16" s="32" t="inlineStr">
        <is>
          <t>D</t>
        </is>
      </c>
      <c r="AD16" s="32" t="inlineStr">
        <is>
          <t>A</t>
        </is>
      </c>
      <c r="AE16" s="32" t="inlineStr">
        <is>
          <t>B</t>
        </is>
      </c>
      <c r="AF16" s="24" t="n"/>
      <c r="AG16" s="25" t="inlineStr">
        <is>
          <t>C</t>
        </is>
      </c>
      <c r="AH16" s="25" t="inlineStr">
        <is>
          <t>D</t>
        </is>
      </c>
      <c r="AI16" s="25" t="inlineStr">
        <is>
          <t>A</t>
        </is>
      </c>
      <c r="AJ16" s="25" t="inlineStr">
        <is>
          <t>B</t>
        </is>
      </c>
      <c r="AK16" s="25" t="inlineStr">
        <is>
          <t>C</t>
        </is>
      </c>
      <c r="AL16" s="25" t="inlineStr">
        <is>
          <t>D</t>
        </is>
      </c>
      <c r="AM16" s="25" t="inlineStr">
        <is>
          <t>A</t>
        </is>
      </c>
      <c r="AN16" s="25" t="inlineStr">
        <is>
          <t>B</t>
        </is>
      </c>
      <c r="AO16" s="25" t="inlineStr">
        <is>
          <t>C</t>
        </is>
      </c>
      <c r="AP16" s="25" t="inlineStr">
        <is>
          <t>D</t>
        </is>
      </c>
      <c r="AQ16" s="25" t="inlineStr">
        <is>
          <t>A</t>
        </is>
      </c>
      <c r="AR16" s="25" t="inlineStr">
        <is>
          <t>B</t>
        </is>
      </c>
      <c r="AS16" s="25" t="inlineStr">
        <is>
          <t>C</t>
        </is>
      </c>
      <c r="AT16" s="25" t="inlineStr">
        <is>
          <t>D</t>
        </is>
      </c>
      <c r="AU16" s="25" t="inlineStr">
        <is>
          <t>A</t>
        </is>
      </c>
      <c r="AV16" s="25" t="inlineStr">
        <is>
          <t>B</t>
        </is>
      </c>
      <c r="AW16" s="25" t="inlineStr">
        <is>
          <t>C</t>
        </is>
      </c>
      <c r="AX16" s="25" t="inlineStr">
        <is>
          <t>D</t>
        </is>
      </c>
      <c r="AY16" s="25" t="inlineStr">
        <is>
          <t>A</t>
        </is>
      </c>
      <c r="AZ16" s="25" t="inlineStr">
        <is>
          <t>B</t>
        </is>
      </c>
      <c r="BA16" s="25" t="inlineStr">
        <is>
          <t>C</t>
        </is>
      </c>
      <c r="BB16" s="25" t="inlineStr">
        <is>
          <t>D</t>
        </is>
      </c>
      <c r="BC16" s="25" t="inlineStr">
        <is>
          <t>A</t>
        </is>
      </c>
      <c r="BD16" s="25" t="inlineStr">
        <is>
          <t>B</t>
        </is>
      </c>
      <c r="BE16" s="25" t="inlineStr">
        <is>
          <t>C</t>
        </is>
      </c>
      <c r="BF16" s="25" t="inlineStr">
        <is>
          <t>D</t>
        </is>
      </c>
      <c r="BG16" s="2" t="n"/>
      <c r="BH16" s="26">
        <f>COUNTIF(F16,$F$53)+COUNTIF(G16,$G$53)+COUNTIF(H16,$H$53)+COUNTIF(I16,$I$53)+COUNTIF(J16,$J$53)+COUNTIF(K16,$K$53)+COUNTIF(L16,$L$53)+COUNTIF(M16,$M$53)+COUNTIF(N16,$N$53)+COUNTIF(O16,$O$53)+COUNTIF(P16,$P$53)+COUNTIF(Q16,$Q$53)+COUNTIF(R16,$R$53)+COUNTIF(S16,$S$53)+COUNTIF(T16,$T$53)+COUNTIF(U16,$U$53)+COUNTIF(V16,$V$53)+COUNTIF(W16,$W$53)+COUNTIF(X16,$X$53)+COUNTIF(Y16,$Y$53)+COUNTIF(Z16,$Z$53)+COUNTIF(AA16,$AA$53)+COUNTIF(AB16,$AB$53)+COUNTIF(AC16,$AC$53)+COUNTIF(AD16,$AD$53)+COUNTIF(AE16,$AE$53)</f>
        <v/>
      </c>
      <c r="BI16" s="27">
        <f>BH16/26</f>
        <v/>
      </c>
      <c r="BJ16" s="28">
        <f>IF(D16="L","EM ANÁLISE",IF(D16="T","TRANSFERIDO",IF(D16="F","FALTOU",IF(D16="FF","FALECEU",IF(C16="","...",IF(BH16&gt;=21,"ADEQUADO",IF(BH16&gt;=14,"INTERMEDIÁRIO",IF(BH16&gt;7,"CRÍTICO","MUITO CRÍTICO"))))))))</f>
        <v/>
      </c>
      <c r="BK16" s="6" t="n"/>
      <c r="BL16" s="26">
        <f>COUNTIF(AG16,$AG$53)+COUNTIF(AH16,$AH$53)+COUNTIF(AI16,$AI$53)+COUNTIF(AJ16,$AJ$53)+COUNTIF(AK16,$AK$53)+COUNTIF(AL16,$AL$53)+COUNTIF(AM16,$AM$53)+COUNTIF(AN16,$AN$53)+COUNTIF(AO16,$AO$53)+COUNTIF(AP16,$AP$53)+COUNTIF(AQ16,$AQ$53)+COUNTIF(AR16,$AR$53)+COUNTIF(AS16,$AS$53)+COUNTIF(AT16,$AT$53)+COUNTIF(AU16,$AU$53)+COUNTIF(AV16,$AV$53)+COUNTIF(AW16,$AW$53)+COUNTIF(AX16,$AX$53)+COUNTIF(AY16,$AY$53)+COUNTIF(AZ16,$AZ$53)+COUNTIF(BA16,$BA$53)+COUNTIF(BB16,$BB$53)+COUNTIF(BC16,$BC$53)+COUNTIF(BD16,$BD$53)+COUNTIF(BE16,$BE$53)+COUNTIF(BF16,$BF$53)</f>
        <v/>
      </c>
      <c r="BM16" s="27">
        <f>BL16/26</f>
        <v/>
      </c>
      <c r="BN16" s="28">
        <f>IF(D16="L","EM ANÁLISE",IF(D16="T","TRANSFERIDO",IF(D16="F","FALTOU",IF(D16="FF","FALECEU",IF(C16="","...",IF(BL16&gt;=21,"ADEQUADO",IF(BL16&gt;=14,"INTERMEDIÁRIO",IF(BL16&gt;7,"CRÍTICO","MUITO CRÍTICO"))))))))</f>
        <v/>
      </c>
      <c r="BO16" s="2" t="n"/>
      <c r="BP16" s="29" t="n"/>
      <c r="BQ16" s="2" t="n"/>
    </row>
    <row r="17" ht="14.25" customHeight="1" s="180">
      <c r="A17" s="1" t="n"/>
      <c r="B17" s="14">
        <f>B16+1</f>
        <v/>
      </c>
      <c r="C17" s="30" t="inlineStr">
        <is>
          <t>jonas</t>
        </is>
      </c>
      <c r="D17" s="21" t="n"/>
      <c r="E17" s="6" t="n"/>
      <c r="F17" s="31" t="inlineStr">
        <is>
          <t>B</t>
        </is>
      </c>
      <c r="G17" s="32" t="inlineStr">
        <is>
          <t>D</t>
        </is>
      </c>
      <c r="H17" s="32" t="inlineStr">
        <is>
          <t>D</t>
        </is>
      </c>
      <c r="I17" s="32" t="inlineStr">
        <is>
          <t>B</t>
        </is>
      </c>
      <c r="J17" s="32" t="inlineStr">
        <is>
          <t>C</t>
        </is>
      </c>
      <c r="K17" s="32" t="inlineStr">
        <is>
          <t>B</t>
        </is>
      </c>
      <c r="L17" s="32" t="inlineStr">
        <is>
          <t>C</t>
        </is>
      </c>
      <c r="M17" s="32" t="inlineStr">
        <is>
          <t>C</t>
        </is>
      </c>
      <c r="N17" s="32" t="inlineStr">
        <is>
          <t>B</t>
        </is>
      </c>
      <c r="O17" s="32" t="inlineStr">
        <is>
          <t>B</t>
        </is>
      </c>
      <c r="P17" s="32" t="inlineStr">
        <is>
          <t>B</t>
        </is>
      </c>
      <c r="Q17" s="32" t="inlineStr">
        <is>
          <t>D</t>
        </is>
      </c>
      <c r="R17" s="32" t="inlineStr">
        <is>
          <t>D</t>
        </is>
      </c>
      <c r="S17" s="32" t="inlineStr">
        <is>
          <t>A</t>
        </is>
      </c>
      <c r="T17" s="32" t="inlineStr">
        <is>
          <t>B</t>
        </is>
      </c>
      <c r="U17" s="32" t="inlineStr">
        <is>
          <t>C</t>
        </is>
      </c>
      <c r="V17" s="32" t="inlineStr">
        <is>
          <t>D</t>
        </is>
      </c>
      <c r="W17" s="32" t="inlineStr">
        <is>
          <t>B</t>
        </is>
      </c>
      <c r="X17" s="32" t="inlineStr">
        <is>
          <t>C</t>
        </is>
      </c>
      <c r="Y17" s="32" t="inlineStr">
        <is>
          <t>D</t>
        </is>
      </c>
      <c r="Z17" s="32" t="inlineStr">
        <is>
          <t>B</t>
        </is>
      </c>
      <c r="AA17" s="32" t="inlineStr">
        <is>
          <t>C</t>
        </is>
      </c>
      <c r="AB17" s="32" t="inlineStr">
        <is>
          <t>D</t>
        </is>
      </c>
      <c r="AC17" s="32" t="inlineStr">
        <is>
          <t>A</t>
        </is>
      </c>
      <c r="AD17" s="32" t="inlineStr">
        <is>
          <t>B</t>
        </is>
      </c>
      <c r="AE17" s="32" t="inlineStr">
        <is>
          <t>B</t>
        </is>
      </c>
      <c r="AF17" s="24" t="n"/>
      <c r="AG17" s="25" t="inlineStr">
        <is>
          <t>D</t>
        </is>
      </c>
      <c r="AH17" s="25" t="inlineStr">
        <is>
          <t>D</t>
        </is>
      </c>
      <c r="AI17" s="25" t="inlineStr">
        <is>
          <t>B</t>
        </is>
      </c>
      <c r="AJ17" s="25" t="inlineStr">
        <is>
          <t>B</t>
        </is>
      </c>
      <c r="AK17" s="25" t="inlineStr">
        <is>
          <t>C</t>
        </is>
      </c>
      <c r="AL17" s="25" t="inlineStr">
        <is>
          <t>B</t>
        </is>
      </c>
      <c r="AM17" s="25" t="inlineStr">
        <is>
          <t>D</t>
        </is>
      </c>
      <c r="AN17" s="25" t="inlineStr">
        <is>
          <t>A</t>
        </is>
      </c>
      <c r="AO17" s="25" t="inlineStr">
        <is>
          <t>C</t>
        </is>
      </c>
      <c r="AP17" s="25" t="inlineStr">
        <is>
          <t>C</t>
        </is>
      </c>
      <c r="AQ17" s="25" t="inlineStr">
        <is>
          <t>C</t>
        </is>
      </c>
      <c r="AR17" s="25" t="inlineStr">
        <is>
          <t>D</t>
        </is>
      </c>
      <c r="AS17" s="25" t="inlineStr">
        <is>
          <t>A</t>
        </is>
      </c>
      <c r="AT17" s="25" t="inlineStr">
        <is>
          <t>B</t>
        </is>
      </c>
      <c r="AU17" s="25" t="inlineStr">
        <is>
          <t>A</t>
        </is>
      </c>
      <c r="AV17" s="25" t="inlineStr">
        <is>
          <t>C</t>
        </is>
      </c>
      <c r="AW17" s="25" t="inlineStr">
        <is>
          <t>T</t>
        </is>
      </c>
      <c r="AX17" s="25" t="inlineStr">
        <is>
          <t>A</t>
        </is>
      </c>
      <c r="AY17" s="25" t="inlineStr">
        <is>
          <t>A</t>
        </is>
      </c>
      <c r="AZ17" s="25" t="inlineStr">
        <is>
          <t>D</t>
        </is>
      </c>
      <c r="BA17" s="25" t="inlineStr">
        <is>
          <t>C</t>
        </is>
      </c>
      <c r="BB17" s="25" t="inlineStr">
        <is>
          <t>B</t>
        </is>
      </c>
      <c r="BC17" s="25" t="inlineStr">
        <is>
          <t>A</t>
        </is>
      </c>
      <c r="BD17" s="25" t="inlineStr">
        <is>
          <t>A</t>
        </is>
      </c>
      <c r="BE17" s="25" t="inlineStr">
        <is>
          <t>A</t>
        </is>
      </c>
      <c r="BF17" s="25" t="inlineStr">
        <is>
          <t>X</t>
        </is>
      </c>
      <c r="BG17" s="2" t="n"/>
      <c r="BH17" s="26">
        <f>COUNTIF(F17,$F$53)+COUNTIF(G17,$G$53)+COUNTIF(H17,$H$53)+COUNTIF(I17,$I$53)+COUNTIF(J17,$J$53)+COUNTIF(K17,$K$53)+COUNTIF(L17,$L$53)+COUNTIF(M17,$M$53)+COUNTIF(N17,$N$53)+COUNTIF(O17,$O$53)+COUNTIF(P17,$P$53)+COUNTIF(Q17,$Q$53)+COUNTIF(R17,$R$53)+COUNTIF(S17,$S$53)+COUNTIF(T17,$T$53)+COUNTIF(U17,$U$53)+COUNTIF(V17,$V$53)+COUNTIF(W17,$W$53)+COUNTIF(X17,$X$53)+COUNTIF(Y17,$Y$53)+COUNTIF(Z17,$Z$53)+COUNTIF(AA17,$AA$53)+COUNTIF(AB17,$AB$53)+COUNTIF(AC17,$AC$53)+COUNTIF(AD17,$AD$53)+COUNTIF(AE17,$AE$53)</f>
        <v/>
      </c>
      <c r="BI17" s="27">
        <f>BH17/26</f>
        <v/>
      </c>
      <c r="BJ17" s="28">
        <f>IF(D17="L","EM ANÁLISE",IF(D17="T","TRANSFERIDO",IF(D17="F","FALTOU",IF(D17="FF","FALECEU",IF(C17="","...",IF(BH17&gt;=21,"ADEQUADO",IF(BH17&gt;=14,"INTERMEDIÁRIO",IF(BH17&gt;7,"CRÍTICO","MUITO CRÍTICO"))))))))</f>
        <v/>
      </c>
      <c r="BK17" s="6" t="n"/>
      <c r="BL17" s="26">
        <f>COUNTIF(AG17,$AG$53)+COUNTIF(AH17,$AH$53)+COUNTIF(AI17,$AI$53)+COUNTIF(AJ17,$AJ$53)+COUNTIF(AK17,$AK$53)+COUNTIF(AL17,$AL$53)+COUNTIF(AM17,$AM$53)+COUNTIF(AN17,$AN$53)+COUNTIF(AO17,$AO$53)+COUNTIF(AP17,$AP$53)+COUNTIF(AQ17,$AQ$53)+COUNTIF(AR17,$AR$53)+COUNTIF(AS17,$AS$53)+COUNTIF(AT17,$AT$53)+COUNTIF(AU17,$AU$53)+COUNTIF(AV17,$AV$53)+COUNTIF(AW17,$AW$53)+COUNTIF(AX17,$AX$53)+COUNTIF(AY17,$AY$53)+COUNTIF(AZ17,$AZ$53)+COUNTIF(BA17,$BA$53)+COUNTIF(BB17,$BB$53)+COUNTIF(BC17,$BC$53)+COUNTIF(BD17,$BD$53)+COUNTIF(BE17,$BE$53)+COUNTIF(BF17,$BF$53)</f>
        <v/>
      </c>
      <c r="BM17" s="27">
        <f>BL17/26</f>
        <v/>
      </c>
      <c r="BN17" s="28">
        <f>IF(D17="L","EM ANÁLISE",IF(D17="T","TRANSFERIDO",IF(D17="F","FALTOU",IF(D17="FF","FALECEU",IF(C17="","...",IF(BL17&gt;=21,"ADEQUADO",IF(BL17&gt;=14,"INTERMEDIÁRIO",IF(BL17&gt;7,"CRÍTICO","MUITO CRÍTICO"))))))))</f>
        <v/>
      </c>
      <c r="BO17" s="2" t="n"/>
      <c r="BP17" s="29" t="n"/>
      <c r="BQ17" s="2" t="n"/>
    </row>
    <row r="18" ht="14.25" customHeight="1" s="180">
      <c r="A18" s="1" t="n"/>
      <c r="B18" s="14">
        <f>B17+1</f>
        <v/>
      </c>
      <c r="C18" s="30" t="inlineStr">
        <is>
          <t>debora</t>
        </is>
      </c>
      <c r="D18" s="21" t="n"/>
      <c r="E18" s="6" t="n"/>
      <c r="F18" s="31" t="inlineStr">
        <is>
          <t>A</t>
        </is>
      </c>
      <c r="G18" s="32" t="inlineStr">
        <is>
          <t>B</t>
        </is>
      </c>
      <c r="H18" s="32" t="inlineStr">
        <is>
          <t>C</t>
        </is>
      </c>
      <c r="I18" s="32" t="inlineStr">
        <is>
          <t>D</t>
        </is>
      </c>
      <c r="J18" s="32" t="inlineStr">
        <is>
          <t>A</t>
        </is>
      </c>
      <c r="K18" s="32" t="inlineStr">
        <is>
          <t>B</t>
        </is>
      </c>
      <c r="L18" s="32" t="inlineStr">
        <is>
          <t>C</t>
        </is>
      </c>
      <c r="M18" s="32" t="inlineStr">
        <is>
          <t>D</t>
        </is>
      </c>
      <c r="N18" s="32" t="inlineStr">
        <is>
          <t>A</t>
        </is>
      </c>
      <c r="O18" s="32" t="inlineStr">
        <is>
          <t>B</t>
        </is>
      </c>
      <c r="P18" s="32" t="inlineStr">
        <is>
          <t>C</t>
        </is>
      </c>
      <c r="Q18" s="32" t="inlineStr">
        <is>
          <t>D</t>
        </is>
      </c>
      <c r="R18" s="32" t="inlineStr">
        <is>
          <t>A</t>
        </is>
      </c>
      <c r="S18" s="32" t="inlineStr">
        <is>
          <t>B</t>
        </is>
      </c>
      <c r="T18" s="32" t="inlineStr">
        <is>
          <t>C</t>
        </is>
      </c>
      <c r="U18" s="32" t="inlineStr">
        <is>
          <t>D</t>
        </is>
      </c>
      <c r="V18" s="32" t="inlineStr">
        <is>
          <t>A</t>
        </is>
      </c>
      <c r="W18" s="32" t="inlineStr">
        <is>
          <t>B</t>
        </is>
      </c>
      <c r="X18" s="32" t="inlineStr">
        <is>
          <t>C</t>
        </is>
      </c>
      <c r="Y18" s="32" t="inlineStr">
        <is>
          <t>D</t>
        </is>
      </c>
      <c r="Z18" s="32" t="inlineStr">
        <is>
          <t>A</t>
        </is>
      </c>
      <c r="AA18" s="32" t="inlineStr">
        <is>
          <t>B</t>
        </is>
      </c>
      <c r="AB18" s="32" t="inlineStr">
        <is>
          <t>C</t>
        </is>
      </c>
      <c r="AC18" s="32" t="inlineStr">
        <is>
          <t>D</t>
        </is>
      </c>
      <c r="AD18" s="32" t="inlineStr">
        <is>
          <t>A</t>
        </is>
      </c>
      <c r="AE18" s="32" t="inlineStr">
        <is>
          <t>B</t>
        </is>
      </c>
      <c r="AF18" s="24" t="n"/>
      <c r="AG18" s="25" t="inlineStr">
        <is>
          <t>C</t>
        </is>
      </c>
      <c r="AH18" s="25" t="inlineStr">
        <is>
          <t>D</t>
        </is>
      </c>
      <c r="AI18" s="25" t="inlineStr">
        <is>
          <t>A</t>
        </is>
      </c>
      <c r="AJ18" s="25" t="inlineStr">
        <is>
          <t>B</t>
        </is>
      </c>
      <c r="AK18" s="25" t="inlineStr">
        <is>
          <t>C</t>
        </is>
      </c>
      <c r="AL18" s="25" t="inlineStr">
        <is>
          <t>D</t>
        </is>
      </c>
      <c r="AM18" s="25" t="inlineStr">
        <is>
          <t>A</t>
        </is>
      </c>
      <c r="AN18" s="25" t="inlineStr">
        <is>
          <t>B</t>
        </is>
      </c>
      <c r="AO18" s="25" t="inlineStr">
        <is>
          <t>C</t>
        </is>
      </c>
      <c r="AP18" s="25" t="inlineStr">
        <is>
          <t>D</t>
        </is>
      </c>
      <c r="AQ18" s="25" t="inlineStr">
        <is>
          <t>A</t>
        </is>
      </c>
      <c r="AR18" s="25" t="inlineStr">
        <is>
          <t>B</t>
        </is>
      </c>
      <c r="AS18" s="25" t="inlineStr">
        <is>
          <t>C</t>
        </is>
      </c>
      <c r="AT18" s="25" t="inlineStr">
        <is>
          <t>D</t>
        </is>
      </c>
      <c r="AU18" s="25" t="inlineStr">
        <is>
          <t>A</t>
        </is>
      </c>
      <c r="AV18" s="25" t="inlineStr">
        <is>
          <t>B</t>
        </is>
      </c>
      <c r="AW18" s="25" t="inlineStr">
        <is>
          <t>C</t>
        </is>
      </c>
      <c r="AX18" s="25" t="inlineStr">
        <is>
          <t>D</t>
        </is>
      </c>
      <c r="AY18" s="25" t="inlineStr">
        <is>
          <t>A</t>
        </is>
      </c>
      <c r="AZ18" s="25" t="inlineStr">
        <is>
          <t>B</t>
        </is>
      </c>
      <c r="BA18" s="25" t="inlineStr">
        <is>
          <t>C</t>
        </is>
      </c>
      <c r="BB18" s="25" t="inlineStr">
        <is>
          <t>D</t>
        </is>
      </c>
      <c r="BC18" s="25" t="inlineStr">
        <is>
          <t>A</t>
        </is>
      </c>
      <c r="BD18" s="25" t="inlineStr">
        <is>
          <t>B</t>
        </is>
      </c>
      <c r="BE18" s="25" t="inlineStr">
        <is>
          <t>C</t>
        </is>
      </c>
      <c r="BF18" s="25" t="inlineStr">
        <is>
          <t>D</t>
        </is>
      </c>
      <c r="BG18" s="2" t="n"/>
      <c r="BH18" s="26">
        <f>COUNTIF(F18,$F$53)+COUNTIF(G18,$G$53)+COUNTIF(H18,$H$53)+COUNTIF(I18,$I$53)+COUNTIF(J18,$J$53)+COUNTIF(K18,$K$53)+COUNTIF(L18,$L$53)+COUNTIF(M18,$M$53)+COUNTIF(N18,$N$53)+COUNTIF(O18,$O$53)+COUNTIF(P18,$P$53)+COUNTIF(Q18,$Q$53)+COUNTIF(R18,$R$53)+COUNTIF(S18,$S$53)+COUNTIF(T18,$T$53)+COUNTIF(U18,$U$53)+COUNTIF(V18,$V$53)+COUNTIF(W18,$W$53)+COUNTIF(X18,$X$53)+COUNTIF(Y18,$Y$53)+COUNTIF(Z18,$Z$53)+COUNTIF(AA18,$AA$53)+COUNTIF(AB18,$AB$53)+COUNTIF(AC18,$AC$53)+COUNTIF(AD18,$AD$53)+COUNTIF(AE18,$AE$53)</f>
        <v/>
      </c>
      <c r="BI18" s="27">
        <f>BH18/26</f>
        <v/>
      </c>
      <c r="BJ18" s="28">
        <f>IF(D18="L","EM ANÁLISE",IF(D18="T","TRANSFERIDO",IF(D18="F","FALTOU",IF(D18="FF","FALECEU",IF(C18="","...",IF(BH18&gt;=21,"ADEQUADO",IF(BH18&gt;=14,"INTERMEDIÁRIO",IF(BH18&gt;7,"CRÍTICO","MUITO CRÍTICO"))))))))</f>
        <v/>
      </c>
      <c r="BK18" s="6" t="n"/>
      <c r="BL18" s="26">
        <f>COUNTIF(AG18,$AG$53)+COUNTIF(AH18,$AH$53)+COUNTIF(AI18,$AI$53)+COUNTIF(AJ18,$AJ$53)+COUNTIF(AK18,$AK$53)+COUNTIF(AL18,$AL$53)+COUNTIF(AM18,$AM$53)+COUNTIF(AN18,$AN$53)+COUNTIF(AO18,$AO$53)+COUNTIF(AP18,$AP$53)+COUNTIF(AQ18,$AQ$53)+COUNTIF(AR18,$AR$53)+COUNTIF(AS18,$AS$53)+COUNTIF(AT18,$AT$53)+COUNTIF(AU18,$AU$53)+COUNTIF(AV18,$AV$53)+COUNTIF(AW18,$AW$53)+COUNTIF(AX18,$AX$53)+COUNTIF(AY18,$AY$53)+COUNTIF(AZ18,$AZ$53)+COUNTIF(BA18,$BA$53)+COUNTIF(BB18,$BB$53)+COUNTIF(BC18,$BC$53)+COUNTIF(BD18,$BD$53)+COUNTIF(BE18,$BE$53)+COUNTIF(BF18,$BF$53)</f>
        <v/>
      </c>
      <c r="BM18" s="27">
        <f>BL18/26</f>
        <v/>
      </c>
      <c r="BN18" s="28">
        <f>IF(D18="L","EM ANÁLISE",IF(D18="T","TRANSFERIDO",IF(D18="F","FALTOU",IF(D18="FF","FALECEU",IF(C18="","...",IF(BL18&gt;=21,"ADEQUADO",IF(BL18&gt;=14,"INTERMEDIÁRIO",IF(BL18&gt;7,"CRÍTICO","MUITO CRÍTICO"))))))))</f>
        <v/>
      </c>
      <c r="BO18" s="2" t="n"/>
      <c r="BP18" s="29" t="n"/>
      <c r="BQ18" s="2" t="n"/>
    </row>
    <row r="19" ht="14.25" customHeight="1" s="180">
      <c r="A19" s="1" t="n"/>
      <c r="B19" s="14">
        <f>B18+1</f>
        <v/>
      </c>
      <c r="C19" s="30" t="inlineStr">
        <is>
          <t>bia</t>
        </is>
      </c>
      <c r="D19" s="21" t="n"/>
      <c r="E19" s="6" t="n"/>
      <c r="F19" s="31" t="inlineStr">
        <is>
          <t>B</t>
        </is>
      </c>
      <c r="G19" s="32" t="inlineStr">
        <is>
          <t>D</t>
        </is>
      </c>
      <c r="H19" s="32" t="inlineStr">
        <is>
          <t>D</t>
        </is>
      </c>
      <c r="I19" s="32" t="inlineStr">
        <is>
          <t>B</t>
        </is>
      </c>
      <c r="J19" s="32" t="inlineStr">
        <is>
          <t>C</t>
        </is>
      </c>
      <c r="K19" s="32" t="inlineStr">
        <is>
          <t>B</t>
        </is>
      </c>
      <c r="L19" s="32" t="inlineStr">
        <is>
          <t>C</t>
        </is>
      </c>
      <c r="M19" s="32" t="inlineStr">
        <is>
          <t>C</t>
        </is>
      </c>
      <c r="N19" s="32" t="inlineStr">
        <is>
          <t>B</t>
        </is>
      </c>
      <c r="O19" s="32" t="inlineStr">
        <is>
          <t>B</t>
        </is>
      </c>
      <c r="P19" s="32" t="inlineStr">
        <is>
          <t>B</t>
        </is>
      </c>
      <c r="Q19" s="32" t="inlineStr">
        <is>
          <t>D</t>
        </is>
      </c>
      <c r="R19" s="32" t="inlineStr">
        <is>
          <t>D</t>
        </is>
      </c>
      <c r="S19" s="32" t="inlineStr">
        <is>
          <t>A</t>
        </is>
      </c>
      <c r="T19" s="32" t="inlineStr">
        <is>
          <t>B</t>
        </is>
      </c>
      <c r="U19" s="32" t="inlineStr">
        <is>
          <t>C</t>
        </is>
      </c>
      <c r="V19" s="32" t="inlineStr">
        <is>
          <t>D</t>
        </is>
      </c>
      <c r="W19" s="32" t="inlineStr">
        <is>
          <t>B</t>
        </is>
      </c>
      <c r="X19" s="32" t="inlineStr">
        <is>
          <t>C</t>
        </is>
      </c>
      <c r="Y19" s="32" t="inlineStr">
        <is>
          <t>D</t>
        </is>
      </c>
      <c r="Z19" s="32" t="inlineStr">
        <is>
          <t>B</t>
        </is>
      </c>
      <c r="AA19" s="32" t="inlineStr">
        <is>
          <t>C</t>
        </is>
      </c>
      <c r="AB19" s="32" t="inlineStr">
        <is>
          <t>D</t>
        </is>
      </c>
      <c r="AC19" s="32" t="inlineStr">
        <is>
          <t>A</t>
        </is>
      </c>
      <c r="AD19" s="32" t="inlineStr">
        <is>
          <t>B</t>
        </is>
      </c>
      <c r="AE19" s="32" t="inlineStr">
        <is>
          <t>B</t>
        </is>
      </c>
      <c r="AF19" s="24" t="n"/>
      <c r="AG19" s="25" t="inlineStr">
        <is>
          <t>D</t>
        </is>
      </c>
      <c r="AH19" s="25" t="inlineStr">
        <is>
          <t>D</t>
        </is>
      </c>
      <c r="AI19" s="25" t="inlineStr">
        <is>
          <t>B</t>
        </is>
      </c>
      <c r="AJ19" s="25" t="inlineStr">
        <is>
          <t>B</t>
        </is>
      </c>
      <c r="AK19" s="25" t="inlineStr">
        <is>
          <t>C</t>
        </is>
      </c>
      <c r="AL19" s="25" t="inlineStr">
        <is>
          <t>B</t>
        </is>
      </c>
      <c r="AM19" s="25" t="inlineStr">
        <is>
          <t>D</t>
        </is>
      </c>
      <c r="AN19" s="25" t="inlineStr">
        <is>
          <t>A</t>
        </is>
      </c>
      <c r="AO19" s="25" t="inlineStr">
        <is>
          <t>C</t>
        </is>
      </c>
      <c r="AP19" s="25" t="inlineStr">
        <is>
          <t>C</t>
        </is>
      </c>
      <c r="AQ19" s="25" t="inlineStr">
        <is>
          <t>C</t>
        </is>
      </c>
      <c r="AR19" s="25" t="inlineStr">
        <is>
          <t>D</t>
        </is>
      </c>
      <c r="AS19" s="25" t="inlineStr">
        <is>
          <t>A</t>
        </is>
      </c>
      <c r="AT19" s="25" t="inlineStr">
        <is>
          <t>B</t>
        </is>
      </c>
      <c r="AU19" s="25" t="inlineStr">
        <is>
          <t>A</t>
        </is>
      </c>
      <c r="AV19" s="25" t="inlineStr">
        <is>
          <t>C</t>
        </is>
      </c>
      <c r="AW19" s="25" t="inlineStr">
        <is>
          <t>T</t>
        </is>
      </c>
      <c r="AX19" s="25" t="inlineStr">
        <is>
          <t>A</t>
        </is>
      </c>
      <c r="AY19" s="25" t="inlineStr">
        <is>
          <t>A</t>
        </is>
      </c>
      <c r="AZ19" s="25" t="inlineStr">
        <is>
          <t>D</t>
        </is>
      </c>
      <c r="BA19" s="25" t="inlineStr">
        <is>
          <t>C</t>
        </is>
      </c>
      <c r="BB19" s="25" t="inlineStr">
        <is>
          <t>B</t>
        </is>
      </c>
      <c r="BC19" s="25" t="inlineStr">
        <is>
          <t>A</t>
        </is>
      </c>
      <c r="BD19" s="25" t="inlineStr">
        <is>
          <t>A</t>
        </is>
      </c>
      <c r="BE19" s="25" t="inlineStr">
        <is>
          <t>A</t>
        </is>
      </c>
      <c r="BF19" s="25" t="inlineStr">
        <is>
          <t>X</t>
        </is>
      </c>
      <c r="BG19" s="2" t="n"/>
      <c r="BH19" s="26">
        <f>COUNTIF(F19,$F$53)+COUNTIF(G19,$G$53)+COUNTIF(H19,$H$53)+COUNTIF(I19,$I$53)+COUNTIF(J19,$J$53)+COUNTIF(K19,$K$53)+COUNTIF(L19,$L$53)+COUNTIF(M19,$M$53)+COUNTIF(N19,$N$53)+COUNTIF(O19,$O$53)+COUNTIF(P19,$P$53)+COUNTIF(Q19,$Q$53)+COUNTIF(R19,$R$53)+COUNTIF(S19,$S$53)+COUNTIF(T19,$T$53)+COUNTIF(U19,$U$53)+COUNTIF(V19,$V$53)+COUNTIF(W19,$W$53)+COUNTIF(X19,$X$53)+COUNTIF(Y19,$Y$53)+COUNTIF(Z19,$Z$53)+COUNTIF(AA19,$AA$53)+COUNTIF(AB19,$AB$53)+COUNTIF(AC19,$AC$53)+COUNTIF(AD19,$AD$53)+COUNTIF(AE19,$AE$53)</f>
        <v/>
      </c>
      <c r="BI19" s="27">
        <f>BH19/26</f>
        <v/>
      </c>
      <c r="BJ19" s="28">
        <f>IF(D19="L","EM ANÁLISE",IF(D19="T","TRANSFERIDO",IF(D19="F","FALTOU",IF(D19="FF","FALECEU",IF(C19="","...",IF(BH19&gt;=21,"ADEQUADO",IF(BH19&gt;=14,"INTERMEDIÁRIO",IF(BH19&gt;7,"CRÍTICO","MUITO CRÍTICO"))))))))</f>
        <v/>
      </c>
      <c r="BK19" s="6" t="n"/>
      <c r="BL19" s="26">
        <f>COUNTIF(AG19,$AG$53)+COUNTIF(AH19,$AH$53)+COUNTIF(AI19,$AI$53)+COUNTIF(AJ19,$AJ$53)+COUNTIF(AK19,$AK$53)+COUNTIF(AL19,$AL$53)+COUNTIF(AM19,$AM$53)+COUNTIF(AN19,$AN$53)+COUNTIF(AO19,$AO$53)+COUNTIF(AP19,$AP$53)+COUNTIF(AQ19,$AQ$53)+COUNTIF(AR19,$AR$53)+COUNTIF(AS19,$AS$53)+COUNTIF(AT19,$AT$53)+COUNTIF(AU19,$AU$53)+COUNTIF(AV19,$AV$53)+COUNTIF(AW19,$AW$53)+COUNTIF(AX19,$AX$53)+COUNTIF(AY19,$AY$53)+COUNTIF(AZ19,$AZ$53)+COUNTIF(BA19,$BA$53)+COUNTIF(BB19,$BB$53)+COUNTIF(BC19,$BC$53)+COUNTIF(BD19,$BD$53)+COUNTIF(BE19,$BE$53)+COUNTIF(BF19,$BF$53)</f>
        <v/>
      </c>
      <c r="BM19" s="27">
        <f>BL19/26</f>
        <v/>
      </c>
      <c r="BN19" s="28">
        <f>IF(D19="L","EM ANÁLISE",IF(D19="T","TRANSFERIDO",IF(D19="F","FALTOU",IF(D19="FF","FALECEU",IF(C19="","...",IF(BL19&gt;=21,"ADEQUADO",IF(BL19&gt;=14,"INTERMEDIÁRIO",IF(BL19&gt;7,"CRÍTICO","MUITO CRÍTICO"))))))))</f>
        <v/>
      </c>
      <c r="BO19" s="2" t="n"/>
      <c r="BP19" s="29" t="n"/>
      <c r="BQ19" s="2" t="n"/>
    </row>
    <row r="20" ht="14.25" customHeight="1" s="180">
      <c r="A20" s="1" t="n"/>
      <c r="B20" s="14">
        <f>B19+1</f>
        <v/>
      </c>
      <c r="C20" s="30" t="inlineStr">
        <is>
          <t>sanfona</t>
        </is>
      </c>
      <c r="D20" s="21" t="n"/>
      <c r="E20" s="6" t="n"/>
      <c r="F20" s="31" t="inlineStr">
        <is>
          <t>A</t>
        </is>
      </c>
      <c r="G20" s="32" t="inlineStr">
        <is>
          <t>B</t>
        </is>
      </c>
      <c r="H20" s="32" t="inlineStr">
        <is>
          <t>C</t>
        </is>
      </c>
      <c r="I20" s="32" t="inlineStr">
        <is>
          <t>D</t>
        </is>
      </c>
      <c r="J20" s="32" t="inlineStr">
        <is>
          <t>A</t>
        </is>
      </c>
      <c r="K20" s="32" t="inlineStr">
        <is>
          <t>B</t>
        </is>
      </c>
      <c r="L20" s="32" t="inlineStr">
        <is>
          <t>C</t>
        </is>
      </c>
      <c r="M20" s="32" t="inlineStr">
        <is>
          <t>D</t>
        </is>
      </c>
      <c r="N20" s="32" t="inlineStr">
        <is>
          <t>A</t>
        </is>
      </c>
      <c r="O20" s="32" t="inlineStr">
        <is>
          <t>B</t>
        </is>
      </c>
      <c r="P20" s="32" t="inlineStr">
        <is>
          <t>C</t>
        </is>
      </c>
      <c r="Q20" s="32" t="inlineStr">
        <is>
          <t>D</t>
        </is>
      </c>
      <c r="R20" s="32" t="inlineStr">
        <is>
          <t>A</t>
        </is>
      </c>
      <c r="S20" s="32" t="inlineStr">
        <is>
          <t>B</t>
        </is>
      </c>
      <c r="T20" s="32" t="inlineStr">
        <is>
          <t>C</t>
        </is>
      </c>
      <c r="U20" s="32" t="inlineStr">
        <is>
          <t>D</t>
        </is>
      </c>
      <c r="V20" s="32" t="inlineStr">
        <is>
          <t>A</t>
        </is>
      </c>
      <c r="W20" s="32" t="inlineStr">
        <is>
          <t>B</t>
        </is>
      </c>
      <c r="X20" s="32" t="inlineStr">
        <is>
          <t>C</t>
        </is>
      </c>
      <c r="Y20" s="32" t="inlineStr">
        <is>
          <t>D</t>
        </is>
      </c>
      <c r="Z20" s="32" t="inlineStr">
        <is>
          <t>A</t>
        </is>
      </c>
      <c r="AA20" s="32" t="inlineStr">
        <is>
          <t>B</t>
        </is>
      </c>
      <c r="AB20" s="32" t="inlineStr">
        <is>
          <t>C</t>
        </is>
      </c>
      <c r="AC20" s="32" t="inlineStr">
        <is>
          <t>D</t>
        </is>
      </c>
      <c r="AD20" s="32" t="inlineStr">
        <is>
          <t>A</t>
        </is>
      </c>
      <c r="AE20" s="32" t="inlineStr">
        <is>
          <t>B</t>
        </is>
      </c>
      <c r="AF20" s="24" t="n"/>
      <c r="AG20" s="25" t="inlineStr">
        <is>
          <t>C</t>
        </is>
      </c>
      <c r="AH20" s="25" t="inlineStr">
        <is>
          <t>D</t>
        </is>
      </c>
      <c r="AI20" s="25" t="inlineStr">
        <is>
          <t>A</t>
        </is>
      </c>
      <c r="AJ20" s="25" t="inlineStr">
        <is>
          <t>B</t>
        </is>
      </c>
      <c r="AK20" s="25" t="inlineStr">
        <is>
          <t>C</t>
        </is>
      </c>
      <c r="AL20" s="25" t="inlineStr">
        <is>
          <t>D</t>
        </is>
      </c>
      <c r="AM20" s="25" t="inlineStr">
        <is>
          <t>A</t>
        </is>
      </c>
      <c r="AN20" s="25" t="inlineStr">
        <is>
          <t>B</t>
        </is>
      </c>
      <c r="AO20" s="25" t="inlineStr">
        <is>
          <t>C</t>
        </is>
      </c>
      <c r="AP20" s="25" t="inlineStr">
        <is>
          <t>D</t>
        </is>
      </c>
      <c r="AQ20" s="25" t="inlineStr">
        <is>
          <t>A</t>
        </is>
      </c>
      <c r="AR20" s="25" t="inlineStr">
        <is>
          <t>B</t>
        </is>
      </c>
      <c r="AS20" s="25" t="inlineStr">
        <is>
          <t>C</t>
        </is>
      </c>
      <c r="AT20" s="25" t="inlineStr">
        <is>
          <t>D</t>
        </is>
      </c>
      <c r="AU20" s="25" t="inlineStr">
        <is>
          <t>A</t>
        </is>
      </c>
      <c r="AV20" s="25" t="inlineStr">
        <is>
          <t>B</t>
        </is>
      </c>
      <c r="AW20" s="25" t="inlineStr">
        <is>
          <t>C</t>
        </is>
      </c>
      <c r="AX20" s="25" t="inlineStr">
        <is>
          <t>D</t>
        </is>
      </c>
      <c r="AY20" s="25" t="inlineStr">
        <is>
          <t>A</t>
        </is>
      </c>
      <c r="AZ20" s="25" t="inlineStr">
        <is>
          <t>B</t>
        </is>
      </c>
      <c r="BA20" s="25" t="inlineStr">
        <is>
          <t>C</t>
        </is>
      </c>
      <c r="BB20" s="25" t="inlineStr">
        <is>
          <t>D</t>
        </is>
      </c>
      <c r="BC20" s="25" t="inlineStr">
        <is>
          <t>A</t>
        </is>
      </c>
      <c r="BD20" s="25" t="inlineStr">
        <is>
          <t>B</t>
        </is>
      </c>
      <c r="BE20" s="25" t="inlineStr">
        <is>
          <t>C</t>
        </is>
      </c>
      <c r="BF20" s="25" t="inlineStr">
        <is>
          <t>D</t>
        </is>
      </c>
      <c r="BG20" s="2" t="n"/>
      <c r="BH20" s="26">
        <f>COUNTIF(F20,$F$53)+COUNTIF(G20,$G$53)+COUNTIF(H20,$H$53)+COUNTIF(I20,$I$53)+COUNTIF(J20,$J$53)+COUNTIF(K20,$K$53)+COUNTIF(L20,$L$53)+COUNTIF(M20,$M$53)+COUNTIF(N20,$N$53)+COUNTIF(O20,$O$53)+COUNTIF(P20,$P$53)+COUNTIF(Q20,$Q$53)+COUNTIF(R20,$R$53)+COUNTIF(S20,$S$53)+COUNTIF(T20,$T$53)+COUNTIF(U20,$U$53)+COUNTIF(V20,$V$53)+COUNTIF(W20,$W$53)+COUNTIF(X20,$X$53)+COUNTIF(Y20,$Y$53)+COUNTIF(Z20,$Z$53)+COUNTIF(AA20,$AA$53)+COUNTIF(AB20,$AB$53)+COUNTIF(AC20,$AC$53)+COUNTIF(AD20,$AD$53)+COUNTIF(AE20,$AE$53)</f>
        <v/>
      </c>
      <c r="BI20" s="27">
        <f>BH20/26</f>
        <v/>
      </c>
      <c r="BJ20" s="28">
        <f>IF(D20="L","EM ANÁLISE",IF(D20="T","TRANSFERIDO",IF(D20="F","FALTOU",IF(D20="FF","FALECEU",IF(C20="","...",IF(BH20&gt;=21,"ADEQUADO",IF(BH20&gt;=14,"INTERMEDIÁRIO",IF(BH20&gt;7,"CRÍTICO","MUITO CRÍTICO"))))))))</f>
        <v/>
      </c>
      <c r="BK20" s="6" t="n"/>
      <c r="BL20" s="26">
        <f>COUNTIF(AG20,$AG$53)+COUNTIF(AH20,$AH$53)+COUNTIF(AI20,$AI$53)+COUNTIF(AJ20,$AJ$53)+COUNTIF(AK20,$AK$53)+COUNTIF(AL20,$AL$53)+COUNTIF(AM20,$AM$53)+COUNTIF(AN20,$AN$53)+COUNTIF(AO20,$AO$53)+COUNTIF(AP20,$AP$53)+COUNTIF(AQ20,$AQ$53)+COUNTIF(AR20,$AR$53)+COUNTIF(AS20,$AS$53)+COUNTIF(AT20,$AT$53)+COUNTIF(AU20,$AU$53)+COUNTIF(AV20,$AV$53)+COUNTIF(AW20,$AW$53)+COUNTIF(AX20,$AX$53)+COUNTIF(AY20,$AY$53)+COUNTIF(AZ20,$AZ$53)+COUNTIF(BA20,$BA$53)+COUNTIF(BB20,$BB$53)+COUNTIF(BC20,$BC$53)+COUNTIF(BD20,$BD$53)+COUNTIF(BE20,$BE$53)+COUNTIF(BF20,$BF$53)</f>
        <v/>
      </c>
      <c r="BM20" s="27">
        <f>BL20/26</f>
        <v/>
      </c>
      <c r="BN20" s="28">
        <f>IF(D20="L","EM ANÁLISE",IF(D20="T","TRANSFERIDO",IF(D20="F","FALTOU",IF(D20="FF","FALECEU",IF(C20="","...",IF(BL20&gt;=21,"ADEQUADO",IF(BL20&gt;=14,"INTERMEDIÁRIO",IF(BL20&gt;7,"CRÍTICO","MUITO CRÍTICO"))))))))</f>
        <v/>
      </c>
      <c r="BO20" s="2" t="n"/>
      <c r="BP20" s="29" t="n"/>
      <c r="BQ20" s="2" t="n"/>
    </row>
    <row r="21" ht="14.25" customHeight="1" s="180">
      <c r="A21" s="1" t="n"/>
      <c r="B21" s="14">
        <f>B20+1</f>
        <v/>
      </c>
      <c r="C21" s="30" t="inlineStr">
        <is>
          <t>jesica</t>
        </is>
      </c>
      <c r="D21" s="21" t="n"/>
      <c r="E21" s="6" t="n"/>
      <c r="F21" s="31" t="inlineStr">
        <is>
          <t>B</t>
        </is>
      </c>
      <c r="G21" s="32" t="inlineStr">
        <is>
          <t>D</t>
        </is>
      </c>
      <c r="H21" s="32" t="inlineStr">
        <is>
          <t>D</t>
        </is>
      </c>
      <c r="I21" s="32" t="inlineStr">
        <is>
          <t>B</t>
        </is>
      </c>
      <c r="J21" s="32" t="inlineStr">
        <is>
          <t>C</t>
        </is>
      </c>
      <c r="K21" s="32" t="inlineStr">
        <is>
          <t>B</t>
        </is>
      </c>
      <c r="L21" s="32" t="inlineStr">
        <is>
          <t>C</t>
        </is>
      </c>
      <c r="M21" s="32" t="inlineStr">
        <is>
          <t>C</t>
        </is>
      </c>
      <c r="N21" s="32" t="inlineStr">
        <is>
          <t>B</t>
        </is>
      </c>
      <c r="O21" s="32" t="inlineStr">
        <is>
          <t>B</t>
        </is>
      </c>
      <c r="P21" s="32" t="inlineStr">
        <is>
          <t>B</t>
        </is>
      </c>
      <c r="Q21" s="32" t="inlineStr">
        <is>
          <t>D</t>
        </is>
      </c>
      <c r="R21" s="32" t="inlineStr">
        <is>
          <t>D</t>
        </is>
      </c>
      <c r="S21" s="32" t="inlineStr">
        <is>
          <t>A</t>
        </is>
      </c>
      <c r="T21" s="32" t="inlineStr">
        <is>
          <t>B</t>
        </is>
      </c>
      <c r="U21" s="32" t="inlineStr">
        <is>
          <t>C</t>
        </is>
      </c>
      <c r="V21" s="32" t="inlineStr">
        <is>
          <t>D</t>
        </is>
      </c>
      <c r="W21" s="32" t="inlineStr">
        <is>
          <t>B</t>
        </is>
      </c>
      <c r="X21" s="32" t="inlineStr">
        <is>
          <t>C</t>
        </is>
      </c>
      <c r="Y21" s="32" t="inlineStr">
        <is>
          <t>D</t>
        </is>
      </c>
      <c r="Z21" s="32" t="inlineStr">
        <is>
          <t>B</t>
        </is>
      </c>
      <c r="AA21" s="32" t="inlineStr">
        <is>
          <t>C</t>
        </is>
      </c>
      <c r="AB21" s="32" t="inlineStr">
        <is>
          <t>D</t>
        </is>
      </c>
      <c r="AC21" s="32" t="inlineStr">
        <is>
          <t>A</t>
        </is>
      </c>
      <c r="AD21" s="32" t="inlineStr">
        <is>
          <t>B</t>
        </is>
      </c>
      <c r="AE21" s="32" t="inlineStr">
        <is>
          <t>B</t>
        </is>
      </c>
      <c r="AF21" s="24" t="n"/>
      <c r="AG21" s="25" t="inlineStr">
        <is>
          <t>D</t>
        </is>
      </c>
      <c r="AH21" s="25" t="inlineStr">
        <is>
          <t>D</t>
        </is>
      </c>
      <c r="AI21" s="25" t="inlineStr">
        <is>
          <t>B</t>
        </is>
      </c>
      <c r="AJ21" s="25" t="inlineStr">
        <is>
          <t>B</t>
        </is>
      </c>
      <c r="AK21" s="25" t="inlineStr">
        <is>
          <t>C</t>
        </is>
      </c>
      <c r="AL21" s="25" t="inlineStr">
        <is>
          <t>B</t>
        </is>
      </c>
      <c r="AM21" s="25" t="inlineStr">
        <is>
          <t>D</t>
        </is>
      </c>
      <c r="AN21" s="25" t="inlineStr">
        <is>
          <t>A</t>
        </is>
      </c>
      <c r="AO21" s="25" t="inlineStr">
        <is>
          <t>C</t>
        </is>
      </c>
      <c r="AP21" s="25" t="inlineStr">
        <is>
          <t>C</t>
        </is>
      </c>
      <c r="AQ21" s="25" t="inlineStr">
        <is>
          <t>C</t>
        </is>
      </c>
      <c r="AR21" s="25" t="inlineStr">
        <is>
          <t>D</t>
        </is>
      </c>
      <c r="AS21" s="25" t="inlineStr">
        <is>
          <t>A</t>
        </is>
      </c>
      <c r="AT21" s="25" t="inlineStr">
        <is>
          <t>B</t>
        </is>
      </c>
      <c r="AU21" s="25" t="inlineStr">
        <is>
          <t>A</t>
        </is>
      </c>
      <c r="AV21" s="25" t="inlineStr">
        <is>
          <t>C</t>
        </is>
      </c>
      <c r="AW21" s="25" t="inlineStr">
        <is>
          <t>T</t>
        </is>
      </c>
      <c r="AX21" s="25" t="inlineStr">
        <is>
          <t>A</t>
        </is>
      </c>
      <c r="AY21" s="25" t="inlineStr">
        <is>
          <t>A</t>
        </is>
      </c>
      <c r="AZ21" s="25" t="inlineStr">
        <is>
          <t>D</t>
        </is>
      </c>
      <c r="BA21" s="25" t="inlineStr">
        <is>
          <t>C</t>
        </is>
      </c>
      <c r="BB21" s="25" t="inlineStr">
        <is>
          <t>B</t>
        </is>
      </c>
      <c r="BC21" s="25" t="inlineStr">
        <is>
          <t>A</t>
        </is>
      </c>
      <c r="BD21" s="25" t="inlineStr">
        <is>
          <t>A</t>
        </is>
      </c>
      <c r="BE21" s="25" t="inlineStr">
        <is>
          <t>A</t>
        </is>
      </c>
      <c r="BF21" s="25" t="inlineStr">
        <is>
          <t>X</t>
        </is>
      </c>
      <c r="BG21" s="2" t="n"/>
      <c r="BH21" s="26">
        <f>COUNTIF(F21,$F$53)+COUNTIF(G21,$G$53)+COUNTIF(H21,$H$53)+COUNTIF(I21,$I$53)+COUNTIF(J21,$J$53)+COUNTIF(K21,$K$53)+COUNTIF(L21,$L$53)+COUNTIF(M21,$M$53)+COUNTIF(N21,$N$53)+COUNTIF(O21,$O$53)+COUNTIF(P21,$P$53)+COUNTIF(Q21,$Q$53)+COUNTIF(R21,$R$53)+COUNTIF(S21,$S$53)+COUNTIF(T21,$T$53)+COUNTIF(U21,$U$53)+COUNTIF(V21,$V$53)+COUNTIF(W21,$W$53)+COUNTIF(X21,$X$53)+COUNTIF(Y21,$Y$53)+COUNTIF(Z21,$Z$53)+COUNTIF(AA21,$AA$53)+COUNTIF(AB21,$AB$53)+COUNTIF(AC21,$AC$53)+COUNTIF(AD21,$AD$53)+COUNTIF(AE21,$AE$53)</f>
        <v/>
      </c>
      <c r="BI21" s="27">
        <f>BH21/26</f>
        <v/>
      </c>
      <c r="BJ21" s="28">
        <f>IF(D21="L","EM ANÁLISE",IF(D21="T","TRANSFERIDO",IF(D21="F","FALTOU",IF(D21="FF","FALECEU",IF(C21="","...",IF(BH21&gt;=21,"ADEQUADO",IF(BH21&gt;=14,"INTERMEDIÁRIO",IF(BH21&gt;7,"CRÍTICO","MUITO CRÍTICO"))))))))</f>
        <v/>
      </c>
      <c r="BK21" s="6" t="n"/>
      <c r="BL21" s="26">
        <f>COUNTIF(AG21,$AG$53)+COUNTIF(AH21,$AH$53)+COUNTIF(AI21,$AI$53)+COUNTIF(AJ21,$AJ$53)+COUNTIF(AK21,$AK$53)+COUNTIF(AL21,$AL$53)+COUNTIF(AM21,$AM$53)+COUNTIF(AN21,$AN$53)+COUNTIF(AO21,$AO$53)+COUNTIF(AP21,$AP$53)+COUNTIF(AQ21,$AQ$53)+COUNTIF(AR21,$AR$53)+COUNTIF(AS21,$AS$53)+COUNTIF(AT21,$AT$53)+COUNTIF(AU21,$AU$53)+COUNTIF(AV21,$AV$53)+COUNTIF(AW21,$AW$53)+COUNTIF(AX21,$AX$53)+COUNTIF(AY21,$AY$53)+COUNTIF(AZ21,$AZ$53)+COUNTIF(BA21,$BA$53)+COUNTIF(BB21,$BB$53)+COUNTIF(BC21,$BC$53)+COUNTIF(BD21,$BD$53)+COUNTIF(BE21,$BE$53)+COUNTIF(BF21,$BF$53)</f>
        <v/>
      </c>
      <c r="BM21" s="27">
        <f>BL21/26</f>
        <v/>
      </c>
      <c r="BN21" s="28">
        <f>IF(D21="L","EM ANÁLISE",IF(D21="T","TRANSFERIDO",IF(D21="F","FALTOU",IF(D21="FF","FALECEU",IF(C21="","...",IF(BL21&gt;=21,"ADEQUADO",IF(BL21&gt;=14,"INTERMEDIÁRIO",IF(BL21&gt;7,"CRÍTICO","MUITO CRÍTICO"))))))))</f>
        <v/>
      </c>
      <c r="BO21" s="2" t="n"/>
      <c r="BP21" s="29" t="n"/>
      <c r="BQ21" s="2" t="n"/>
    </row>
    <row r="22" ht="14.25" customHeight="1" s="180">
      <c r="A22" s="1" t="n"/>
      <c r="B22" s="14">
        <f>B21+1</f>
        <v/>
      </c>
      <c r="C22" s="30" t="inlineStr">
        <is>
          <t>denis</t>
        </is>
      </c>
      <c r="D22" s="21" t="n"/>
      <c r="E22" s="6" t="n"/>
      <c r="F22" s="31" t="inlineStr">
        <is>
          <t>A</t>
        </is>
      </c>
      <c r="G22" s="32" t="inlineStr">
        <is>
          <t>B</t>
        </is>
      </c>
      <c r="H22" s="32" t="inlineStr">
        <is>
          <t>C</t>
        </is>
      </c>
      <c r="I22" s="32" t="inlineStr">
        <is>
          <t>D</t>
        </is>
      </c>
      <c r="J22" s="32" t="inlineStr">
        <is>
          <t>A</t>
        </is>
      </c>
      <c r="K22" s="32" t="inlineStr">
        <is>
          <t>B</t>
        </is>
      </c>
      <c r="L22" s="32" t="inlineStr">
        <is>
          <t>C</t>
        </is>
      </c>
      <c r="M22" s="32" t="inlineStr">
        <is>
          <t>D</t>
        </is>
      </c>
      <c r="N22" s="32" t="inlineStr">
        <is>
          <t>A</t>
        </is>
      </c>
      <c r="O22" s="32" t="inlineStr">
        <is>
          <t>B</t>
        </is>
      </c>
      <c r="P22" s="32" t="inlineStr">
        <is>
          <t>C</t>
        </is>
      </c>
      <c r="Q22" s="32" t="inlineStr">
        <is>
          <t>D</t>
        </is>
      </c>
      <c r="R22" s="32" t="inlineStr">
        <is>
          <t>A</t>
        </is>
      </c>
      <c r="S22" s="32" t="inlineStr">
        <is>
          <t>B</t>
        </is>
      </c>
      <c r="T22" s="32" t="inlineStr">
        <is>
          <t>C</t>
        </is>
      </c>
      <c r="U22" s="32" t="inlineStr">
        <is>
          <t>D</t>
        </is>
      </c>
      <c r="V22" s="32" t="inlineStr">
        <is>
          <t>A</t>
        </is>
      </c>
      <c r="W22" s="32" t="inlineStr">
        <is>
          <t>B</t>
        </is>
      </c>
      <c r="X22" s="32" t="inlineStr">
        <is>
          <t>C</t>
        </is>
      </c>
      <c r="Y22" s="32" t="inlineStr">
        <is>
          <t>D</t>
        </is>
      </c>
      <c r="Z22" s="32" t="inlineStr">
        <is>
          <t>A</t>
        </is>
      </c>
      <c r="AA22" s="32" t="inlineStr">
        <is>
          <t>B</t>
        </is>
      </c>
      <c r="AB22" s="32" t="inlineStr">
        <is>
          <t>C</t>
        </is>
      </c>
      <c r="AC22" s="32" t="inlineStr">
        <is>
          <t>D</t>
        </is>
      </c>
      <c r="AD22" s="32" t="inlineStr">
        <is>
          <t>A</t>
        </is>
      </c>
      <c r="AE22" s="32" t="inlineStr">
        <is>
          <t>B</t>
        </is>
      </c>
      <c r="AF22" s="24" t="n"/>
      <c r="AG22" s="25" t="inlineStr">
        <is>
          <t>C</t>
        </is>
      </c>
      <c r="AH22" s="25" t="inlineStr">
        <is>
          <t>D</t>
        </is>
      </c>
      <c r="AI22" s="25" t="inlineStr">
        <is>
          <t>A</t>
        </is>
      </c>
      <c r="AJ22" s="25" t="inlineStr">
        <is>
          <t>B</t>
        </is>
      </c>
      <c r="AK22" s="25" t="inlineStr">
        <is>
          <t>C</t>
        </is>
      </c>
      <c r="AL22" s="25" t="inlineStr">
        <is>
          <t>D</t>
        </is>
      </c>
      <c r="AM22" s="25" t="inlineStr">
        <is>
          <t>A</t>
        </is>
      </c>
      <c r="AN22" s="25" t="inlineStr">
        <is>
          <t>B</t>
        </is>
      </c>
      <c r="AO22" s="25" t="inlineStr">
        <is>
          <t>C</t>
        </is>
      </c>
      <c r="AP22" s="25" t="inlineStr">
        <is>
          <t>D</t>
        </is>
      </c>
      <c r="AQ22" s="25" t="inlineStr">
        <is>
          <t>A</t>
        </is>
      </c>
      <c r="AR22" s="25" t="inlineStr">
        <is>
          <t>B</t>
        </is>
      </c>
      <c r="AS22" s="25" t="inlineStr">
        <is>
          <t>C</t>
        </is>
      </c>
      <c r="AT22" s="25" t="inlineStr">
        <is>
          <t>D</t>
        </is>
      </c>
      <c r="AU22" s="25" t="inlineStr">
        <is>
          <t>A</t>
        </is>
      </c>
      <c r="AV22" s="25" t="inlineStr">
        <is>
          <t>B</t>
        </is>
      </c>
      <c r="AW22" s="25" t="inlineStr">
        <is>
          <t>C</t>
        </is>
      </c>
      <c r="AX22" s="25" t="inlineStr">
        <is>
          <t>D</t>
        </is>
      </c>
      <c r="AY22" s="25" t="inlineStr">
        <is>
          <t>A</t>
        </is>
      </c>
      <c r="AZ22" s="25" t="inlineStr">
        <is>
          <t>B</t>
        </is>
      </c>
      <c r="BA22" s="25" t="inlineStr">
        <is>
          <t>C</t>
        </is>
      </c>
      <c r="BB22" s="25" t="inlineStr">
        <is>
          <t>D</t>
        </is>
      </c>
      <c r="BC22" s="25" t="inlineStr">
        <is>
          <t>A</t>
        </is>
      </c>
      <c r="BD22" s="25" t="inlineStr">
        <is>
          <t>B</t>
        </is>
      </c>
      <c r="BE22" s="25" t="inlineStr">
        <is>
          <t>C</t>
        </is>
      </c>
      <c r="BF22" s="25" t="inlineStr">
        <is>
          <t>D</t>
        </is>
      </c>
      <c r="BG22" s="2" t="n"/>
      <c r="BH22" s="26">
        <f>COUNTIF(F22,$F$53)+COUNTIF(G22,$G$53)+COUNTIF(H22,$H$53)+COUNTIF(I22,$I$53)+COUNTIF(J22,$J$53)+COUNTIF(K22,$K$53)+COUNTIF(L22,$L$53)+COUNTIF(M22,$M$53)+COUNTIF(N22,$N$53)+COUNTIF(O22,$O$53)+COUNTIF(P22,$P$53)+COUNTIF(Q22,$Q$53)+COUNTIF(R22,$R$53)+COUNTIF(S22,$S$53)+COUNTIF(T22,$T$53)+COUNTIF(U22,$U$53)+COUNTIF(V22,$V$53)+COUNTIF(W22,$W$53)+COUNTIF(X22,$X$53)+COUNTIF(Y22,$Y$53)+COUNTIF(Z22,$Z$53)+COUNTIF(AA22,$AA$53)+COUNTIF(AB22,$AB$53)+COUNTIF(AC22,$AC$53)+COUNTIF(AD22,$AD$53)+COUNTIF(AE22,$AE$53)</f>
        <v/>
      </c>
      <c r="BI22" s="27">
        <f>BH22/26</f>
        <v/>
      </c>
      <c r="BJ22" s="28">
        <f>IF(D22="L","EM ANÁLISE",IF(D22="T","TRANSFERIDO",IF(D22="F","FALTOU",IF(D22="FF","FALECEU",IF(C22="","...",IF(BH22&gt;=21,"ADEQUADO",IF(BH22&gt;=14,"INTERMEDIÁRIO",IF(BH22&gt;7,"CRÍTICO","MUITO CRÍTICO"))))))))</f>
        <v/>
      </c>
      <c r="BK22" s="6" t="n"/>
      <c r="BL22" s="26">
        <f>COUNTIF(AG22,$AG$53)+COUNTIF(AH22,$AH$53)+COUNTIF(AI22,$AI$53)+COUNTIF(AJ22,$AJ$53)+COUNTIF(AK22,$AK$53)+COUNTIF(AL22,$AL$53)+COUNTIF(AM22,$AM$53)+COUNTIF(AN22,$AN$53)+COUNTIF(AO22,$AO$53)+COUNTIF(AP22,$AP$53)+COUNTIF(AQ22,$AQ$53)+COUNTIF(AR22,$AR$53)+COUNTIF(AS22,$AS$53)+COUNTIF(AT22,$AT$53)+COUNTIF(AU22,$AU$53)+COUNTIF(AV22,$AV$53)+COUNTIF(AW22,$AW$53)+COUNTIF(AX22,$AX$53)+COUNTIF(AY22,$AY$53)+COUNTIF(AZ22,$AZ$53)+COUNTIF(BA22,$BA$53)+COUNTIF(BB22,$BB$53)+COUNTIF(BC22,$BC$53)+COUNTIF(BD22,$BD$53)+COUNTIF(BE22,$BE$53)+COUNTIF(BF22,$BF$53)</f>
        <v/>
      </c>
      <c r="BM22" s="27">
        <f>BL22/26</f>
        <v/>
      </c>
      <c r="BN22" s="28">
        <f>IF(D22="L","EM ANÁLISE",IF(D22="T","TRANSFERIDO",IF(D22="F","FALTOU",IF(D22="FF","FALECEU",IF(C22="","...",IF(BL22&gt;=21,"ADEQUADO",IF(BL22&gt;=14,"INTERMEDIÁRIO",IF(BL22&gt;7,"CRÍTICO","MUITO CRÍTICO"))))))))</f>
        <v/>
      </c>
      <c r="BO22" s="2" t="n"/>
      <c r="BP22" s="29" t="n"/>
      <c r="BQ22" s="2" t="n"/>
    </row>
    <row r="23" ht="14.25" customHeight="1" s="180">
      <c r="A23" s="1" t="n"/>
      <c r="B23" s="14">
        <f>B22+1</f>
        <v/>
      </c>
      <c r="C23" s="30" t="inlineStr">
        <is>
          <t>camilo</t>
        </is>
      </c>
      <c r="D23" s="21" t="n"/>
      <c r="E23" s="6" t="n"/>
      <c r="F23" s="31" t="inlineStr">
        <is>
          <t>B</t>
        </is>
      </c>
      <c r="G23" s="32" t="inlineStr">
        <is>
          <t>D</t>
        </is>
      </c>
      <c r="H23" s="32" t="inlineStr">
        <is>
          <t>D</t>
        </is>
      </c>
      <c r="I23" s="32" t="inlineStr">
        <is>
          <t>B</t>
        </is>
      </c>
      <c r="J23" s="32" t="inlineStr">
        <is>
          <t>C</t>
        </is>
      </c>
      <c r="K23" s="32" t="inlineStr">
        <is>
          <t>B</t>
        </is>
      </c>
      <c r="L23" s="32" t="inlineStr">
        <is>
          <t>C</t>
        </is>
      </c>
      <c r="M23" s="32" t="inlineStr">
        <is>
          <t>C</t>
        </is>
      </c>
      <c r="N23" s="32" t="inlineStr">
        <is>
          <t>B</t>
        </is>
      </c>
      <c r="O23" s="32" t="inlineStr">
        <is>
          <t>B</t>
        </is>
      </c>
      <c r="P23" s="32" t="inlineStr">
        <is>
          <t>B</t>
        </is>
      </c>
      <c r="Q23" s="32" t="inlineStr">
        <is>
          <t>D</t>
        </is>
      </c>
      <c r="R23" s="32" t="inlineStr">
        <is>
          <t>D</t>
        </is>
      </c>
      <c r="S23" s="32" t="inlineStr">
        <is>
          <t>A</t>
        </is>
      </c>
      <c r="T23" s="32" t="inlineStr">
        <is>
          <t>B</t>
        </is>
      </c>
      <c r="U23" s="32" t="inlineStr">
        <is>
          <t>C</t>
        </is>
      </c>
      <c r="V23" s="32" t="inlineStr">
        <is>
          <t>D</t>
        </is>
      </c>
      <c r="W23" s="32" t="inlineStr">
        <is>
          <t>B</t>
        </is>
      </c>
      <c r="X23" s="32" t="inlineStr">
        <is>
          <t>C</t>
        </is>
      </c>
      <c r="Y23" s="32" t="inlineStr">
        <is>
          <t>D</t>
        </is>
      </c>
      <c r="Z23" s="32" t="inlineStr">
        <is>
          <t>B</t>
        </is>
      </c>
      <c r="AA23" s="32" t="inlineStr">
        <is>
          <t>C</t>
        </is>
      </c>
      <c r="AB23" s="32" t="inlineStr">
        <is>
          <t>D</t>
        </is>
      </c>
      <c r="AC23" s="32" t="inlineStr">
        <is>
          <t>A</t>
        </is>
      </c>
      <c r="AD23" s="32" t="inlineStr">
        <is>
          <t>B</t>
        </is>
      </c>
      <c r="AE23" s="32" t="inlineStr">
        <is>
          <t>B</t>
        </is>
      </c>
      <c r="AF23" s="24" t="n"/>
      <c r="AG23" s="25" t="inlineStr">
        <is>
          <t>D</t>
        </is>
      </c>
      <c r="AH23" s="25" t="inlineStr">
        <is>
          <t>D</t>
        </is>
      </c>
      <c r="AI23" s="25" t="inlineStr">
        <is>
          <t>B</t>
        </is>
      </c>
      <c r="AJ23" s="25" t="inlineStr">
        <is>
          <t>B</t>
        </is>
      </c>
      <c r="AK23" s="25" t="inlineStr">
        <is>
          <t>C</t>
        </is>
      </c>
      <c r="AL23" s="25" t="inlineStr">
        <is>
          <t>B</t>
        </is>
      </c>
      <c r="AM23" s="25" t="inlineStr">
        <is>
          <t>D</t>
        </is>
      </c>
      <c r="AN23" s="25" t="inlineStr">
        <is>
          <t>A</t>
        </is>
      </c>
      <c r="AO23" s="25" t="inlineStr">
        <is>
          <t>C</t>
        </is>
      </c>
      <c r="AP23" s="25" t="inlineStr">
        <is>
          <t>C</t>
        </is>
      </c>
      <c r="AQ23" s="25" t="inlineStr">
        <is>
          <t>C</t>
        </is>
      </c>
      <c r="AR23" s="25" t="inlineStr">
        <is>
          <t>D</t>
        </is>
      </c>
      <c r="AS23" s="25" t="inlineStr">
        <is>
          <t>A</t>
        </is>
      </c>
      <c r="AT23" s="25" t="inlineStr">
        <is>
          <t>B</t>
        </is>
      </c>
      <c r="AU23" s="25" t="inlineStr">
        <is>
          <t>A</t>
        </is>
      </c>
      <c r="AV23" s="25" t="inlineStr">
        <is>
          <t>C</t>
        </is>
      </c>
      <c r="AW23" s="25" t="inlineStr">
        <is>
          <t>T</t>
        </is>
      </c>
      <c r="AX23" s="25" t="inlineStr">
        <is>
          <t>A</t>
        </is>
      </c>
      <c r="AY23" s="25" t="inlineStr">
        <is>
          <t>A</t>
        </is>
      </c>
      <c r="AZ23" s="25" t="inlineStr">
        <is>
          <t>D</t>
        </is>
      </c>
      <c r="BA23" s="25" t="inlineStr">
        <is>
          <t>C</t>
        </is>
      </c>
      <c r="BB23" s="25" t="inlineStr">
        <is>
          <t>B</t>
        </is>
      </c>
      <c r="BC23" s="25" t="inlineStr">
        <is>
          <t>A</t>
        </is>
      </c>
      <c r="BD23" s="25" t="inlineStr">
        <is>
          <t>A</t>
        </is>
      </c>
      <c r="BE23" s="25" t="inlineStr">
        <is>
          <t>A</t>
        </is>
      </c>
      <c r="BF23" s="25" t="inlineStr">
        <is>
          <t>X</t>
        </is>
      </c>
      <c r="BG23" s="2" t="n"/>
      <c r="BH23" s="26">
        <f>COUNTIF(F23,$F$53)+COUNTIF(G23,$G$53)+COUNTIF(H23,$H$53)+COUNTIF(I23,$I$53)+COUNTIF(J23,$J$53)+COUNTIF(K23,$K$53)+COUNTIF(L23,$L$53)+COUNTIF(M23,$M$53)+COUNTIF(N23,$N$53)+COUNTIF(O23,$O$53)+COUNTIF(P23,$P$53)+COUNTIF(Q23,$Q$53)+COUNTIF(R23,$R$53)+COUNTIF(S23,$S$53)+COUNTIF(T23,$T$53)+COUNTIF(U23,$U$53)+COUNTIF(V23,$V$53)+COUNTIF(W23,$W$53)+COUNTIF(X23,$X$53)+COUNTIF(Y23,$Y$53)+COUNTIF(Z23,$Z$53)+COUNTIF(AA23,$AA$53)+COUNTIF(AB23,$AB$53)+COUNTIF(AC23,$AC$53)+COUNTIF(AD23,$AD$53)+COUNTIF(AE23,$AE$53)</f>
        <v/>
      </c>
      <c r="BI23" s="27">
        <f>BH23/26</f>
        <v/>
      </c>
      <c r="BJ23" s="28">
        <f>IF(D23="L","EM ANÁLISE",IF(D23="T","TRANSFERIDO",IF(D23="F","FALTOU",IF(D23="FF","FALECEU",IF(C23="","...",IF(BH23&gt;=21,"ADEQUADO",IF(BH23&gt;=14,"INTERMEDIÁRIO",IF(BH23&gt;7,"CRÍTICO","MUITO CRÍTICO"))))))))</f>
        <v/>
      </c>
      <c r="BK23" s="6" t="n"/>
      <c r="BL23" s="26">
        <f>COUNTIF(AG23,$AG$53)+COUNTIF(AH23,$AH$53)+COUNTIF(AI23,$AI$53)+COUNTIF(AJ23,$AJ$53)+COUNTIF(AK23,$AK$53)+COUNTIF(AL23,$AL$53)+COUNTIF(AM23,$AM$53)+COUNTIF(AN23,$AN$53)+COUNTIF(AO23,$AO$53)+COUNTIF(AP23,$AP$53)+COUNTIF(AQ23,$AQ$53)+COUNTIF(AR23,$AR$53)+COUNTIF(AS23,$AS$53)+COUNTIF(AT23,$AT$53)+COUNTIF(AU23,$AU$53)+COUNTIF(AV23,$AV$53)+COUNTIF(AW23,$AW$53)+COUNTIF(AX23,$AX$53)+COUNTIF(AY23,$AY$53)+COUNTIF(AZ23,$AZ$53)+COUNTIF(BA23,$BA$53)+COUNTIF(BB23,$BB$53)+COUNTIF(BC23,$BC$53)+COUNTIF(BD23,$BD$53)+COUNTIF(BE23,$BE$53)+COUNTIF(BF23,$BF$53)</f>
        <v/>
      </c>
      <c r="BM23" s="27">
        <f>BL23/26</f>
        <v/>
      </c>
      <c r="BN23" s="28">
        <f>IF(D23="L","EM ANÁLISE",IF(D23="T","TRANSFERIDO",IF(D23="F","FALTOU",IF(D23="FF","FALECEU",IF(C23="","...",IF(BL23&gt;=21,"ADEQUADO",IF(BL23&gt;=14,"INTERMEDIÁRIO",IF(BL23&gt;7,"CRÍTICO","MUITO CRÍTICO"))))))))</f>
        <v/>
      </c>
      <c r="BO23" s="2" t="n"/>
      <c r="BP23" s="29" t="n"/>
      <c r="BQ23" s="2" t="n"/>
    </row>
    <row r="24" ht="14.25" customHeight="1" s="180">
      <c r="A24" s="1" t="n"/>
      <c r="B24" s="14">
        <f>B23+1</f>
        <v/>
      </c>
      <c r="C24" s="30" t="inlineStr">
        <is>
          <t>andre</t>
        </is>
      </c>
      <c r="D24" s="21" t="n"/>
      <c r="E24" s="6" t="n"/>
      <c r="F24" s="31" t="inlineStr">
        <is>
          <t>A</t>
        </is>
      </c>
      <c r="G24" s="32" t="inlineStr">
        <is>
          <t>B</t>
        </is>
      </c>
      <c r="H24" s="32" t="inlineStr">
        <is>
          <t>C</t>
        </is>
      </c>
      <c r="I24" s="32" t="inlineStr">
        <is>
          <t>D</t>
        </is>
      </c>
      <c r="J24" s="32" t="inlineStr">
        <is>
          <t>A</t>
        </is>
      </c>
      <c r="K24" s="32" t="inlineStr">
        <is>
          <t>B</t>
        </is>
      </c>
      <c r="L24" s="32" t="inlineStr">
        <is>
          <t>C</t>
        </is>
      </c>
      <c r="M24" s="32" t="inlineStr">
        <is>
          <t>D</t>
        </is>
      </c>
      <c r="N24" s="32" t="inlineStr">
        <is>
          <t>A</t>
        </is>
      </c>
      <c r="O24" s="32" t="inlineStr">
        <is>
          <t>B</t>
        </is>
      </c>
      <c r="P24" s="32" t="inlineStr">
        <is>
          <t>C</t>
        </is>
      </c>
      <c r="Q24" s="32" t="inlineStr">
        <is>
          <t>D</t>
        </is>
      </c>
      <c r="R24" s="32" t="inlineStr">
        <is>
          <t>A</t>
        </is>
      </c>
      <c r="S24" s="32" t="inlineStr">
        <is>
          <t>B</t>
        </is>
      </c>
      <c r="T24" s="32" t="inlineStr">
        <is>
          <t>C</t>
        </is>
      </c>
      <c r="U24" s="32" t="inlineStr">
        <is>
          <t>D</t>
        </is>
      </c>
      <c r="V24" s="32" t="inlineStr">
        <is>
          <t>A</t>
        </is>
      </c>
      <c r="W24" s="32" t="inlineStr">
        <is>
          <t>B</t>
        </is>
      </c>
      <c r="X24" s="32" t="inlineStr">
        <is>
          <t>C</t>
        </is>
      </c>
      <c r="Y24" s="32" t="inlineStr">
        <is>
          <t>D</t>
        </is>
      </c>
      <c r="Z24" s="32" t="inlineStr">
        <is>
          <t>A</t>
        </is>
      </c>
      <c r="AA24" s="32" t="inlineStr">
        <is>
          <t>B</t>
        </is>
      </c>
      <c r="AB24" s="32" t="inlineStr">
        <is>
          <t>C</t>
        </is>
      </c>
      <c r="AC24" s="32" t="inlineStr">
        <is>
          <t>D</t>
        </is>
      </c>
      <c r="AD24" s="32" t="inlineStr">
        <is>
          <t>A</t>
        </is>
      </c>
      <c r="AE24" s="32" t="inlineStr">
        <is>
          <t>B</t>
        </is>
      </c>
      <c r="AF24" s="24" t="n"/>
      <c r="AG24" s="25" t="inlineStr">
        <is>
          <t>C</t>
        </is>
      </c>
      <c r="AH24" s="25" t="inlineStr">
        <is>
          <t>D</t>
        </is>
      </c>
      <c r="AI24" s="25" t="inlineStr">
        <is>
          <t>A</t>
        </is>
      </c>
      <c r="AJ24" s="25" t="inlineStr">
        <is>
          <t>B</t>
        </is>
      </c>
      <c r="AK24" s="25" t="inlineStr">
        <is>
          <t>C</t>
        </is>
      </c>
      <c r="AL24" s="25" t="inlineStr">
        <is>
          <t>D</t>
        </is>
      </c>
      <c r="AM24" s="25" t="inlineStr">
        <is>
          <t>A</t>
        </is>
      </c>
      <c r="AN24" s="25" t="inlineStr">
        <is>
          <t>B</t>
        </is>
      </c>
      <c r="AO24" s="25" t="inlineStr">
        <is>
          <t>C</t>
        </is>
      </c>
      <c r="AP24" s="25" t="inlineStr">
        <is>
          <t>D</t>
        </is>
      </c>
      <c r="AQ24" s="25" t="inlineStr">
        <is>
          <t>A</t>
        </is>
      </c>
      <c r="AR24" s="25" t="inlineStr">
        <is>
          <t>B</t>
        </is>
      </c>
      <c r="AS24" s="25" t="inlineStr">
        <is>
          <t>C</t>
        </is>
      </c>
      <c r="AT24" s="25" t="inlineStr">
        <is>
          <t>D</t>
        </is>
      </c>
      <c r="AU24" s="25" t="inlineStr">
        <is>
          <t>A</t>
        </is>
      </c>
      <c r="AV24" s="25" t="inlineStr">
        <is>
          <t>B</t>
        </is>
      </c>
      <c r="AW24" s="25" t="inlineStr">
        <is>
          <t>C</t>
        </is>
      </c>
      <c r="AX24" s="25" t="inlineStr">
        <is>
          <t>D</t>
        </is>
      </c>
      <c r="AY24" s="25" t="inlineStr">
        <is>
          <t>A</t>
        </is>
      </c>
      <c r="AZ24" s="25" t="inlineStr">
        <is>
          <t>B</t>
        </is>
      </c>
      <c r="BA24" s="25" t="inlineStr">
        <is>
          <t>C</t>
        </is>
      </c>
      <c r="BB24" s="25" t="inlineStr">
        <is>
          <t>D</t>
        </is>
      </c>
      <c r="BC24" s="25" t="inlineStr">
        <is>
          <t>A</t>
        </is>
      </c>
      <c r="BD24" s="25" t="inlineStr">
        <is>
          <t>B</t>
        </is>
      </c>
      <c r="BE24" s="25" t="inlineStr">
        <is>
          <t>C</t>
        </is>
      </c>
      <c r="BF24" s="25" t="inlineStr">
        <is>
          <t>D</t>
        </is>
      </c>
      <c r="BG24" s="2" t="n"/>
      <c r="BH24" s="26">
        <f>COUNTIF(F24,$F$53)+COUNTIF(G24,$G$53)+COUNTIF(H24,$H$53)+COUNTIF(I24,$I$53)+COUNTIF(J24,$J$53)+COUNTIF(K24,$K$53)+COUNTIF(L24,$L$53)+COUNTIF(M24,$M$53)+COUNTIF(N24,$N$53)+COUNTIF(O24,$O$53)+COUNTIF(P24,$P$53)+COUNTIF(Q24,$Q$53)+COUNTIF(R24,$R$53)+COUNTIF(S24,$S$53)+COUNTIF(T24,$T$53)+COUNTIF(U24,$U$53)+COUNTIF(V24,$V$53)+COUNTIF(W24,$W$53)+COUNTIF(X24,$X$53)+COUNTIF(Y24,$Y$53)+COUNTIF(Z24,$Z$53)+COUNTIF(AA24,$AA$53)+COUNTIF(AB24,$AB$53)+COUNTIF(AC24,$AC$53)+COUNTIF(AD24,$AD$53)+COUNTIF(AE24,$AE$53)</f>
        <v/>
      </c>
      <c r="BI24" s="27">
        <f>BH24/26</f>
        <v/>
      </c>
      <c r="BJ24" s="28">
        <f>IF(D24="L","EM ANÁLISE",IF(D24="T","TRANSFERIDO",IF(D24="F","FALTOU",IF(D24="FF","FALECEU",IF(C24="","...",IF(BH24&gt;=21,"ADEQUADO",IF(BH24&gt;=14,"INTERMEDIÁRIO",IF(BH24&gt;7,"CRÍTICO","MUITO CRÍTICO"))))))))</f>
        <v/>
      </c>
      <c r="BK24" s="6" t="n"/>
      <c r="BL24" s="26">
        <f>COUNTIF(AG24,$AG$53)+COUNTIF(AH24,$AH$53)+COUNTIF(AI24,$AI$53)+COUNTIF(AJ24,$AJ$53)+COUNTIF(AK24,$AK$53)+COUNTIF(AL24,$AL$53)+COUNTIF(AM24,$AM$53)+COUNTIF(AN24,$AN$53)+COUNTIF(AO24,$AO$53)+COUNTIF(AP24,$AP$53)+COUNTIF(AQ24,$AQ$53)+COUNTIF(AR24,$AR$53)+COUNTIF(AS24,$AS$53)+COUNTIF(AT24,$AT$53)+COUNTIF(AU24,$AU$53)+COUNTIF(AV24,$AV$53)+COUNTIF(AW24,$AW$53)+COUNTIF(AX24,$AX$53)+COUNTIF(AY24,$AY$53)+COUNTIF(AZ24,$AZ$53)+COUNTIF(BA24,$BA$53)+COUNTIF(BB24,$BB$53)+COUNTIF(BC24,$BC$53)+COUNTIF(BD24,$BD$53)+COUNTIF(BE24,$BE$53)+COUNTIF(BF24,$BF$53)</f>
        <v/>
      </c>
      <c r="BM24" s="27">
        <f>BL24/26</f>
        <v/>
      </c>
      <c r="BN24" s="28">
        <f>IF(D24="L","EM ANÁLISE",IF(D24="T","TRANSFERIDO",IF(D24="F","FALTOU",IF(D24="FF","FALECEU",IF(C24="","...",IF(BL24&gt;=21,"ADEQUADO",IF(BL24&gt;=14,"INTERMEDIÁRIO",IF(BL24&gt;7,"CRÍTICO","MUITO CRÍTICO"))))))))</f>
        <v/>
      </c>
      <c r="BO24" s="2" t="n"/>
      <c r="BP24" s="29" t="n"/>
      <c r="BQ24" s="2" t="n"/>
    </row>
    <row r="25" ht="14.25" customHeight="1" s="180">
      <c r="A25" s="1" t="n"/>
      <c r="B25" s="14">
        <f>B24+1</f>
        <v/>
      </c>
      <c r="C25" s="30" t="inlineStr">
        <is>
          <t>filipe</t>
        </is>
      </c>
      <c r="D25" s="21" t="n"/>
      <c r="E25" s="6" t="n"/>
      <c r="F25" s="31" t="inlineStr">
        <is>
          <t>B</t>
        </is>
      </c>
      <c r="G25" s="32" t="inlineStr">
        <is>
          <t>D</t>
        </is>
      </c>
      <c r="H25" s="32" t="inlineStr">
        <is>
          <t>D</t>
        </is>
      </c>
      <c r="I25" s="32" t="inlineStr">
        <is>
          <t>B</t>
        </is>
      </c>
      <c r="J25" s="32" t="inlineStr">
        <is>
          <t>C</t>
        </is>
      </c>
      <c r="K25" s="32" t="inlineStr">
        <is>
          <t>B</t>
        </is>
      </c>
      <c r="L25" s="32" t="inlineStr">
        <is>
          <t>C</t>
        </is>
      </c>
      <c r="M25" s="32" t="inlineStr">
        <is>
          <t>C</t>
        </is>
      </c>
      <c r="N25" s="32" t="inlineStr">
        <is>
          <t>B</t>
        </is>
      </c>
      <c r="O25" s="32" t="inlineStr">
        <is>
          <t>B</t>
        </is>
      </c>
      <c r="P25" s="32" t="inlineStr">
        <is>
          <t>B</t>
        </is>
      </c>
      <c r="Q25" s="32" t="inlineStr">
        <is>
          <t>D</t>
        </is>
      </c>
      <c r="R25" s="32" t="inlineStr">
        <is>
          <t>D</t>
        </is>
      </c>
      <c r="S25" s="32" t="inlineStr">
        <is>
          <t>A</t>
        </is>
      </c>
      <c r="T25" s="32" t="inlineStr">
        <is>
          <t>B</t>
        </is>
      </c>
      <c r="U25" s="32" t="inlineStr">
        <is>
          <t>C</t>
        </is>
      </c>
      <c r="V25" s="32" t="inlineStr">
        <is>
          <t>D</t>
        </is>
      </c>
      <c r="W25" s="32" t="inlineStr">
        <is>
          <t>B</t>
        </is>
      </c>
      <c r="X25" s="32" t="inlineStr">
        <is>
          <t>C</t>
        </is>
      </c>
      <c r="Y25" s="32" t="inlineStr">
        <is>
          <t>D</t>
        </is>
      </c>
      <c r="Z25" s="32" t="inlineStr">
        <is>
          <t>B</t>
        </is>
      </c>
      <c r="AA25" s="32" t="inlineStr">
        <is>
          <t>C</t>
        </is>
      </c>
      <c r="AB25" s="32" t="inlineStr">
        <is>
          <t>D</t>
        </is>
      </c>
      <c r="AC25" s="32" t="inlineStr">
        <is>
          <t>A</t>
        </is>
      </c>
      <c r="AD25" s="32" t="inlineStr">
        <is>
          <t>B</t>
        </is>
      </c>
      <c r="AE25" s="32" t="inlineStr">
        <is>
          <t>B</t>
        </is>
      </c>
      <c r="AF25" s="24" t="n"/>
      <c r="AG25" s="25" t="inlineStr">
        <is>
          <t>D</t>
        </is>
      </c>
      <c r="AH25" s="25" t="inlineStr">
        <is>
          <t>D</t>
        </is>
      </c>
      <c r="AI25" s="25" t="inlineStr">
        <is>
          <t>B</t>
        </is>
      </c>
      <c r="AJ25" s="25" t="inlineStr">
        <is>
          <t>B</t>
        </is>
      </c>
      <c r="AK25" s="25" t="inlineStr">
        <is>
          <t>C</t>
        </is>
      </c>
      <c r="AL25" s="25" t="inlineStr">
        <is>
          <t>B</t>
        </is>
      </c>
      <c r="AM25" s="25" t="inlineStr">
        <is>
          <t>D</t>
        </is>
      </c>
      <c r="AN25" s="25" t="inlineStr">
        <is>
          <t>A</t>
        </is>
      </c>
      <c r="AO25" s="25" t="inlineStr">
        <is>
          <t>C</t>
        </is>
      </c>
      <c r="AP25" s="25" t="inlineStr">
        <is>
          <t>C</t>
        </is>
      </c>
      <c r="AQ25" s="25" t="inlineStr">
        <is>
          <t>C</t>
        </is>
      </c>
      <c r="AR25" s="25" t="inlineStr">
        <is>
          <t>D</t>
        </is>
      </c>
      <c r="AS25" s="25" t="inlineStr">
        <is>
          <t>A</t>
        </is>
      </c>
      <c r="AT25" s="25" t="inlineStr">
        <is>
          <t>B</t>
        </is>
      </c>
      <c r="AU25" s="25" t="inlineStr">
        <is>
          <t>A</t>
        </is>
      </c>
      <c r="AV25" s="25" t="inlineStr">
        <is>
          <t>C</t>
        </is>
      </c>
      <c r="AW25" s="25" t="inlineStr">
        <is>
          <t>T</t>
        </is>
      </c>
      <c r="AX25" s="25" t="inlineStr">
        <is>
          <t>A</t>
        </is>
      </c>
      <c r="AY25" s="25" t="inlineStr">
        <is>
          <t>A</t>
        </is>
      </c>
      <c r="AZ25" s="25" t="inlineStr">
        <is>
          <t>D</t>
        </is>
      </c>
      <c r="BA25" s="25" t="inlineStr">
        <is>
          <t>C</t>
        </is>
      </c>
      <c r="BB25" s="25" t="inlineStr">
        <is>
          <t>B</t>
        </is>
      </c>
      <c r="BC25" s="25" t="inlineStr">
        <is>
          <t>A</t>
        </is>
      </c>
      <c r="BD25" s="25" t="inlineStr">
        <is>
          <t>A</t>
        </is>
      </c>
      <c r="BE25" s="25" t="inlineStr">
        <is>
          <t>A</t>
        </is>
      </c>
      <c r="BF25" s="25" t="inlineStr">
        <is>
          <t>X</t>
        </is>
      </c>
      <c r="BG25" s="2" t="n"/>
      <c r="BH25" s="26">
        <f>COUNTIF(F25,$F$53)+COUNTIF(G25,$G$53)+COUNTIF(H25,$H$53)+COUNTIF(I25,$I$53)+COUNTIF(J25,$J$53)+COUNTIF(K25,$K$53)+COUNTIF(L25,$L$53)+COUNTIF(M25,$M$53)+COUNTIF(N25,$N$53)+COUNTIF(O25,$O$53)+COUNTIF(P25,$P$53)+COUNTIF(Q25,$Q$53)+COUNTIF(R25,$R$53)+COUNTIF(S25,$S$53)+COUNTIF(T25,$T$53)+COUNTIF(U25,$U$53)+COUNTIF(V25,$V$53)+COUNTIF(W25,$W$53)+COUNTIF(X25,$X$53)+COUNTIF(Y25,$Y$53)+COUNTIF(Z25,$Z$53)+COUNTIF(AA25,$AA$53)+COUNTIF(AB25,$AB$53)+COUNTIF(AC25,$AC$53)+COUNTIF(AD25,$AD$53)+COUNTIF(AE25,$AE$53)</f>
        <v/>
      </c>
      <c r="BI25" s="27">
        <f>BH25/26</f>
        <v/>
      </c>
      <c r="BJ25" s="28">
        <f>IF(D25="L","EM ANÁLISE",IF(D25="T","TRANSFERIDO",IF(D25="F","FALTOU",IF(D25="FF","FALECEU",IF(C25="","...",IF(BH25&gt;=21,"ADEQUADO",IF(BH25&gt;=14,"INTERMEDIÁRIO",IF(BH25&gt;7,"CRÍTICO","MUITO CRÍTICO"))))))))</f>
        <v/>
      </c>
      <c r="BK25" s="6" t="n"/>
      <c r="BL25" s="26">
        <f>COUNTIF(AG25,$AG$53)+COUNTIF(AH25,$AH$53)+COUNTIF(AI25,$AI$53)+COUNTIF(AJ25,$AJ$53)+COUNTIF(AK25,$AK$53)+COUNTIF(AL25,$AL$53)+COUNTIF(AM25,$AM$53)+COUNTIF(AN25,$AN$53)+COUNTIF(AO25,$AO$53)+COUNTIF(AP25,$AP$53)+COUNTIF(AQ25,$AQ$53)+COUNTIF(AR25,$AR$53)+COUNTIF(AS25,$AS$53)+COUNTIF(AT25,$AT$53)+COUNTIF(AU25,$AU$53)+COUNTIF(AV25,$AV$53)+COUNTIF(AW25,$AW$53)+COUNTIF(AX25,$AX$53)+COUNTIF(AY25,$AY$53)+COUNTIF(AZ25,$AZ$53)+COUNTIF(BA25,$BA$53)+COUNTIF(BB25,$BB$53)+COUNTIF(BC25,$BC$53)+COUNTIF(BD25,$BD$53)+COUNTIF(BE25,$BE$53)+COUNTIF(BF25,$BF$53)</f>
        <v/>
      </c>
      <c r="BM25" s="27">
        <f>BL25/26</f>
        <v/>
      </c>
      <c r="BN25" s="28">
        <f>IF(D25="L","EM ANÁLISE",IF(D25="T","TRANSFERIDO",IF(D25="F","FALTOU",IF(D25="FF","FALECEU",IF(C25="","...",IF(BL25&gt;=21,"ADEQUADO",IF(BL25&gt;=14,"INTERMEDIÁRIO",IF(BL25&gt;7,"CRÍTICO","MUITO CRÍTICO"))))))))</f>
        <v/>
      </c>
      <c r="BO25" s="2" t="n"/>
      <c r="BP25" s="29" t="n"/>
      <c r="BQ25" s="2" t="n"/>
    </row>
    <row r="26" ht="14.25" customHeight="1" s="180">
      <c r="A26" s="1" t="n"/>
      <c r="B26" s="14">
        <f>B25+1</f>
        <v/>
      </c>
      <c r="C26" s="30" t="inlineStr">
        <is>
          <t>thiago</t>
        </is>
      </c>
      <c r="D26" s="21" t="n"/>
      <c r="E26" s="6" t="n"/>
      <c r="F26" s="31" t="inlineStr">
        <is>
          <t>A</t>
        </is>
      </c>
      <c r="G26" s="32" t="inlineStr">
        <is>
          <t>B</t>
        </is>
      </c>
      <c r="H26" s="32" t="inlineStr">
        <is>
          <t>C</t>
        </is>
      </c>
      <c r="I26" s="32" t="inlineStr">
        <is>
          <t>D</t>
        </is>
      </c>
      <c r="J26" s="32" t="inlineStr">
        <is>
          <t>A</t>
        </is>
      </c>
      <c r="K26" s="32" t="inlineStr">
        <is>
          <t>B</t>
        </is>
      </c>
      <c r="L26" s="32" t="inlineStr">
        <is>
          <t>C</t>
        </is>
      </c>
      <c r="M26" s="32" t="inlineStr">
        <is>
          <t>D</t>
        </is>
      </c>
      <c r="N26" s="32" t="inlineStr">
        <is>
          <t>A</t>
        </is>
      </c>
      <c r="O26" s="32" t="inlineStr">
        <is>
          <t>B</t>
        </is>
      </c>
      <c r="P26" s="32" t="inlineStr">
        <is>
          <t>C</t>
        </is>
      </c>
      <c r="Q26" s="32" t="inlineStr">
        <is>
          <t>D</t>
        </is>
      </c>
      <c r="R26" s="32" t="inlineStr">
        <is>
          <t>A</t>
        </is>
      </c>
      <c r="S26" s="32" t="inlineStr">
        <is>
          <t>B</t>
        </is>
      </c>
      <c r="T26" s="32" t="inlineStr">
        <is>
          <t>C</t>
        </is>
      </c>
      <c r="U26" s="32" t="inlineStr">
        <is>
          <t>D</t>
        </is>
      </c>
      <c r="V26" s="32" t="inlineStr">
        <is>
          <t>A</t>
        </is>
      </c>
      <c r="W26" s="32" t="inlineStr">
        <is>
          <t>B</t>
        </is>
      </c>
      <c r="X26" s="32" t="inlineStr">
        <is>
          <t>C</t>
        </is>
      </c>
      <c r="Y26" s="32" t="inlineStr">
        <is>
          <t>D</t>
        </is>
      </c>
      <c r="Z26" s="32" t="inlineStr">
        <is>
          <t>A</t>
        </is>
      </c>
      <c r="AA26" s="32" t="inlineStr">
        <is>
          <t>B</t>
        </is>
      </c>
      <c r="AB26" s="32" t="inlineStr">
        <is>
          <t>C</t>
        </is>
      </c>
      <c r="AC26" s="32" t="inlineStr">
        <is>
          <t>D</t>
        </is>
      </c>
      <c r="AD26" s="32" t="inlineStr">
        <is>
          <t>A</t>
        </is>
      </c>
      <c r="AE26" s="32" t="inlineStr">
        <is>
          <t>B</t>
        </is>
      </c>
      <c r="AF26" s="24" t="n"/>
      <c r="AG26" s="25" t="inlineStr">
        <is>
          <t>C</t>
        </is>
      </c>
      <c r="AH26" s="25" t="inlineStr">
        <is>
          <t>D</t>
        </is>
      </c>
      <c r="AI26" s="25" t="inlineStr">
        <is>
          <t>A</t>
        </is>
      </c>
      <c r="AJ26" s="25" t="inlineStr">
        <is>
          <t>B</t>
        </is>
      </c>
      <c r="AK26" s="25" t="inlineStr">
        <is>
          <t>C</t>
        </is>
      </c>
      <c r="AL26" s="25" t="inlineStr">
        <is>
          <t>D</t>
        </is>
      </c>
      <c r="AM26" s="25" t="inlineStr">
        <is>
          <t>A</t>
        </is>
      </c>
      <c r="AN26" s="25" t="inlineStr">
        <is>
          <t>B</t>
        </is>
      </c>
      <c r="AO26" s="25" t="inlineStr">
        <is>
          <t>C</t>
        </is>
      </c>
      <c r="AP26" s="25" t="inlineStr">
        <is>
          <t>D</t>
        </is>
      </c>
      <c r="AQ26" s="25" t="inlineStr">
        <is>
          <t>A</t>
        </is>
      </c>
      <c r="AR26" s="25" t="inlineStr">
        <is>
          <t>B</t>
        </is>
      </c>
      <c r="AS26" s="25" t="inlineStr">
        <is>
          <t>C</t>
        </is>
      </c>
      <c r="AT26" s="25" t="inlineStr">
        <is>
          <t>D</t>
        </is>
      </c>
      <c r="AU26" s="25" t="inlineStr">
        <is>
          <t>A</t>
        </is>
      </c>
      <c r="AV26" s="25" t="inlineStr">
        <is>
          <t>B</t>
        </is>
      </c>
      <c r="AW26" s="25" t="inlineStr">
        <is>
          <t>C</t>
        </is>
      </c>
      <c r="AX26" s="25" t="inlineStr">
        <is>
          <t>D</t>
        </is>
      </c>
      <c r="AY26" s="25" t="inlineStr">
        <is>
          <t>A</t>
        </is>
      </c>
      <c r="AZ26" s="25" t="inlineStr">
        <is>
          <t>B</t>
        </is>
      </c>
      <c r="BA26" s="25" t="inlineStr">
        <is>
          <t>C</t>
        </is>
      </c>
      <c r="BB26" s="25" t="inlineStr">
        <is>
          <t>D</t>
        </is>
      </c>
      <c r="BC26" s="25" t="inlineStr">
        <is>
          <t>A</t>
        </is>
      </c>
      <c r="BD26" s="25" t="inlineStr">
        <is>
          <t>B</t>
        </is>
      </c>
      <c r="BE26" s="25" t="inlineStr">
        <is>
          <t>C</t>
        </is>
      </c>
      <c r="BF26" s="25" t="inlineStr">
        <is>
          <t>D</t>
        </is>
      </c>
      <c r="BG26" s="2" t="n"/>
      <c r="BH26" s="26">
        <f>COUNTIF(F26,$F$53)+COUNTIF(G26,$G$53)+COUNTIF(H26,$H$53)+COUNTIF(I26,$I$53)+COUNTIF(J26,$J$53)+COUNTIF(K26,$K$53)+COUNTIF(L26,$L$53)+COUNTIF(M26,$M$53)+COUNTIF(N26,$N$53)+COUNTIF(O26,$O$53)+COUNTIF(P26,$P$53)+COUNTIF(Q26,$Q$53)+COUNTIF(R26,$R$53)+COUNTIF(S26,$S$53)+COUNTIF(T26,$T$53)+COUNTIF(U26,$U$53)+COUNTIF(V26,$V$53)+COUNTIF(W26,$W$53)+COUNTIF(X26,$X$53)+COUNTIF(Y26,$Y$53)+COUNTIF(Z26,$Z$53)+COUNTIF(AA26,$AA$53)+COUNTIF(AB26,$AB$53)+COUNTIF(AC26,$AC$53)+COUNTIF(AD26,$AD$53)+COUNTIF(AE26,$AE$53)</f>
        <v/>
      </c>
      <c r="BI26" s="27">
        <f>BH26/26</f>
        <v/>
      </c>
      <c r="BJ26" s="28">
        <f>IF(D26="L","EM ANÁLISE",IF(D26="T","TRANSFERIDO",IF(D26="F","FALTOU",IF(D26="FF","FALECEU",IF(C26="","...",IF(BH26&gt;=21,"ADEQUADO",IF(BH26&gt;=14,"INTERMEDIÁRIO",IF(BH26&gt;7,"CRÍTICO","MUITO CRÍTICO"))))))))</f>
        <v/>
      </c>
      <c r="BK26" s="6" t="n"/>
      <c r="BL26" s="26">
        <f>COUNTIF(AG26,$AG$53)+COUNTIF(AH26,$AH$53)+COUNTIF(AI26,$AI$53)+COUNTIF(AJ26,$AJ$53)+COUNTIF(AK26,$AK$53)+COUNTIF(AL26,$AL$53)+COUNTIF(AM26,$AM$53)+COUNTIF(AN26,$AN$53)+COUNTIF(AO26,$AO$53)+COUNTIF(AP26,$AP$53)+COUNTIF(AQ26,$AQ$53)+COUNTIF(AR26,$AR$53)+COUNTIF(AS26,$AS$53)+COUNTIF(AT26,$AT$53)+COUNTIF(AU26,$AU$53)+COUNTIF(AV26,$AV$53)+COUNTIF(AW26,$AW$53)+COUNTIF(AX26,$AX$53)+COUNTIF(AY26,$AY$53)+COUNTIF(AZ26,$AZ$53)+COUNTIF(BA26,$BA$53)+COUNTIF(BB26,$BB$53)+COUNTIF(BC26,$BC$53)+COUNTIF(BD26,$BD$53)+COUNTIF(BE26,$BE$53)+COUNTIF(BF26,$BF$53)</f>
        <v/>
      </c>
      <c r="BM26" s="27">
        <f>BL26/26</f>
        <v/>
      </c>
      <c r="BN26" s="28">
        <f>IF(D26="L","EM ANÁLISE",IF(D26="T","TRANSFERIDO",IF(D26="F","FALTOU",IF(D26="FF","FALECEU",IF(C26="","...",IF(BL26&gt;=21,"ADEQUADO",IF(BL26&gt;=14,"INTERMEDIÁRIO",IF(BL26&gt;7,"CRÍTICO","MUITO CRÍTICO"))))))))</f>
        <v/>
      </c>
      <c r="BO26" s="2" t="n"/>
      <c r="BP26" s="29" t="n"/>
      <c r="BQ26" s="2" t="n"/>
    </row>
    <row r="27" ht="14.25" customHeight="1" s="180">
      <c r="A27" s="1" t="n"/>
      <c r="B27" s="14">
        <f>B26+1</f>
        <v/>
      </c>
      <c r="C27" s="30" t="inlineStr">
        <is>
          <t>jose</t>
        </is>
      </c>
      <c r="D27" s="21" t="n"/>
      <c r="E27" s="6" t="n"/>
      <c r="F27" s="31" t="inlineStr">
        <is>
          <t>B</t>
        </is>
      </c>
      <c r="G27" s="32" t="inlineStr">
        <is>
          <t>D</t>
        </is>
      </c>
      <c r="H27" s="32" t="inlineStr">
        <is>
          <t>D</t>
        </is>
      </c>
      <c r="I27" s="32" t="inlineStr">
        <is>
          <t>B</t>
        </is>
      </c>
      <c r="J27" s="32" t="inlineStr">
        <is>
          <t>C</t>
        </is>
      </c>
      <c r="K27" s="32" t="inlineStr">
        <is>
          <t>B</t>
        </is>
      </c>
      <c r="L27" s="32" t="inlineStr">
        <is>
          <t>C</t>
        </is>
      </c>
      <c r="M27" s="32" t="inlineStr">
        <is>
          <t>C</t>
        </is>
      </c>
      <c r="N27" s="32" t="inlineStr">
        <is>
          <t>B</t>
        </is>
      </c>
      <c r="O27" s="32" t="inlineStr">
        <is>
          <t>B</t>
        </is>
      </c>
      <c r="P27" s="32" t="inlineStr">
        <is>
          <t>B</t>
        </is>
      </c>
      <c r="Q27" s="32" t="inlineStr">
        <is>
          <t>D</t>
        </is>
      </c>
      <c r="R27" s="32" t="inlineStr">
        <is>
          <t>D</t>
        </is>
      </c>
      <c r="S27" s="32" t="inlineStr">
        <is>
          <t>A</t>
        </is>
      </c>
      <c r="T27" s="32" t="inlineStr">
        <is>
          <t>B</t>
        </is>
      </c>
      <c r="U27" s="32" t="inlineStr">
        <is>
          <t>C</t>
        </is>
      </c>
      <c r="V27" s="32" t="inlineStr">
        <is>
          <t>D</t>
        </is>
      </c>
      <c r="W27" s="32" t="inlineStr">
        <is>
          <t>B</t>
        </is>
      </c>
      <c r="X27" s="32" t="inlineStr">
        <is>
          <t>C</t>
        </is>
      </c>
      <c r="Y27" s="32" t="inlineStr">
        <is>
          <t>D</t>
        </is>
      </c>
      <c r="Z27" s="32" t="inlineStr">
        <is>
          <t>B</t>
        </is>
      </c>
      <c r="AA27" s="32" t="inlineStr">
        <is>
          <t>C</t>
        </is>
      </c>
      <c r="AB27" s="32" t="inlineStr">
        <is>
          <t>D</t>
        </is>
      </c>
      <c r="AC27" s="32" t="inlineStr">
        <is>
          <t>A</t>
        </is>
      </c>
      <c r="AD27" s="32" t="inlineStr">
        <is>
          <t>B</t>
        </is>
      </c>
      <c r="AE27" s="32" t="inlineStr">
        <is>
          <t>B</t>
        </is>
      </c>
      <c r="AF27" s="24" t="n"/>
      <c r="AG27" s="25" t="inlineStr">
        <is>
          <t>D</t>
        </is>
      </c>
      <c r="AH27" s="25" t="inlineStr">
        <is>
          <t>D</t>
        </is>
      </c>
      <c r="AI27" s="25" t="inlineStr">
        <is>
          <t>B</t>
        </is>
      </c>
      <c r="AJ27" s="25" t="inlineStr">
        <is>
          <t>B</t>
        </is>
      </c>
      <c r="AK27" s="25" t="inlineStr">
        <is>
          <t>C</t>
        </is>
      </c>
      <c r="AL27" s="25" t="inlineStr">
        <is>
          <t>B</t>
        </is>
      </c>
      <c r="AM27" s="25" t="inlineStr">
        <is>
          <t>D</t>
        </is>
      </c>
      <c r="AN27" s="25" t="inlineStr">
        <is>
          <t>A</t>
        </is>
      </c>
      <c r="AO27" s="25" t="inlineStr">
        <is>
          <t>C</t>
        </is>
      </c>
      <c r="AP27" s="25" t="inlineStr">
        <is>
          <t>C</t>
        </is>
      </c>
      <c r="AQ27" s="25" t="inlineStr">
        <is>
          <t>C</t>
        </is>
      </c>
      <c r="AR27" s="25" t="inlineStr">
        <is>
          <t>D</t>
        </is>
      </c>
      <c r="AS27" s="25" t="inlineStr">
        <is>
          <t>A</t>
        </is>
      </c>
      <c r="AT27" s="25" t="inlineStr">
        <is>
          <t>B</t>
        </is>
      </c>
      <c r="AU27" s="25" t="inlineStr">
        <is>
          <t>A</t>
        </is>
      </c>
      <c r="AV27" s="25" t="inlineStr">
        <is>
          <t>C</t>
        </is>
      </c>
      <c r="AW27" s="25" t="inlineStr">
        <is>
          <t>T</t>
        </is>
      </c>
      <c r="AX27" s="25" t="inlineStr">
        <is>
          <t>A</t>
        </is>
      </c>
      <c r="AY27" s="25" t="inlineStr">
        <is>
          <t>A</t>
        </is>
      </c>
      <c r="AZ27" s="25" t="inlineStr">
        <is>
          <t>D</t>
        </is>
      </c>
      <c r="BA27" s="25" t="inlineStr">
        <is>
          <t>C</t>
        </is>
      </c>
      <c r="BB27" s="25" t="inlineStr">
        <is>
          <t>B</t>
        </is>
      </c>
      <c r="BC27" s="25" t="inlineStr">
        <is>
          <t>A</t>
        </is>
      </c>
      <c r="BD27" s="25" t="inlineStr">
        <is>
          <t>A</t>
        </is>
      </c>
      <c r="BE27" s="25" t="inlineStr">
        <is>
          <t>A</t>
        </is>
      </c>
      <c r="BF27" s="25" t="inlineStr">
        <is>
          <t>X</t>
        </is>
      </c>
      <c r="BG27" s="2" t="n"/>
      <c r="BH27" s="26">
        <f>COUNTIF(F27,$F$53)+COUNTIF(G27,$G$53)+COUNTIF(H27,$H$53)+COUNTIF(I27,$I$53)+COUNTIF(J27,$J$53)+COUNTIF(K27,$K$53)+COUNTIF(L27,$L$53)+COUNTIF(M27,$M$53)+COUNTIF(N27,$N$53)+COUNTIF(O27,$O$53)+COUNTIF(P27,$P$53)+COUNTIF(Q27,$Q$53)+COUNTIF(R27,$R$53)+COUNTIF(S27,$S$53)+COUNTIF(T27,$T$53)+COUNTIF(U27,$U$53)+COUNTIF(V27,$V$53)+COUNTIF(W27,$W$53)+COUNTIF(X27,$X$53)+COUNTIF(Y27,$Y$53)+COUNTIF(Z27,$Z$53)+COUNTIF(AA27,$AA$53)+COUNTIF(AB27,$AB$53)+COUNTIF(AC27,$AC$53)+COUNTIF(AD27,$AD$53)+COUNTIF(AE27,$AE$53)</f>
        <v/>
      </c>
      <c r="BI27" s="27">
        <f>BH27/26</f>
        <v/>
      </c>
      <c r="BJ27" s="28">
        <f>IF(D27="L","EM ANÁLISE",IF(D27="T","TRANSFERIDO",IF(D27="F","FALTOU",IF(D27="FF","FALECEU",IF(C27="","...",IF(BH27&gt;=21,"ADEQUADO",IF(BH27&gt;=14,"INTERMEDIÁRIO",IF(BH27&gt;7,"CRÍTICO","MUITO CRÍTICO"))))))))</f>
        <v/>
      </c>
      <c r="BK27" s="6" t="n"/>
      <c r="BL27" s="26">
        <f>COUNTIF(AG27,$AG$53)+COUNTIF(AH27,$AH$53)+COUNTIF(AI27,$AI$53)+COUNTIF(AJ27,$AJ$53)+COUNTIF(AK27,$AK$53)+COUNTIF(AL27,$AL$53)+COUNTIF(AM27,$AM$53)+COUNTIF(AN27,$AN$53)+COUNTIF(AO27,$AO$53)+COUNTIF(AP27,$AP$53)+COUNTIF(AQ27,$AQ$53)+COUNTIF(AR27,$AR$53)+COUNTIF(AS27,$AS$53)+COUNTIF(AT27,$AT$53)+COUNTIF(AU27,$AU$53)+COUNTIF(AV27,$AV$53)+COUNTIF(AW27,$AW$53)+COUNTIF(AX27,$AX$53)+COUNTIF(AY27,$AY$53)+COUNTIF(AZ27,$AZ$53)+COUNTIF(BA27,$BA$53)+COUNTIF(BB27,$BB$53)+COUNTIF(BC27,$BC$53)+COUNTIF(BD27,$BD$53)+COUNTIF(BE27,$BE$53)+COUNTIF(BF27,$BF$53)</f>
        <v/>
      </c>
      <c r="BM27" s="27">
        <f>BL27/26</f>
        <v/>
      </c>
      <c r="BN27" s="28">
        <f>IF(D27="L","EM ANÁLISE",IF(D27="T","TRANSFERIDO",IF(D27="F","FALTOU",IF(D27="FF","FALECEU",IF(C27="","...",IF(BL27&gt;=21,"ADEQUADO",IF(BL27&gt;=14,"INTERMEDIÁRIO",IF(BL27&gt;7,"CRÍTICO","MUITO CRÍTICO"))))))))</f>
        <v/>
      </c>
      <c r="BO27" s="2" t="n"/>
      <c r="BP27" s="29" t="n"/>
      <c r="BQ27" s="2" t="n"/>
    </row>
    <row r="28" ht="14.25" customHeight="1" s="180">
      <c r="A28" s="1" t="n"/>
      <c r="B28" s="14">
        <f>B27+1</f>
        <v/>
      </c>
      <c r="C28" s="30" t="inlineStr">
        <is>
          <t>vanessa</t>
        </is>
      </c>
      <c r="D28" s="21" t="n"/>
      <c r="E28" s="6" t="n"/>
      <c r="F28" s="31" t="inlineStr">
        <is>
          <t>A</t>
        </is>
      </c>
      <c r="G28" s="32" t="inlineStr">
        <is>
          <t>B</t>
        </is>
      </c>
      <c r="H28" s="32" t="inlineStr">
        <is>
          <t>C</t>
        </is>
      </c>
      <c r="I28" s="32" t="inlineStr">
        <is>
          <t>D</t>
        </is>
      </c>
      <c r="J28" s="32" t="inlineStr">
        <is>
          <t>A</t>
        </is>
      </c>
      <c r="K28" s="32" t="inlineStr">
        <is>
          <t>B</t>
        </is>
      </c>
      <c r="L28" s="32" t="inlineStr">
        <is>
          <t>C</t>
        </is>
      </c>
      <c r="M28" s="32" t="inlineStr">
        <is>
          <t>D</t>
        </is>
      </c>
      <c r="N28" s="32" t="inlineStr">
        <is>
          <t>A</t>
        </is>
      </c>
      <c r="O28" s="32" t="inlineStr">
        <is>
          <t>B</t>
        </is>
      </c>
      <c r="P28" s="32" t="inlineStr">
        <is>
          <t>C</t>
        </is>
      </c>
      <c r="Q28" s="32" t="inlineStr">
        <is>
          <t>D</t>
        </is>
      </c>
      <c r="R28" s="32" t="inlineStr">
        <is>
          <t>A</t>
        </is>
      </c>
      <c r="S28" s="32" t="inlineStr">
        <is>
          <t>B</t>
        </is>
      </c>
      <c r="T28" s="32" t="inlineStr">
        <is>
          <t>C</t>
        </is>
      </c>
      <c r="U28" s="32" t="inlineStr">
        <is>
          <t>D</t>
        </is>
      </c>
      <c r="V28" s="32" t="inlineStr">
        <is>
          <t>A</t>
        </is>
      </c>
      <c r="W28" s="32" t="inlineStr">
        <is>
          <t>B</t>
        </is>
      </c>
      <c r="X28" s="32" t="inlineStr">
        <is>
          <t>C</t>
        </is>
      </c>
      <c r="Y28" s="32" t="inlineStr">
        <is>
          <t>D</t>
        </is>
      </c>
      <c r="Z28" s="32" t="inlineStr">
        <is>
          <t>A</t>
        </is>
      </c>
      <c r="AA28" s="32" t="inlineStr">
        <is>
          <t>B</t>
        </is>
      </c>
      <c r="AB28" s="32" t="inlineStr">
        <is>
          <t>C</t>
        </is>
      </c>
      <c r="AC28" s="32" t="inlineStr">
        <is>
          <t>D</t>
        </is>
      </c>
      <c r="AD28" s="32" t="inlineStr">
        <is>
          <t>A</t>
        </is>
      </c>
      <c r="AE28" s="32" t="inlineStr">
        <is>
          <t>B</t>
        </is>
      </c>
      <c r="AF28" s="24" t="n"/>
      <c r="AG28" s="25" t="inlineStr">
        <is>
          <t>C</t>
        </is>
      </c>
      <c r="AH28" s="25" t="inlineStr">
        <is>
          <t>D</t>
        </is>
      </c>
      <c r="AI28" s="25" t="inlineStr">
        <is>
          <t>A</t>
        </is>
      </c>
      <c r="AJ28" s="25" t="inlineStr">
        <is>
          <t>B</t>
        </is>
      </c>
      <c r="AK28" s="25" t="inlineStr">
        <is>
          <t>C</t>
        </is>
      </c>
      <c r="AL28" s="25" t="inlineStr">
        <is>
          <t>D</t>
        </is>
      </c>
      <c r="AM28" s="25" t="inlineStr">
        <is>
          <t>A</t>
        </is>
      </c>
      <c r="AN28" s="25" t="inlineStr">
        <is>
          <t>B</t>
        </is>
      </c>
      <c r="AO28" s="25" t="inlineStr">
        <is>
          <t>C</t>
        </is>
      </c>
      <c r="AP28" s="25" t="inlineStr">
        <is>
          <t>D</t>
        </is>
      </c>
      <c r="AQ28" s="25" t="inlineStr">
        <is>
          <t>A</t>
        </is>
      </c>
      <c r="AR28" s="25" t="inlineStr">
        <is>
          <t>B</t>
        </is>
      </c>
      <c r="AS28" s="25" t="inlineStr">
        <is>
          <t>C</t>
        </is>
      </c>
      <c r="AT28" s="25" t="inlineStr">
        <is>
          <t>D</t>
        </is>
      </c>
      <c r="AU28" s="25" t="inlineStr">
        <is>
          <t>A</t>
        </is>
      </c>
      <c r="AV28" s="25" t="inlineStr">
        <is>
          <t>B</t>
        </is>
      </c>
      <c r="AW28" s="25" t="inlineStr">
        <is>
          <t>C</t>
        </is>
      </c>
      <c r="AX28" s="25" t="inlineStr">
        <is>
          <t>D</t>
        </is>
      </c>
      <c r="AY28" s="25" t="inlineStr">
        <is>
          <t>A</t>
        </is>
      </c>
      <c r="AZ28" s="25" t="inlineStr">
        <is>
          <t>B</t>
        </is>
      </c>
      <c r="BA28" s="25" t="inlineStr">
        <is>
          <t>C</t>
        </is>
      </c>
      <c r="BB28" s="25" t="inlineStr">
        <is>
          <t>D</t>
        </is>
      </c>
      <c r="BC28" s="25" t="inlineStr">
        <is>
          <t>A</t>
        </is>
      </c>
      <c r="BD28" s="25" t="inlineStr">
        <is>
          <t>B</t>
        </is>
      </c>
      <c r="BE28" s="25" t="inlineStr">
        <is>
          <t>C</t>
        </is>
      </c>
      <c r="BF28" s="25" t="inlineStr">
        <is>
          <t>D</t>
        </is>
      </c>
      <c r="BG28" s="2" t="n"/>
      <c r="BH28" s="26">
        <f>COUNTIF(F28,$F$53)+COUNTIF(G28,$G$53)+COUNTIF(H28,$H$53)+COUNTIF(I28,$I$53)+COUNTIF(J28,$J$53)+COUNTIF(K28,$K$53)+COUNTIF(L28,$L$53)+COUNTIF(M28,$M$53)+COUNTIF(N28,$N$53)+COUNTIF(O28,$O$53)+COUNTIF(P28,$P$53)+COUNTIF(Q28,$Q$53)+COUNTIF(R28,$R$53)+COUNTIF(S28,$S$53)+COUNTIF(T28,$T$53)+COUNTIF(U28,$U$53)+COUNTIF(V28,$V$53)+COUNTIF(W28,$W$53)+COUNTIF(X28,$X$53)+COUNTIF(Y28,$Y$53)+COUNTIF(Z28,$Z$53)+COUNTIF(AA28,$AA$53)+COUNTIF(AB28,$AB$53)+COUNTIF(AC28,$AC$53)+COUNTIF(AD28,$AD$53)+COUNTIF(AE28,$AE$53)</f>
        <v/>
      </c>
      <c r="BI28" s="27">
        <f>BH28/26</f>
        <v/>
      </c>
      <c r="BJ28" s="28">
        <f>IF(D28="L","EM ANÁLISE",IF(D28="T","TRANSFERIDO",IF(D28="F","FALTOU",IF(D28="FF","FALECEU",IF(C28="","...",IF(BH28&gt;=21,"ADEQUADO",IF(BH28&gt;=14,"INTERMEDIÁRIO",IF(BH28&gt;7,"CRÍTICO","MUITO CRÍTICO"))))))))</f>
        <v/>
      </c>
      <c r="BK28" s="6" t="n"/>
      <c r="BL28" s="26">
        <f>COUNTIF(AG28,$AG$53)+COUNTIF(AH28,$AH$53)+COUNTIF(AI28,$AI$53)+COUNTIF(AJ28,$AJ$53)+COUNTIF(AK28,$AK$53)+COUNTIF(AL28,$AL$53)+COUNTIF(AM28,$AM$53)+COUNTIF(AN28,$AN$53)+COUNTIF(AO28,$AO$53)+COUNTIF(AP28,$AP$53)+COUNTIF(AQ28,$AQ$53)+COUNTIF(AR28,$AR$53)+COUNTIF(AS28,$AS$53)+COUNTIF(AT28,$AT$53)+COUNTIF(AU28,$AU$53)+COUNTIF(AV28,$AV$53)+COUNTIF(AW28,$AW$53)+COUNTIF(AX28,$AX$53)+COUNTIF(AY28,$AY$53)+COUNTIF(AZ28,$AZ$53)+COUNTIF(BA28,$BA$53)+COUNTIF(BB28,$BB$53)+COUNTIF(BC28,$BC$53)+COUNTIF(BD28,$BD$53)+COUNTIF(BE28,$BE$53)+COUNTIF(BF28,$BF$53)</f>
        <v/>
      </c>
      <c r="BM28" s="27">
        <f>BL28/26</f>
        <v/>
      </c>
      <c r="BN28" s="28">
        <f>IF(D28="L","EM ANÁLISE",IF(D28="T","TRANSFERIDO",IF(D28="F","FALTOU",IF(D28="FF","FALECEU",IF(C28="","...",IF(BL28&gt;=21,"ADEQUADO",IF(BL28&gt;=14,"INTERMEDIÁRIO",IF(BL28&gt;7,"CRÍTICO","MUITO CRÍTICO"))))))))</f>
        <v/>
      </c>
      <c r="BO28" s="2" t="n"/>
      <c r="BP28" s="29" t="n"/>
      <c r="BQ28" s="2" t="n"/>
    </row>
    <row r="29" ht="14.25" customHeight="1" s="180">
      <c r="A29" s="1" t="n"/>
      <c r="B29" s="14">
        <f>B28+1</f>
        <v/>
      </c>
      <c r="C29" s="30" t="inlineStr">
        <is>
          <t>carla</t>
        </is>
      </c>
      <c r="D29" s="21" t="n"/>
      <c r="E29" s="6" t="n"/>
      <c r="F29" s="31" t="inlineStr">
        <is>
          <t>B</t>
        </is>
      </c>
      <c r="G29" s="32" t="inlineStr">
        <is>
          <t>D</t>
        </is>
      </c>
      <c r="H29" s="32" t="inlineStr">
        <is>
          <t>D</t>
        </is>
      </c>
      <c r="I29" s="32" t="inlineStr">
        <is>
          <t>B</t>
        </is>
      </c>
      <c r="J29" s="32" t="inlineStr">
        <is>
          <t>C</t>
        </is>
      </c>
      <c r="K29" s="32" t="inlineStr">
        <is>
          <t>B</t>
        </is>
      </c>
      <c r="L29" s="32" t="inlineStr">
        <is>
          <t>C</t>
        </is>
      </c>
      <c r="M29" s="32" t="inlineStr">
        <is>
          <t>C</t>
        </is>
      </c>
      <c r="N29" s="32" t="inlineStr">
        <is>
          <t>B</t>
        </is>
      </c>
      <c r="O29" s="32" t="inlineStr">
        <is>
          <t>B</t>
        </is>
      </c>
      <c r="P29" s="32" t="inlineStr">
        <is>
          <t>B</t>
        </is>
      </c>
      <c r="Q29" s="32" t="inlineStr">
        <is>
          <t>D</t>
        </is>
      </c>
      <c r="R29" s="32" t="inlineStr">
        <is>
          <t>D</t>
        </is>
      </c>
      <c r="S29" s="32" t="inlineStr">
        <is>
          <t>A</t>
        </is>
      </c>
      <c r="T29" s="32" t="inlineStr">
        <is>
          <t>B</t>
        </is>
      </c>
      <c r="U29" s="32" t="inlineStr">
        <is>
          <t>C</t>
        </is>
      </c>
      <c r="V29" s="32" t="inlineStr">
        <is>
          <t>D</t>
        </is>
      </c>
      <c r="W29" s="32" t="inlineStr">
        <is>
          <t>B</t>
        </is>
      </c>
      <c r="X29" s="32" t="inlineStr">
        <is>
          <t>C</t>
        </is>
      </c>
      <c r="Y29" s="32" t="inlineStr">
        <is>
          <t>D</t>
        </is>
      </c>
      <c r="Z29" s="32" t="inlineStr">
        <is>
          <t>B</t>
        </is>
      </c>
      <c r="AA29" s="32" t="inlineStr">
        <is>
          <t>C</t>
        </is>
      </c>
      <c r="AB29" s="32" t="inlineStr">
        <is>
          <t>D</t>
        </is>
      </c>
      <c r="AC29" s="32" t="inlineStr">
        <is>
          <t>A</t>
        </is>
      </c>
      <c r="AD29" s="32" t="inlineStr">
        <is>
          <t>B</t>
        </is>
      </c>
      <c r="AE29" s="32" t="inlineStr">
        <is>
          <t>B</t>
        </is>
      </c>
      <c r="AF29" s="24" t="n"/>
      <c r="AG29" s="25" t="inlineStr">
        <is>
          <t>D</t>
        </is>
      </c>
      <c r="AH29" s="25" t="inlineStr">
        <is>
          <t>D</t>
        </is>
      </c>
      <c r="AI29" s="25" t="inlineStr">
        <is>
          <t>B</t>
        </is>
      </c>
      <c r="AJ29" s="25" t="inlineStr">
        <is>
          <t>B</t>
        </is>
      </c>
      <c r="AK29" s="25" t="inlineStr">
        <is>
          <t>C</t>
        </is>
      </c>
      <c r="AL29" s="25" t="inlineStr">
        <is>
          <t>B</t>
        </is>
      </c>
      <c r="AM29" s="25" t="inlineStr">
        <is>
          <t>D</t>
        </is>
      </c>
      <c r="AN29" s="25" t="inlineStr">
        <is>
          <t>A</t>
        </is>
      </c>
      <c r="AO29" s="25" t="inlineStr">
        <is>
          <t>C</t>
        </is>
      </c>
      <c r="AP29" s="25" t="inlineStr">
        <is>
          <t>C</t>
        </is>
      </c>
      <c r="AQ29" s="25" t="inlineStr">
        <is>
          <t>C</t>
        </is>
      </c>
      <c r="AR29" s="25" t="inlineStr">
        <is>
          <t>D</t>
        </is>
      </c>
      <c r="AS29" s="25" t="inlineStr">
        <is>
          <t>A</t>
        </is>
      </c>
      <c r="AT29" s="25" t="inlineStr">
        <is>
          <t>B</t>
        </is>
      </c>
      <c r="AU29" s="25" t="inlineStr">
        <is>
          <t>A</t>
        </is>
      </c>
      <c r="AV29" s="25" t="inlineStr">
        <is>
          <t>C</t>
        </is>
      </c>
      <c r="AW29" s="25" t="inlineStr">
        <is>
          <t>T</t>
        </is>
      </c>
      <c r="AX29" s="25" t="inlineStr">
        <is>
          <t>A</t>
        </is>
      </c>
      <c r="AY29" s="25" t="inlineStr">
        <is>
          <t>A</t>
        </is>
      </c>
      <c r="AZ29" s="25" t="inlineStr">
        <is>
          <t>D</t>
        </is>
      </c>
      <c r="BA29" s="25" t="inlineStr">
        <is>
          <t>C</t>
        </is>
      </c>
      <c r="BB29" s="25" t="inlineStr">
        <is>
          <t>B</t>
        </is>
      </c>
      <c r="BC29" s="25" t="inlineStr">
        <is>
          <t>A</t>
        </is>
      </c>
      <c r="BD29" s="25" t="inlineStr">
        <is>
          <t>A</t>
        </is>
      </c>
      <c r="BE29" s="25" t="inlineStr">
        <is>
          <t>A</t>
        </is>
      </c>
      <c r="BF29" s="25" t="inlineStr">
        <is>
          <t>X</t>
        </is>
      </c>
      <c r="BG29" s="2" t="n"/>
      <c r="BH29" s="26">
        <f>COUNTIF(F29,$F$53)+COUNTIF(G29,$G$53)+COUNTIF(H29,$H$53)+COUNTIF(I29,$I$53)+COUNTIF(J29,$J$53)+COUNTIF(K29,$K$53)+COUNTIF(L29,$L$53)+COUNTIF(M29,$M$53)+COUNTIF(N29,$N$53)+COUNTIF(O29,$O$53)+COUNTIF(P29,$P$53)+COUNTIF(Q29,$Q$53)+COUNTIF(R29,$R$53)+COUNTIF(S29,$S$53)+COUNTIF(T29,$T$53)+COUNTIF(U29,$U$53)+COUNTIF(V29,$V$53)+COUNTIF(W29,$W$53)+COUNTIF(X29,$X$53)+COUNTIF(Y29,$Y$53)+COUNTIF(Z29,$Z$53)+COUNTIF(AA29,$AA$53)+COUNTIF(AB29,$AB$53)+COUNTIF(AC29,$AC$53)+COUNTIF(AD29,$AD$53)+COUNTIF(AE29,$AE$53)</f>
        <v/>
      </c>
      <c r="BI29" s="27">
        <f>BH29/26</f>
        <v/>
      </c>
      <c r="BJ29" s="28">
        <f>IF(D29="L","EM ANÁLISE",IF(D29="T","TRANSFERIDO",IF(D29="F","FALTOU",IF(D29="FF","FALECEU",IF(C29="","...",IF(BH29&gt;=21,"ADEQUADO",IF(BH29&gt;=14,"INTERMEDIÁRIO",IF(BH29&gt;7,"CRÍTICO","MUITO CRÍTICO"))))))))</f>
        <v/>
      </c>
      <c r="BK29" s="6" t="n"/>
      <c r="BL29" s="26">
        <f>COUNTIF(AG29,$AG$53)+COUNTIF(AH29,$AH$53)+COUNTIF(AI29,$AI$53)+COUNTIF(AJ29,$AJ$53)+COUNTIF(AK29,$AK$53)+COUNTIF(AL29,$AL$53)+COUNTIF(AM29,$AM$53)+COUNTIF(AN29,$AN$53)+COUNTIF(AO29,$AO$53)+COUNTIF(AP29,$AP$53)+COUNTIF(AQ29,$AQ$53)+COUNTIF(AR29,$AR$53)+COUNTIF(AS29,$AS$53)+COUNTIF(AT29,$AT$53)+COUNTIF(AU29,$AU$53)+COUNTIF(AV29,$AV$53)+COUNTIF(AW29,$AW$53)+COUNTIF(AX29,$AX$53)+COUNTIF(AY29,$AY$53)+COUNTIF(AZ29,$AZ$53)+COUNTIF(BA29,$BA$53)+COUNTIF(BB29,$BB$53)+COUNTIF(BC29,$BC$53)+COUNTIF(BD29,$BD$53)+COUNTIF(BE29,$BE$53)+COUNTIF(BF29,$BF$53)</f>
        <v/>
      </c>
      <c r="BM29" s="27">
        <f>BL29/26</f>
        <v/>
      </c>
      <c r="BN29" s="28">
        <f>IF(D29="L","EM ANÁLISE",IF(D29="T","TRANSFERIDO",IF(D29="F","FALTOU",IF(D29="FF","FALECEU",IF(C29="","...",IF(BL29&gt;=21,"ADEQUADO",IF(BL29&gt;=14,"INTERMEDIÁRIO",IF(BL29&gt;7,"CRÍTICO","MUITO CRÍTICO"))))))))</f>
        <v/>
      </c>
      <c r="BO29" s="2" t="n"/>
      <c r="BP29" s="29" t="n"/>
      <c r="BQ29" s="2" t="n"/>
    </row>
    <row r="30" ht="14.25" customHeight="1" s="180">
      <c r="A30" s="1" t="n"/>
      <c r="B30" s="14">
        <f>B29+1</f>
        <v/>
      </c>
      <c r="C30" s="30" t="inlineStr">
        <is>
          <t>kenedi</t>
        </is>
      </c>
      <c r="D30" s="21" t="n"/>
      <c r="E30" s="6" t="n"/>
      <c r="F30" s="31" t="inlineStr">
        <is>
          <t>A</t>
        </is>
      </c>
      <c r="G30" s="32" t="inlineStr">
        <is>
          <t>B</t>
        </is>
      </c>
      <c r="H30" s="32" t="inlineStr">
        <is>
          <t>C</t>
        </is>
      </c>
      <c r="I30" s="32" t="inlineStr">
        <is>
          <t>D</t>
        </is>
      </c>
      <c r="J30" s="32" t="inlineStr">
        <is>
          <t>A</t>
        </is>
      </c>
      <c r="K30" s="32" t="inlineStr">
        <is>
          <t>B</t>
        </is>
      </c>
      <c r="L30" s="32" t="inlineStr">
        <is>
          <t>C</t>
        </is>
      </c>
      <c r="M30" s="32" t="inlineStr">
        <is>
          <t>D</t>
        </is>
      </c>
      <c r="N30" s="32" t="inlineStr">
        <is>
          <t>A</t>
        </is>
      </c>
      <c r="O30" s="32" t="inlineStr">
        <is>
          <t>B</t>
        </is>
      </c>
      <c r="P30" s="32" t="inlineStr">
        <is>
          <t>C</t>
        </is>
      </c>
      <c r="Q30" s="32" t="inlineStr">
        <is>
          <t>D</t>
        </is>
      </c>
      <c r="R30" s="32" t="inlineStr">
        <is>
          <t>A</t>
        </is>
      </c>
      <c r="S30" s="32" t="inlineStr">
        <is>
          <t>B</t>
        </is>
      </c>
      <c r="T30" s="32" t="inlineStr">
        <is>
          <t>C</t>
        </is>
      </c>
      <c r="U30" s="32" t="inlineStr">
        <is>
          <t>D</t>
        </is>
      </c>
      <c r="V30" s="32" t="inlineStr">
        <is>
          <t>A</t>
        </is>
      </c>
      <c r="W30" s="32" t="inlineStr">
        <is>
          <t>B</t>
        </is>
      </c>
      <c r="X30" s="32" t="inlineStr">
        <is>
          <t>C</t>
        </is>
      </c>
      <c r="Y30" s="32" t="inlineStr">
        <is>
          <t>D</t>
        </is>
      </c>
      <c r="Z30" s="32" t="inlineStr">
        <is>
          <t>A</t>
        </is>
      </c>
      <c r="AA30" s="32" t="inlineStr">
        <is>
          <t>B</t>
        </is>
      </c>
      <c r="AB30" s="32" t="inlineStr">
        <is>
          <t>C</t>
        </is>
      </c>
      <c r="AC30" s="32" t="inlineStr">
        <is>
          <t>D</t>
        </is>
      </c>
      <c r="AD30" s="32" t="inlineStr">
        <is>
          <t>A</t>
        </is>
      </c>
      <c r="AE30" s="32" t="inlineStr">
        <is>
          <t>B</t>
        </is>
      </c>
      <c r="AF30" s="24" t="n"/>
      <c r="AG30" s="25" t="inlineStr">
        <is>
          <t>C</t>
        </is>
      </c>
      <c r="AH30" s="25" t="inlineStr">
        <is>
          <t>D</t>
        </is>
      </c>
      <c r="AI30" s="25" t="inlineStr">
        <is>
          <t>A</t>
        </is>
      </c>
      <c r="AJ30" s="25" t="inlineStr">
        <is>
          <t>B</t>
        </is>
      </c>
      <c r="AK30" s="25" t="inlineStr">
        <is>
          <t>C</t>
        </is>
      </c>
      <c r="AL30" s="25" t="inlineStr">
        <is>
          <t>D</t>
        </is>
      </c>
      <c r="AM30" s="25" t="inlineStr">
        <is>
          <t>A</t>
        </is>
      </c>
      <c r="AN30" s="25" t="inlineStr">
        <is>
          <t>B</t>
        </is>
      </c>
      <c r="AO30" s="25" t="inlineStr">
        <is>
          <t>C</t>
        </is>
      </c>
      <c r="AP30" s="25" t="inlineStr">
        <is>
          <t>D</t>
        </is>
      </c>
      <c r="AQ30" s="25" t="inlineStr">
        <is>
          <t>A</t>
        </is>
      </c>
      <c r="AR30" s="25" t="inlineStr">
        <is>
          <t>B</t>
        </is>
      </c>
      <c r="AS30" s="25" t="inlineStr">
        <is>
          <t>C</t>
        </is>
      </c>
      <c r="AT30" s="25" t="inlineStr">
        <is>
          <t>D</t>
        </is>
      </c>
      <c r="AU30" s="25" t="inlineStr">
        <is>
          <t>A</t>
        </is>
      </c>
      <c r="AV30" s="25" t="inlineStr">
        <is>
          <t>B</t>
        </is>
      </c>
      <c r="AW30" s="25" t="inlineStr">
        <is>
          <t>C</t>
        </is>
      </c>
      <c r="AX30" s="25" t="inlineStr">
        <is>
          <t>D</t>
        </is>
      </c>
      <c r="AY30" s="25" t="inlineStr">
        <is>
          <t>A</t>
        </is>
      </c>
      <c r="AZ30" s="25" t="inlineStr">
        <is>
          <t>B</t>
        </is>
      </c>
      <c r="BA30" s="25" t="inlineStr">
        <is>
          <t>C</t>
        </is>
      </c>
      <c r="BB30" s="25" t="inlineStr">
        <is>
          <t>D</t>
        </is>
      </c>
      <c r="BC30" s="25" t="inlineStr">
        <is>
          <t>A</t>
        </is>
      </c>
      <c r="BD30" s="25" t="inlineStr">
        <is>
          <t>B</t>
        </is>
      </c>
      <c r="BE30" s="25" t="inlineStr">
        <is>
          <t>C</t>
        </is>
      </c>
      <c r="BF30" s="25" t="inlineStr">
        <is>
          <t>D</t>
        </is>
      </c>
      <c r="BG30" s="2" t="n"/>
      <c r="BH30" s="26">
        <f>COUNTIF(F30,$F$53)+COUNTIF(G30,$G$53)+COUNTIF(H30,$H$53)+COUNTIF(I30,$I$53)+COUNTIF(J30,$J$53)+COUNTIF(K30,$K$53)+COUNTIF(L30,$L$53)+COUNTIF(M30,$M$53)+COUNTIF(N30,$N$53)+COUNTIF(O30,$O$53)+COUNTIF(P30,$P$53)+COUNTIF(Q30,$Q$53)+COUNTIF(R30,$R$53)+COUNTIF(S30,$S$53)+COUNTIF(T30,$T$53)+COUNTIF(U30,$U$53)+COUNTIF(V30,$V$53)+COUNTIF(W30,$W$53)+COUNTIF(X30,$X$53)+COUNTIF(Y30,$Y$53)+COUNTIF(Z30,$Z$53)+COUNTIF(AA30,$AA$53)+COUNTIF(AB30,$AB$53)+COUNTIF(AC30,$AC$53)+COUNTIF(AD30,$AD$53)+COUNTIF(AE30,$AE$53)</f>
        <v/>
      </c>
      <c r="BI30" s="27">
        <f>BH30/26</f>
        <v/>
      </c>
      <c r="BJ30" s="28">
        <f>IF(D30="L","EM ANÁLISE",IF(D30="T","TRANSFERIDO",IF(D30="F","FALTOU",IF(D30="FF","FALECEU",IF(C30="","...",IF(BH30&gt;=21,"ADEQUADO",IF(BH30&gt;=14,"INTERMEDIÁRIO",IF(BH30&gt;7,"CRÍTICO","MUITO CRÍTICO"))))))))</f>
        <v/>
      </c>
      <c r="BK30" s="6" t="n"/>
      <c r="BL30" s="26">
        <f>COUNTIF(AG30,$AG$53)+COUNTIF(AH30,$AH$53)+COUNTIF(AI30,$AI$53)+COUNTIF(AJ30,$AJ$53)+COUNTIF(AK30,$AK$53)+COUNTIF(AL30,$AL$53)+COUNTIF(AM30,$AM$53)+COUNTIF(AN30,$AN$53)+COUNTIF(AO30,$AO$53)+COUNTIF(AP30,$AP$53)+COUNTIF(AQ30,$AQ$53)+COUNTIF(AR30,$AR$53)+COUNTIF(AS30,$AS$53)+COUNTIF(AT30,$AT$53)+COUNTIF(AU30,$AU$53)+COUNTIF(AV30,$AV$53)+COUNTIF(AW30,$AW$53)+COUNTIF(AX30,$AX$53)+COUNTIF(AY30,$AY$53)+COUNTIF(AZ30,$AZ$53)+COUNTIF(BA30,$BA$53)+COUNTIF(BB30,$BB$53)+COUNTIF(BC30,$BC$53)+COUNTIF(BD30,$BD$53)+COUNTIF(BE30,$BE$53)+COUNTIF(BF30,$BF$53)</f>
        <v/>
      </c>
      <c r="BM30" s="27">
        <f>BL30/26</f>
        <v/>
      </c>
      <c r="BN30" s="28">
        <f>IF(D30="L","EM ANÁLISE",IF(D30="T","TRANSFERIDO",IF(D30="F","FALTOU",IF(D30="FF","FALECEU",IF(C30="","...",IF(BL30&gt;=21,"ADEQUADO",IF(BL30&gt;=14,"INTERMEDIÁRIO",IF(BL30&gt;7,"CRÍTICO","MUITO CRÍTICO"))))))))</f>
        <v/>
      </c>
      <c r="BO30" s="2" t="n"/>
      <c r="BP30" s="29" t="n"/>
      <c r="BQ30" s="2" t="n"/>
    </row>
    <row r="31" ht="14.25" customHeight="1" s="180">
      <c r="A31" s="1" t="n"/>
      <c r="B31" s="14">
        <f>B30+1</f>
        <v/>
      </c>
      <c r="C31" s="30" t="inlineStr">
        <is>
          <t>cleiton</t>
        </is>
      </c>
      <c r="D31" s="21" t="n"/>
      <c r="E31" s="6" t="n"/>
      <c r="F31" s="31" t="inlineStr">
        <is>
          <t>B</t>
        </is>
      </c>
      <c r="G31" s="32" t="inlineStr">
        <is>
          <t>D</t>
        </is>
      </c>
      <c r="H31" s="32" t="inlineStr">
        <is>
          <t>D</t>
        </is>
      </c>
      <c r="I31" s="32" t="inlineStr">
        <is>
          <t>B</t>
        </is>
      </c>
      <c r="J31" s="32" t="inlineStr">
        <is>
          <t>C</t>
        </is>
      </c>
      <c r="K31" s="32" t="inlineStr">
        <is>
          <t>B</t>
        </is>
      </c>
      <c r="L31" s="32" t="inlineStr">
        <is>
          <t>C</t>
        </is>
      </c>
      <c r="M31" s="32" t="inlineStr">
        <is>
          <t>C</t>
        </is>
      </c>
      <c r="N31" s="32" t="inlineStr">
        <is>
          <t>B</t>
        </is>
      </c>
      <c r="O31" s="32" t="inlineStr">
        <is>
          <t>B</t>
        </is>
      </c>
      <c r="P31" s="32" t="inlineStr">
        <is>
          <t>B</t>
        </is>
      </c>
      <c r="Q31" s="32" t="inlineStr">
        <is>
          <t>D</t>
        </is>
      </c>
      <c r="R31" s="32" t="inlineStr">
        <is>
          <t>D</t>
        </is>
      </c>
      <c r="S31" s="32" t="inlineStr">
        <is>
          <t>A</t>
        </is>
      </c>
      <c r="T31" s="32" t="inlineStr">
        <is>
          <t>B</t>
        </is>
      </c>
      <c r="U31" s="32" t="inlineStr">
        <is>
          <t>C</t>
        </is>
      </c>
      <c r="V31" s="32" t="inlineStr">
        <is>
          <t>D</t>
        </is>
      </c>
      <c r="W31" s="32" t="inlineStr">
        <is>
          <t>B</t>
        </is>
      </c>
      <c r="X31" s="32" t="inlineStr">
        <is>
          <t>C</t>
        </is>
      </c>
      <c r="Y31" s="32" t="inlineStr">
        <is>
          <t>D</t>
        </is>
      </c>
      <c r="Z31" s="32" t="inlineStr">
        <is>
          <t>B</t>
        </is>
      </c>
      <c r="AA31" s="32" t="inlineStr">
        <is>
          <t>C</t>
        </is>
      </c>
      <c r="AB31" s="32" t="inlineStr">
        <is>
          <t>D</t>
        </is>
      </c>
      <c r="AC31" s="32" t="inlineStr">
        <is>
          <t>A</t>
        </is>
      </c>
      <c r="AD31" s="32" t="inlineStr">
        <is>
          <t>B</t>
        </is>
      </c>
      <c r="AE31" s="32" t="inlineStr">
        <is>
          <t>B</t>
        </is>
      </c>
      <c r="AF31" s="24" t="n"/>
      <c r="AG31" s="25" t="inlineStr">
        <is>
          <t>D</t>
        </is>
      </c>
      <c r="AH31" s="25" t="inlineStr">
        <is>
          <t>D</t>
        </is>
      </c>
      <c r="AI31" s="25" t="inlineStr">
        <is>
          <t>B</t>
        </is>
      </c>
      <c r="AJ31" s="25" t="inlineStr">
        <is>
          <t>B</t>
        </is>
      </c>
      <c r="AK31" s="25" t="inlineStr">
        <is>
          <t>C</t>
        </is>
      </c>
      <c r="AL31" s="25" t="inlineStr">
        <is>
          <t>B</t>
        </is>
      </c>
      <c r="AM31" s="25" t="inlineStr">
        <is>
          <t>D</t>
        </is>
      </c>
      <c r="AN31" s="25" t="inlineStr">
        <is>
          <t>A</t>
        </is>
      </c>
      <c r="AO31" s="25" t="inlineStr">
        <is>
          <t>C</t>
        </is>
      </c>
      <c r="AP31" s="25" t="inlineStr">
        <is>
          <t>C</t>
        </is>
      </c>
      <c r="AQ31" s="25" t="inlineStr">
        <is>
          <t>C</t>
        </is>
      </c>
      <c r="AR31" s="25" t="inlineStr">
        <is>
          <t>D</t>
        </is>
      </c>
      <c r="AS31" s="25" t="inlineStr">
        <is>
          <t>A</t>
        </is>
      </c>
      <c r="AT31" s="25" t="inlineStr">
        <is>
          <t>B</t>
        </is>
      </c>
      <c r="AU31" s="25" t="inlineStr">
        <is>
          <t>A</t>
        </is>
      </c>
      <c r="AV31" s="25" t="inlineStr">
        <is>
          <t>C</t>
        </is>
      </c>
      <c r="AW31" s="25" t="inlineStr">
        <is>
          <t>T</t>
        </is>
      </c>
      <c r="AX31" s="25" t="inlineStr">
        <is>
          <t>A</t>
        </is>
      </c>
      <c r="AY31" s="25" t="inlineStr">
        <is>
          <t>A</t>
        </is>
      </c>
      <c r="AZ31" s="25" t="inlineStr">
        <is>
          <t>D</t>
        </is>
      </c>
      <c r="BA31" s="25" t="inlineStr">
        <is>
          <t>C</t>
        </is>
      </c>
      <c r="BB31" s="25" t="inlineStr">
        <is>
          <t>B</t>
        </is>
      </c>
      <c r="BC31" s="25" t="inlineStr">
        <is>
          <t>A</t>
        </is>
      </c>
      <c r="BD31" s="25" t="inlineStr">
        <is>
          <t>A</t>
        </is>
      </c>
      <c r="BE31" s="25" t="inlineStr">
        <is>
          <t>A</t>
        </is>
      </c>
      <c r="BF31" s="25" t="inlineStr">
        <is>
          <t>X</t>
        </is>
      </c>
      <c r="BG31" s="2" t="n"/>
      <c r="BH31" s="26">
        <f>COUNTIF(F31,$F$53)+COUNTIF(G31,$G$53)+COUNTIF(H31,$H$53)+COUNTIF(I31,$I$53)+COUNTIF(J31,$J$53)+COUNTIF(K31,$K$53)+COUNTIF(L31,$L$53)+COUNTIF(M31,$M$53)+COUNTIF(N31,$N$53)+COUNTIF(O31,$O$53)+COUNTIF(P31,$P$53)+COUNTIF(Q31,$Q$53)+COUNTIF(R31,$R$53)+COUNTIF(S31,$S$53)+COUNTIF(T31,$T$53)+COUNTIF(U31,$U$53)+COUNTIF(V31,$V$53)+COUNTIF(W31,$W$53)+COUNTIF(X31,$X$53)+COUNTIF(Y31,$Y$53)+COUNTIF(Z31,$Z$53)+COUNTIF(AA31,$AA$53)+COUNTIF(AB31,$AB$53)+COUNTIF(AC31,$AC$53)+COUNTIF(AD31,$AD$53)+COUNTIF(AE31,$AE$53)</f>
        <v/>
      </c>
      <c r="BI31" s="27">
        <f>BH31/26</f>
        <v/>
      </c>
      <c r="BJ31" s="28">
        <f>IF(D31="L","EM ANÁLISE",IF(D31="T","TRANSFERIDO",IF(D31="F","FALTOU",IF(D31="FF","FALECEU",IF(C31="","...",IF(BH31&gt;=21,"ADEQUADO",IF(BH31&gt;=14,"INTERMEDIÁRIO",IF(BH31&gt;7,"CRÍTICO","MUITO CRÍTICO"))))))))</f>
        <v/>
      </c>
      <c r="BK31" s="6" t="n"/>
      <c r="BL31" s="26">
        <f>COUNTIF(AG31,$AG$53)+COUNTIF(AH31,$AH$53)+COUNTIF(AI31,$AI$53)+COUNTIF(AJ31,$AJ$53)+COUNTIF(AK31,$AK$53)+COUNTIF(AL31,$AL$53)+COUNTIF(AM31,$AM$53)+COUNTIF(AN31,$AN$53)+COUNTIF(AO31,$AO$53)+COUNTIF(AP31,$AP$53)+COUNTIF(AQ31,$AQ$53)+COUNTIF(AR31,$AR$53)+COUNTIF(AS31,$AS$53)+COUNTIF(AT31,$AT$53)+COUNTIF(AU31,$AU$53)+COUNTIF(AV31,$AV$53)+COUNTIF(AW31,$AW$53)+COUNTIF(AX31,$AX$53)+COUNTIF(AY31,$AY$53)+COUNTIF(AZ31,$AZ$53)+COUNTIF(BA31,$BA$53)+COUNTIF(BB31,$BB$53)+COUNTIF(BC31,$BC$53)+COUNTIF(BD31,$BD$53)+COUNTIF(BE31,$BE$53)+COUNTIF(BF31,$BF$53)</f>
        <v/>
      </c>
      <c r="BM31" s="27">
        <f>BL31/26</f>
        <v/>
      </c>
      <c r="BN31" s="28">
        <f>IF(D31="L","EM ANÁLISE",IF(D31="T","TRANSFERIDO",IF(D31="F","FALTOU",IF(D31="FF","FALECEU",IF(C31="","...",IF(BL31&gt;=21,"ADEQUADO",IF(BL31&gt;=14,"INTERMEDIÁRIO",IF(BL31&gt;7,"CRÍTICO","MUITO CRÍTICO"))))))))</f>
        <v/>
      </c>
      <c r="BO31" s="2" t="n"/>
      <c r="BP31" s="29" t="n"/>
      <c r="BQ31" s="2" t="n"/>
    </row>
    <row r="32" ht="14.25" customHeight="1" s="180">
      <c r="A32" s="1" t="n"/>
      <c r="B32" s="14">
        <f>B31+1</f>
        <v/>
      </c>
      <c r="C32" s="30" t="inlineStr">
        <is>
          <t>vadene</t>
        </is>
      </c>
      <c r="D32" s="21" t="n"/>
      <c r="E32" s="6" t="n"/>
      <c r="F32" s="31" t="inlineStr">
        <is>
          <t>A</t>
        </is>
      </c>
      <c r="G32" s="32" t="inlineStr">
        <is>
          <t>B</t>
        </is>
      </c>
      <c r="H32" s="32" t="inlineStr">
        <is>
          <t>C</t>
        </is>
      </c>
      <c r="I32" s="32" t="inlineStr">
        <is>
          <t>D</t>
        </is>
      </c>
      <c r="J32" s="32" t="inlineStr">
        <is>
          <t>A</t>
        </is>
      </c>
      <c r="K32" s="32" t="inlineStr">
        <is>
          <t>B</t>
        </is>
      </c>
      <c r="L32" s="32" t="inlineStr">
        <is>
          <t>C</t>
        </is>
      </c>
      <c r="M32" s="32" t="inlineStr">
        <is>
          <t>D</t>
        </is>
      </c>
      <c r="N32" s="32" t="inlineStr">
        <is>
          <t>A</t>
        </is>
      </c>
      <c r="O32" s="32" t="inlineStr">
        <is>
          <t>B</t>
        </is>
      </c>
      <c r="P32" s="32" t="inlineStr">
        <is>
          <t>C</t>
        </is>
      </c>
      <c r="Q32" s="32" t="inlineStr">
        <is>
          <t>D</t>
        </is>
      </c>
      <c r="R32" s="32" t="inlineStr">
        <is>
          <t>A</t>
        </is>
      </c>
      <c r="S32" s="32" t="inlineStr">
        <is>
          <t>B</t>
        </is>
      </c>
      <c r="T32" s="32" t="inlineStr">
        <is>
          <t>C</t>
        </is>
      </c>
      <c r="U32" s="32" t="inlineStr">
        <is>
          <t>D</t>
        </is>
      </c>
      <c r="V32" s="32" t="inlineStr">
        <is>
          <t>A</t>
        </is>
      </c>
      <c r="W32" s="32" t="inlineStr">
        <is>
          <t>B</t>
        </is>
      </c>
      <c r="X32" s="32" t="inlineStr">
        <is>
          <t>C</t>
        </is>
      </c>
      <c r="Y32" s="32" t="inlineStr">
        <is>
          <t>D</t>
        </is>
      </c>
      <c r="Z32" s="32" t="inlineStr">
        <is>
          <t>A</t>
        </is>
      </c>
      <c r="AA32" s="32" t="inlineStr">
        <is>
          <t>B</t>
        </is>
      </c>
      <c r="AB32" s="32" t="inlineStr">
        <is>
          <t>C</t>
        </is>
      </c>
      <c r="AC32" s="32" t="inlineStr">
        <is>
          <t>D</t>
        </is>
      </c>
      <c r="AD32" s="32" t="inlineStr">
        <is>
          <t>A</t>
        </is>
      </c>
      <c r="AE32" s="32" t="inlineStr">
        <is>
          <t>B</t>
        </is>
      </c>
      <c r="AF32" s="24" t="n"/>
      <c r="AG32" s="25" t="inlineStr">
        <is>
          <t>C</t>
        </is>
      </c>
      <c r="AH32" s="25" t="inlineStr">
        <is>
          <t>D</t>
        </is>
      </c>
      <c r="AI32" s="25" t="inlineStr">
        <is>
          <t>A</t>
        </is>
      </c>
      <c r="AJ32" s="25" t="inlineStr">
        <is>
          <t>B</t>
        </is>
      </c>
      <c r="AK32" s="25" t="inlineStr">
        <is>
          <t>C</t>
        </is>
      </c>
      <c r="AL32" s="25" t="inlineStr">
        <is>
          <t>D</t>
        </is>
      </c>
      <c r="AM32" s="25" t="inlineStr">
        <is>
          <t>A</t>
        </is>
      </c>
      <c r="AN32" s="25" t="inlineStr">
        <is>
          <t>B</t>
        </is>
      </c>
      <c r="AO32" s="25" t="inlineStr">
        <is>
          <t>C</t>
        </is>
      </c>
      <c r="AP32" s="25" t="inlineStr">
        <is>
          <t>D</t>
        </is>
      </c>
      <c r="AQ32" s="25" t="inlineStr">
        <is>
          <t>A</t>
        </is>
      </c>
      <c r="AR32" s="25" t="inlineStr">
        <is>
          <t>B</t>
        </is>
      </c>
      <c r="AS32" s="25" t="inlineStr">
        <is>
          <t>C</t>
        </is>
      </c>
      <c r="AT32" s="25" t="inlineStr">
        <is>
          <t>D</t>
        </is>
      </c>
      <c r="AU32" s="25" t="inlineStr">
        <is>
          <t>A</t>
        </is>
      </c>
      <c r="AV32" s="25" t="inlineStr">
        <is>
          <t>B</t>
        </is>
      </c>
      <c r="AW32" s="25" t="inlineStr">
        <is>
          <t>C</t>
        </is>
      </c>
      <c r="AX32" s="25" t="inlineStr">
        <is>
          <t>D</t>
        </is>
      </c>
      <c r="AY32" s="25" t="inlineStr">
        <is>
          <t>A</t>
        </is>
      </c>
      <c r="AZ32" s="25" t="inlineStr">
        <is>
          <t>B</t>
        </is>
      </c>
      <c r="BA32" s="25" t="inlineStr">
        <is>
          <t>C</t>
        </is>
      </c>
      <c r="BB32" s="25" t="inlineStr">
        <is>
          <t>D</t>
        </is>
      </c>
      <c r="BC32" s="25" t="inlineStr">
        <is>
          <t>A</t>
        </is>
      </c>
      <c r="BD32" s="25" t="inlineStr">
        <is>
          <t>B</t>
        </is>
      </c>
      <c r="BE32" s="25" t="inlineStr">
        <is>
          <t>C</t>
        </is>
      </c>
      <c r="BF32" s="25" t="inlineStr">
        <is>
          <t>D</t>
        </is>
      </c>
      <c r="BG32" s="2" t="n"/>
      <c r="BH32" s="26">
        <f>COUNTIF(F32,$F$53)+COUNTIF(G32,$G$53)+COUNTIF(H32,$H$53)+COUNTIF(I32,$I$53)+COUNTIF(J32,$J$53)+COUNTIF(K32,$K$53)+COUNTIF(L32,$L$53)+COUNTIF(M32,$M$53)+COUNTIF(N32,$N$53)+COUNTIF(O32,$O$53)+COUNTIF(P32,$P$53)+COUNTIF(Q32,$Q$53)+COUNTIF(R32,$R$53)+COUNTIF(S32,$S$53)+COUNTIF(T32,$T$53)+COUNTIF(U32,$U$53)+COUNTIF(V32,$V$53)+COUNTIF(W32,$W$53)+COUNTIF(X32,$X$53)+COUNTIF(Y32,$Y$53)+COUNTIF(Z32,$Z$53)+COUNTIF(AA32,$AA$53)+COUNTIF(AB32,$AB$53)+COUNTIF(AC32,$AC$53)+COUNTIF(AD32,$AD$53)+COUNTIF(AE32,$AE$53)</f>
        <v/>
      </c>
      <c r="BI32" s="27">
        <f>BH32/26</f>
        <v/>
      </c>
      <c r="BJ32" s="28">
        <f>IF(D32="L","EM ANÁLISE",IF(D32="T","TRANSFERIDO",IF(D32="F","FALTOU",IF(D32="FF","FALECEU",IF(C32="","...",IF(BH32&gt;=21,"ADEQUADO",IF(BH32&gt;=14,"INTERMEDIÁRIO",IF(BH32&gt;7,"CRÍTICO","MUITO CRÍTICO"))))))))</f>
        <v/>
      </c>
      <c r="BK32" s="6" t="n"/>
      <c r="BL32" s="26">
        <f>COUNTIF(AG32,$AG$53)+COUNTIF(AH32,$AH$53)+COUNTIF(AI32,$AI$53)+COUNTIF(AJ32,$AJ$53)+COUNTIF(AK32,$AK$53)+COUNTIF(AL32,$AL$53)+COUNTIF(AM32,$AM$53)+COUNTIF(AN32,$AN$53)+COUNTIF(AO32,$AO$53)+COUNTIF(AP32,$AP$53)+COUNTIF(AQ32,$AQ$53)+COUNTIF(AR32,$AR$53)+COUNTIF(AS32,$AS$53)+COUNTIF(AT32,$AT$53)+COUNTIF(AU32,$AU$53)+COUNTIF(AV32,$AV$53)+COUNTIF(AW32,$AW$53)+COUNTIF(AX32,$AX$53)+COUNTIF(AY32,$AY$53)+COUNTIF(AZ32,$AZ$53)+COUNTIF(BA32,$BA$53)+COUNTIF(BB32,$BB$53)+COUNTIF(BC32,$BC$53)+COUNTIF(BD32,$BD$53)+COUNTIF(BE32,$BE$53)+COUNTIF(BF32,$BF$53)</f>
        <v/>
      </c>
      <c r="BM32" s="27">
        <f>BL32/26</f>
        <v/>
      </c>
      <c r="BN32" s="28">
        <f>IF(D32="L","EM ANÁLISE",IF(D32="T","TRANSFERIDO",IF(D32="F","FALTOU",IF(D32="FF","FALECEU",IF(C32="","...",IF(BL32&gt;=21,"ADEQUADO",IF(BL32&gt;=14,"INTERMEDIÁRIO",IF(BL32&gt;7,"CRÍTICO","MUITO CRÍTICO"))))))))</f>
        <v/>
      </c>
      <c r="BO32" s="2" t="n"/>
      <c r="BP32" s="29" t="n"/>
      <c r="BQ32" s="2" t="n"/>
    </row>
    <row r="33" ht="14.25" customHeight="1" s="180">
      <c r="A33" s="1" t="n"/>
      <c r="B33" s="14">
        <f>B32+1</f>
        <v/>
      </c>
      <c r="C33" s="30" t="n"/>
      <c r="D33" s="21" t="n"/>
      <c r="E33" s="6" t="n"/>
      <c r="F33" s="31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24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25" t="n"/>
      <c r="BA33" s="25" t="n"/>
      <c r="BB33" s="25" t="n"/>
      <c r="BC33" s="25" t="n"/>
      <c r="BD33" s="25" t="n"/>
      <c r="BE33" s="25" t="n"/>
      <c r="BF33" s="25" t="n"/>
      <c r="BG33" s="2" t="n"/>
      <c r="BH33" s="26">
        <f>COUNTIF(F33,$F$53)+COUNTIF(G33,$G$53)+COUNTIF(H33,$H$53)+COUNTIF(I33,$I$53)+COUNTIF(J33,$J$53)+COUNTIF(K33,$K$53)+COUNTIF(L33,$L$53)+COUNTIF(M33,$M$53)+COUNTIF(N33,$N$53)+COUNTIF(O33,$O$53)+COUNTIF(P33,$P$53)+COUNTIF(Q33,$Q$53)+COUNTIF(R33,$R$53)+COUNTIF(S33,$S$53)+COUNTIF(T33,$T$53)+COUNTIF(U33,$U$53)+COUNTIF(V33,$V$53)+COUNTIF(W33,$W$53)+COUNTIF(X33,$X$53)+COUNTIF(Y33,$Y$53)+COUNTIF(Z33,$Z$53)+COUNTIF(AA33,$AA$53)+COUNTIF(AB33,$AB$53)+COUNTIF(AC33,$AC$53)+COUNTIF(AD33,$AD$53)+COUNTIF(AE33,$AE$53)</f>
        <v/>
      </c>
      <c r="BI33" s="27">
        <f>BH33/26</f>
        <v/>
      </c>
      <c r="BJ33" s="28">
        <f>IF(D33="L","EM ANÁLISE",IF(D33="T","TRANSFERIDO",IF(D33="F","FALTOU",IF(D33="FF","FALECEU",IF(C33="","...",IF(BH33&gt;=21,"ADEQUADO",IF(BH33&gt;=14,"INTERMEDIÁRIO",IF(BH33&gt;7,"CRÍTICO","MUITO CRÍTICO"))))))))</f>
        <v/>
      </c>
      <c r="BK33" s="6" t="n"/>
      <c r="BL33" s="26">
        <f>COUNTIF(AG33,$AG$53)+COUNTIF(AH33,$AH$53)+COUNTIF(AI33,$AI$53)+COUNTIF(AJ33,$AJ$53)+COUNTIF(AK33,$AK$53)+COUNTIF(AL33,$AL$53)+COUNTIF(AM33,$AM$53)+COUNTIF(AN33,$AN$53)+COUNTIF(AO33,$AO$53)+COUNTIF(AP33,$AP$53)+COUNTIF(AQ33,$AQ$53)+COUNTIF(AR33,$AR$53)+COUNTIF(AS33,$AS$53)+COUNTIF(AT33,$AT$53)+COUNTIF(AU33,$AU$53)+COUNTIF(AV33,$AV$53)+COUNTIF(AW33,$AW$53)+COUNTIF(AX33,$AX$53)+COUNTIF(AY33,$AY$53)+COUNTIF(AZ33,$AZ$53)+COUNTIF(BA33,$BA$53)+COUNTIF(BB33,$BB$53)+COUNTIF(BC33,$BC$53)+COUNTIF(BD33,$BD$53)+COUNTIF(BE33,$BE$53)+COUNTIF(BF33,$BF$53)</f>
        <v/>
      </c>
      <c r="BM33" s="27">
        <f>BL33/26</f>
        <v/>
      </c>
      <c r="BN33" s="28">
        <f>IF(D33="L","EM ANÁLISE",IF(D33="T","TRANSFERIDO",IF(D33="F","FALTOU",IF(D33="FF","FALECEU",IF(C33="","...",IF(BL33&gt;=21,"ADEQUADO",IF(BL33&gt;=14,"INTERMEDIÁRIO",IF(BL33&gt;7,"CRÍTICO","MUITO CRÍTICO"))))))))</f>
        <v/>
      </c>
      <c r="BO33" s="2" t="n"/>
      <c r="BP33" s="29" t="n"/>
      <c r="BQ33" s="2" t="n"/>
    </row>
    <row r="34" ht="14.25" customHeight="1" s="180">
      <c r="A34" s="1" t="n"/>
      <c r="B34" s="14">
        <f>B33+1</f>
        <v/>
      </c>
      <c r="C34" s="30" t="n"/>
      <c r="D34" s="21" t="n"/>
      <c r="E34" s="6" t="n"/>
      <c r="F34" s="31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24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" t="n"/>
      <c r="BH34" s="26">
        <f>COUNTIF(F34,$F$53)+COUNTIF(G34,$G$53)+COUNTIF(H34,$H$53)+COUNTIF(I34,$I$53)+COUNTIF(J34,$J$53)+COUNTIF(K34,$K$53)+COUNTIF(L34,$L$53)+COUNTIF(M34,$M$53)+COUNTIF(N34,$N$53)+COUNTIF(O34,$O$53)+COUNTIF(P34,$P$53)+COUNTIF(Q34,$Q$53)+COUNTIF(R34,$R$53)+COUNTIF(S34,$S$53)+COUNTIF(T34,$T$53)+COUNTIF(U34,$U$53)+COUNTIF(V34,$V$53)+COUNTIF(W34,$W$53)+COUNTIF(X34,$X$53)+COUNTIF(Y34,$Y$53)+COUNTIF(Z34,$Z$53)+COUNTIF(AA34,$AA$53)+COUNTIF(AB34,$AB$53)+COUNTIF(AC34,$AC$53)+COUNTIF(AD34,$AD$53)+COUNTIF(AE34,$AE$53)</f>
        <v/>
      </c>
      <c r="BI34" s="27">
        <f>BH34/26</f>
        <v/>
      </c>
      <c r="BJ34" s="28">
        <f>IF(D34="L","EM ANÁLISE",IF(D34="T","TRANSFERIDO",IF(D34="F","FALTOU",IF(D34="FF","FALECEU",IF(C34="","...",IF(BH34&gt;=21,"ADEQUADO",IF(BH34&gt;=14,"INTERMEDIÁRIO",IF(BH34&gt;7,"CRÍTICO","MUITO CRÍTICO"))))))))</f>
        <v/>
      </c>
      <c r="BK34" s="6" t="n"/>
      <c r="BL34" s="26">
        <f>COUNTIF(AG34,$AG$53)+COUNTIF(AH34,$AH$53)+COUNTIF(AI34,$AI$53)+COUNTIF(AJ34,$AJ$53)+COUNTIF(AK34,$AK$53)+COUNTIF(AL34,$AL$53)+COUNTIF(AM34,$AM$53)+COUNTIF(AN34,$AN$53)+COUNTIF(AO34,$AO$53)+COUNTIF(AP34,$AP$53)+COUNTIF(AQ34,$AQ$53)+COUNTIF(AR34,$AR$53)+COUNTIF(AS34,$AS$53)+COUNTIF(AT34,$AT$53)+COUNTIF(AU34,$AU$53)+COUNTIF(AV34,$AV$53)+COUNTIF(AW34,$AW$53)+COUNTIF(AX34,$AX$53)+COUNTIF(AY34,$AY$53)+COUNTIF(AZ34,$AZ$53)+COUNTIF(BA34,$BA$53)+COUNTIF(BB34,$BB$53)+COUNTIF(BC34,$BC$53)+COUNTIF(BD34,$BD$53)+COUNTIF(BE34,$BE$53)+COUNTIF(BF34,$BF$53)</f>
        <v/>
      </c>
      <c r="BM34" s="27">
        <f>BL34/26</f>
        <v/>
      </c>
      <c r="BN34" s="28">
        <f>IF(D34="L","EM ANÁLISE",IF(D34="T","TRANSFERIDO",IF(D34="F","FALTOU",IF(D34="FF","FALECEU",IF(C34="","...",IF(BL34&gt;=21,"ADEQUADO",IF(BL34&gt;=14,"INTERMEDIÁRIO",IF(BL34&gt;7,"CRÍTICO","MUITO CRÍTICO"))))))))</f>
        <v/>
      </c>
      <c r="BO34" s="2" t="n"/>
      <c r="BP34" s="29" t="n"/>
      <c r="BQ34" s="2" t="n"/>
    </row>
    <row r="35" ht="14.25" customHeight="1" s="180">
      <c r="A35" s="1" t="n"/>
      <c r="B35" s="14">
        <f>B34+1</f>
        <v/>
      </c>
      <c r="C35" s="30" t="n"/>
      <c r="D35" s="21" t="n"/>
      <c r="E35" s="6" t="n"/>
      <c r="F35" s="31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24" t="n"/>
      <c r="AG35" s="25" t="n"/>
      <c r="AH35" s="25" t="n"/>
      <c r="AI35" s="25" t="n"/>
      <c r="AJ35" s="25" t="n"/>
      <c r="AK35" s="25" t="n"/>
      <c r="AL35" s="25" t="n"/>
      <c r="AM35" s="25" t="n"/>
      <c r="AN35" s="25" t="n"/>
      <c r="AO35" s="25" t="n"/>
      <c r="AP35" s="25" t="n"/>
      <c r="AQ35" s="25" t="n"/>
      <c r="AR35" s="25" t="n"/>
      <c r="AS35" s="25" t="n"/>
      <c r="AT35" s="25" t="n"/>
      <c r="AU35" s="25" t="n"/>
      <c r="AV35" s="25" t="n"/>
      <c r="AW35" s="25" t="n"/>
      <c r="AX35" s="25" t="n"/>
      <c r="AY35" s="25" t="n"/>
      <c r="AZ35" s="25" t="n"/>
      <c r="BA35" s="25" t="n"/>
      <c r="BB35" s="25" t="n"/>
      <c r="BC35" s="25" t="n"/>
      <c r="BD35" s="25" t="n"/>
      <c r="BE35" s="25" t="n"/>
      <c r="BF35" s="25" t="n"/>
      <c r="BG35" s="2" t="n"/>
      <c r="BH35" s="26">
        <f>COUNTIF(F35,$F$53)+COUNTIF(G35,$G$53)+COUNTIF(H35,$H$53)+COUNTIF(I35,$I$53)+COUNTIF(J35,$J$53)+COUNTIF(K35,$K$53)+COUNTIF(L35,$L$53)+COUNTIF(M35,$M$53)+COUNTIF(N35,$N$53)+COUNTIF(O35,$O$53)+COUNTIF(P35,$P$53)+COUNTIF(Q35,$Q$53)+COUNTIF(R35,$R$53)+COUNTIF(S35,$S$53)+COUNTIF(T35,$T$53)+COUNTIF(U35,$U$53)+COUNTIF(V35,$V$53)+COUNTIF(W35,$W$53)+COUNTIF(X35,$X$53)+COUNTIF(Y35,$Y$53)+COUNTIF(Z35,$Z$53)+COUNTIF(AA35,$AA$53)+COUNTIF(AB35,$AB$53)+COUNTIF(AC35,$AC$53)+COUNTIF(AD35,$AD$53)+COUNTIF(AE35,$AE$53)</f>
        <v/>
      </c>
      <c r="BI35" s="27">
        <f>BH35/26</f>
        <v/>
      </c>
      <c r="BJ35" s="28">
        <f>IF(D35="L","EM ANÁLISE",IF(D35="T","TRANSFERIDO",IF(D35="F","FALTOU",IF(D35="FF","FALECEU",IF(C35="","...",IF(BH35&gt;=21,"ADEQUADO",IF(BH35&gt;=14,"INTERMEDIÁRIO",IF(BH35&gt;7,"CRÍTICO","MUITO CRÍTICO"))))))))</f>
        <v/>
      </c>
      <c r="BK35" s="6" t="n"/>
      <c r="BL35" s="26">
        <f>COUNTIF(AG35,$AG$53)+COUNTIF(AH35,$AH$53)+COUNTIF(AI35,$AI$53)+COUNTIF(AJ35,$AJ$53)+COUNTIF(AK35,$AK$53)+COUNTIF(AL35,$AL$53)+COUNTIF(AM35,$AM$53)+COUNTIF(AN35,$AN$53)+COUNTIF(AO35,$AO$53)+COUNTIF(AP35,$AP$53)+COUNTIF(AQ35,$AQ$53)+COUNTIF(AR35,$AR$53)+COUNTIF(AS35,$AS$53)+COUNTIF(AT35,$AT$53)+COUNTIF(AU35,$AU$53)+COUNTIF(AV35,$AV$53)+COUNTIF(AW35,$AW$53)+COUNTIF(AX35,$AX$53)+COUNTIF(AY35,$AY$53)+COUNTIF(AZ35,$AZ$53)+COUNTIF(BA35,$BA$53)+COUNTIF(BB35,$BB$53)+COUNTIF(BC35,$BC$53)+COUNTIF(BD35,$BD$53)+COUNTIF(BE35,$BE$53)+COUNTIF(BF35,$BF$53)</f>
        <v/>
      </c>
      <c r="BM35" s="27">
        <f>BL35/26</f>
        <v/>
      </c>
      <c r="BN35" s="28">
        <f>IF(D35="L","EM ANÁLISE",IF(D35="T","TRANSFERIDO",IF(D35="F","FALTOU",IF(D35="FF","FALECEU",IF(C35="","...",IF(BL35&gt;=21,"ADEQUADO",IF(BL35&gt;=14,"INTERMEDIÁRIO",IF(BL35&gt;7,"CRÍTICO","MUITO CRÍTICO"))))))))</f>
        <v/>
      </c>
      <c r="BO35" s="2" t="n"/>
      <c r="BP35" s="29" t="n"/>
      <c r="BQ35" s="2" t="n"/>
    </row>
    <row r="36" ht="14.25" customHeight="1" s="180">
      <c r="A36" s="1" t="n"/>
      <c r="B36" s="14">
        <f>B35+1</f>
        <v/>
      </c>
      <c r="C36" s="30" t="n"/>
      <c r="D36" s="21" t="n"/>
      <c r="E36" s="6" t="n"/>
      <c r="F36" s="31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24" t="n"/>
      <c r="AG36" s="25" t="n"/>
      <c r="AH36" s="25" t="n"/>
      <c r="AI36" s="25" t="n"/>
      <c r="AJ36" s="25" t="n"/>
      <c r="AK36" s="25" t="n"/>
      <c r="AL36" s="25" t="n"/>
      <c r="AM36" s="25" t="n"/>
      <c r="AN36" s="25" t="n"/>
      <c r="AO36" s="25" t="n"/>
      <c r="AP36" s="25" t="n"/>
      <c r="AQ36" s="25" t="n"/>
      <c r="AR36" s="25" t="n"/>
      <c r="AS36" s="25" t="n"/>
      <c r="AT36" s="25" t="n"/>
      <c r="AU36" s="25" t="n"/>
      <c r="AV36" s="25" t="n"/>
      <c r="AW36" s="25" t="n"/>
      <c r="AX36" s="25" t="n"/>
      <c r="AY36" s="25" t="n"/>
      <c r="AZ36" s="25" t="n"/>
      <c r="BA36" s="25" t="n"/>
      <c r="BB36" s="25" t="n"/>
      <c r="BC36" s="25" t="n"/>
      <c r="BD36" s="25" t="n"/>
      <c r="BE36" s="25" t="n"/>
      <c r="BF36" s="25" t="n"/>
      <c r="BG36" s="2" t="n"/>
      <c r="BH36" s="26">
        <f>COUNTIF(F36,$F$53)+COUNTIF(G36,$G$53)+COUNTIF(H36,$H$53)+COUNTIF(I36,$I$53)+COUNTIF(J36,$J$53)+COUNTIF(K36,$K$53)+COUNTIF(L36,$L$53)+COUNTIF(M36,$M$53)+COUNTIF(N36,$N$53)+COUNTIF(O36,$O$53)+COUNTIF(P36,$P$53)+COUNTIF(Q36,$Q$53)+COUNTIF(R36,$R$53)+COUNTIF(S36,$S$53)+COUNTIF(T36,$T$53)+COUNTIF(U36,$U$53)+COUNTIF(V36,$V$53)+COUNTIF(W36,$W$53)+COUNTIF(X36,$X$53)+COUNTIF(Y36,$Y$53)+COUNTIF(Z36,$Z$53)+COUNTIF(AA36,$AA$53)+COUNTIF(AB36,$AB$53)+COUNTIF(AC36,$AC$53)+COUNTIF(AD36,$AD$53)+COUNTIF(AE36,$AE$53)</f>
        <v/>
      </c>
      <c r="BI36" s="27">
        <f>BH36/26</f>
        <v/>
      </c>
      <c r="BJ36" s="28">
        <f>IF(D36="L","EM ANÁLISE",IF(D36="T","TRANSFERIDO",IF(D36="F","FALTOU",IF(D36="FF","FALECEU",IF(C36="","...",IF(BH36&gt;=21,"ADEQUADO",IF(BH36&gt;=14,"INTERMEDIÁRIO",IF(BH36&gt;7,"CRÍTICO","MUITO CRÍTICO"))))))))</f>
        <v/>
      </c>
      <c r="BK36" s="6" t="n"/>
      <c r="BL36" s="26">
        <f>COUNTIF(AG36,$AG$53)+COUNTIF(AH36,$AH$53)+COUNTIF(AI36,$AI$53)+COUNTIF(AJ36,$AJ$53)+COUNTIF(AK36,$AK$53)+COUNTIF(AL36,$AL$53)+COUNTIF(AM36,$AM$53)+COUNTIF(AN36,$AN$53)+COUNTIF(AO36,$AO$53)+COUNTIF(AP36,$AP$53)+COUNTIF(AQ36,$AQ$53)+COUNTIF(AR36,$AR$53)+COUNTIF(AS36,$AS$53)+COUNTIF(AT36,$AT$53)+COUNTIF(AU36,$AU$53)+COUNTIF(AV36,$AV$53)+COUNTIF(AW36,$AW$53)+COUNTIF(AX36,$AX$53)+COUNTIF(AY36,$AY$53)+COUNTIF(AZ36,$AZ$53)+COUNTIF(BA36,$BA$53)+COUNTIF(BB36,$BB$53)+COUNTIF(BC36,$BC$53)+COUNTIF(BD36,$BD$53)+COUNTIF(BE36,$BE$53)+COUNTIF(BF36,$BF$53)</f>
        <v/>
      </c>
      <c r="BM36" s="27">
        <f>BL36/26</f>
        <v/>
      </c>
      <c r="BN36" s="28">
        <f>IF(D36="L","EM ANÁLISE",IF(D36="T","TRANSFERIDO",IF(D36="F","FALTOU",IF(D36="FF","FALECEU",IF(C36="","...",IF(BL36&gt;=21,"ADEQUADO",IF(BL36&gt;=14,"INTERMEDIÁRIO",IF(BL36&gt;7,"CRÍTICO","MUITO CRÍTICO"))))))))</f>
        <v/>
      </c>
      <c r="BO36" s="2" t="n"/>
      <c r="BP36" s="29" t="n"/>
      <c r="BQ36" s="2" t="n"/>
    </row>
    <row r="37" ht="14.25" customHeight="1" s="180">
      <c r="A37" s="1" t="n"/>
      <c r="B37" s="14">
        <f>B36+1</f>
        <v/>
      </c>
      <c r="C37" s="30" t="n"/>
      <c r="D37" s="21" t="n"/>
      <c r="E37" s="6" t="n"/>
      <c r="F37" s="31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24" t="n"/>
      <c r="AG37" s="25" t="n"/>
      <c r="AH37" s="25" t="n"/>
      <c r="AI37" s="25" t="n"/>
      <c r="AJ37" s="25" t="n"/>
      <c r="AK37" s="25" t="n"/>
      <c r="AL37" s="25" t="n"/>
      <c r="AM37" s="25" t="n"/>
      <c r="AN37" s="25" t="n"/>
      <c r="AO37" s="25" t="n"/>
      <c r="AP37" s="25" t="n"/>
      <c r="AQ37" s="25" t="n"/>
      <c r="AR37" s="25" t="n"/>
      <c r="AS37" s="25" t="n"/>
      <c r="AT37" s="25" t="n"/>
      <c r="AU37" s="25" t="n"/>
      <c r="AV37" s="25" t="n"/>
      <c r="AW37" s="25" t="n"/>
      <c r="AX37" s="25" t="n"/>
      <c r="AY37" s="25" t="n"/>
      <c r="AZ37" s="25" t="n"/>
      <c r="BA37" s="25" t="n"/>
      <c r="BB37" s="25" t="n"/>
      <c r="BC37" s="25" t="n"/>
      <c r="BD37" s="25" t="n"/>
      <c r="BE37" s="25" t="n"/>
      <c r="BF37" s="25" t="n"/>
      <c r="BG37" s="2" t="n"/>
      <c r="BH37" s="26">
        <f>COUNTIF(F37,$F$53)+COUNTIF(G37,$G$53)+COUNTIF(H37,$H$53)+COUNTIF(I37,$I$53)+COUNTIF(J37,$J$53)+COUNTIF(K37,$K$53)+COUNTIF(L37,$L$53)+COUNTIF(M37,$M$53)+COUNTIF(N37,$N$53)+COUNTIF(O37,$O$53)+COUNTIF(P37,$P$53)+COUNTIF(Q37,$Q$53)+COUNTIF(R37,$R$53)+COUNTIF(S37,$S$53)+COUNTIF(T37,$T$53)+COUNTIF(U37,$U$53)+COUNTIF(V37,$V$53)+COUNTIF(W37,$W$53)+COUNTIF(X37,$X$53)+COUNTIF(Y37,$Y$53)+COUNTIF(Z37,$Z$53)+COUNTIF(AA37,$AA$53)+COUNTIF(AB37,$AB$53)+COUNTIF(AC37,$AC$53)+COUNTIF(AD37,$AD$53)+COUNTIF(AE37,$AE$53)</f>
        <v/>
      </c>
      <c r="BI37" s="27">
        <f>BH37/26</f>
        <v/>
      </c>
      <c r="BJ37" s="28">
        <f>IF(D37="L","EM ANÁLISE",IF(D37="T","TRANSFERIDO",IF(D37="F","FALTOU",IF(D37="FF","FALECEU",IF(C37="","...",IF(BH37&gt;=21,"ADEQUADO",IF(BH37&gt;=14,"INTERMEDIÁRIO",IF(BH37&gt;7,"CRÍTICO","MUITO CRÍTICO"))))))))</f>
        <v/>
      </c>
      <c r="BK37" s="6" t="n"/>
      <c r="BL37" s="26">
        <f>COUNTIF(AG37,$AG$53)+COUNTIF(AH37,$AH$53)+COUNTIF(AI37,$AI$53)+COUNTIF(AJ37,$AJ$53)+COUNTIF(AK37,$AK$53)+COUNTIF(AL37,$AL$53)+COUNTIF(AM37,$AM$53)+COUNTIF(AN37,$AN$53)+COUNTIF(AO37,$AO$53)+COUNTIF(AP37,$AP$53)+COUNTIF(AQ37,$AQ$53)+COUNTIF(AR37,$AR$53)+COUNTIF(AS37,$AS$53)+COUNTIF(AT37,$AT$53)+COUNTIF(AU37,$AU$53)+COUNTIF(AV37,$AV$53)+COUNTIF(AW37,$AW$53)+COUNTIF(AX37,$AX$53)+COUNTIF(AY37,$AY$53)+COUNTIF(AZ37,$AZ$53)+COUNTIF(BA37,$BA$53)+COUNTIF(BB37,$BB$53)+COUNTIF(BC37,$BC$53)+COUNTIF(BD37,$BD$53)+COUNTIF(BE37,$BE$53)+COUNTIF(BF37,$BF$53)</f>
        <v/>
      </c>
      <c r="BM37" s="27">
        <f>BL37/26</f>
        <v/>
      </c>
      <c r="BN37" s="28">
        <f>IF(D37="L","EM ANÁLISE",IF(D37="T","TRANSFERIDO",IF(D37="F","FALTOU",IF(D37="FF","FALECEU",IF(C37="","...",IF(BL37&gt;=21,"ADEQUADO",IF(BL37&gt;=14,"INTERMEDIÁRIO",IF(BL37&gt;7,"CRÍTICO","MUITO CRÍTICO"))))))))</f>
        <v/>
      </c>
      <c r="BO37" s="2" t="n"/>
      <c r="BP37" s="29" t="n"/>
      <c r="BQ37" s="2" t="n"/>
    </row>
    <row r="38" ht="14.25" customHeight="1" s="180">
      <c r="A38" s="1" t="n"/>
      <c r="B38" s="14">
        <f>B37+1</f>
        <v/>
      </c>
      <c r="C38" s="30" t="n"/>
      <c r="D38" s="21" t="n"/>
      <c r="E38" s="6" t="n"/>
      <c r="F38" s="31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24" t="n"/>
      <c r="AG38" s="25" t="n"/>
      <c r="AH38" s="25" t="n"/>
      <c r="AI38" s="25" t="n"/>
      <c r="AJ38" s="25" t="n"/>
      <c r="AK38" s="25" t="n"/>
      <c r="AL38" s="25" t="n"/>
      <c r="AM38" s="25" t="n"/>
      <c r="AN38" s="25" t="n"/>
      <c r="AO38" s="25" t="n"/>
      <c r="AP38" s="25" t="n"/>
      <c r="AQ38" s="25" t="n"/>
      <c r="AR38" s="25" t="n"/>
      <c r="AS38" s="25" t="n"/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" t="n"/>
      <c r="BH38" s="26">
        <f>COUNTIF(F38,$F$53)+COUNTIF(G38,$G$53)+COUNTIF(H38,$H$53)+COUNTIF(I38,$I$53)+COUNTIF(J38,$J$53)+COUNTIF(K38,$K$53)+COUNTIF(L38,$L$53)+COUNTIF(M38,$M$53)+COUNTIF(N38,$N$53)+COUNTIF(O38,$O$53)+COUNTIF(P38,$P$53)+COUNTIF(Q38,$Q$53)+COUNTIF(R38,$R$53)+COUNTIF(S38,$S$53)+COUNTIF(T38,$T$53)+COUNTIF(U38,$U$53)+COUNTIF(V38,$V$53)+COUNTIF(W38,$W$53)+COUNTIF(X38,$X$53)+COUNTIF(Y38,$Y$53)+COUNTIF(Z38,$Z$53)+COUNTIF(AA38,$AA$53)+COUNTIF(AB38,$AB$53)+COUNTIF(AC38,$AC$53)+COUNTIF(AD38,$AD$53)+COUNTIF(AE38,$AE$53)</f>
        <v/>
      </c>
      <c r="BI38" s="27">
        <f>BH38/26</f>
        <v/>
      </c>
      <c r="BJ38" s="28">
        <f>IF(D38="L","EM ANÁLISE",IF(D38="T","TRANSFERIDO",IF(D38="F","FALTOU",IF(D38="FF","FALECEU",IF(C38="","...",IF(BH38&gt;=21,"ADEQUADO",IF(BH38&gt;=14,"INTERMEDIÁRIO",IF(BH38&gt;7,"CRÍTICO","MUITO CRÍTICO"))))))))</f>
        <v/>
      </c>
      <c r="BK38" s="6" t="n"/>
      <c r="BL38" s="26">
        <f>COUNTIF(AG38,$AG$53)+COUNTIF(AH38,$AH$53)+COUNTIF(AI38,$AI$53)+COUNTIF(AJ38,$AJ$53)+COUNTIF(AK38,$AK$53)+COUNTIF(AL38,$AL$53)+COUNTIF(AM38,$AM$53)+COUNTIF(AN38,$AN$53)+COUNTIF(AO38,$AO$53)+COUNTIF(AP38,$AP$53)+COUNTIF(AQ38,$AQ$53)+COUNTIF(AR38,$AR$53)+COUNTIF(AS38,$AS$53)+COUNTIF(AT38,$AT$53)+COUNTIF(AU38,$AU$53)+COUNTIF(AV38,$AV$53)+COUNTIF(AW38,$AW$53)+COUNTIF(AX38,$AX$53)+COUNTIF(AY38,$AY$53)+COUNTIF(AZ38,$AZ$53)+COUNTIF(BA38,$BA$53)+COUNTIF(BB38,$BB$53)+COUNTIF(BC38,$BC$53)+COUNTIF(BD38,$BD$53)+COUNTIF(BE38,$BE$53)+COUNTIF(BF38,$BF$53)</f>
        <v/>
      </c>
      <c r="BM38" s="27">
        <f>BL38/26</f>
        <v/>
      </c>
      <c r="BN38" s="28">
        <f>IF(D38="L","EM ANÁLISE",IF(D38="T","TRANSFERIDO",IF(D38="F","FALTOU",IF(D38="FF","FALECEU",IF(C38="","...",IF(BL38&gt;=21,"ADEQUADO",IF(BL38&gt;=14,"INTERMEDIÁRIO",IF(BL38&gt;7,"CRÍTICO","MUITO CRÍTICO"))))))))</f>
        <v/>
      </c>
      <c r="BO38" s="2" t="n"/>
      <c r="BP38" s="29" t="n"/>
      <c r="BQ38" s="2" t="n"/>
    </row>
    <row r="39" ht="14.25" customHeight="1" s="180">
      <c r="A39" s="1" t="n"/>
      <c r="B39" s="14">
        <f>B38+1</f>
        <v/>
      </c>
      <c r="C39" s="30" t="n"/>
      <c r="D39" s="21" t="n"/>
      <c r="E39" s="6" t="n"/>
      <c r="F39" s="31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24" t="n"/>
      <c r="AG39" s="25" t="n"/>
      <c r="AH39" s="25" t="n"/>
      <c r="AI39" s="25" t="n"/>
      <c r="AJ39" s="25" t="n"/>
      <c r="AK39" s="25" t="n"/>
      <c r="AL39" s="25" t="n"/>
      <c r="AM39" s="25" t="n"/>
      <c r="AN39" s="25" t="n"/>
      <c r="AO39" s="25" t="n"/>
      <c r="AP39" s="25" t="n"/>
      <c r="AQ39" s="25" t="n"/>
      <c r="AR39" s="25" t="n"/>
      <c r="AS39" s="25" t="n"/>
      <c r="AT39" s="25" t="n"/>
      <c r="AU39" s="25" t="n"/>
      <c r="AV39" s="25" t="n"/>
      <c r="AW39" s="25" t="n"/>
      <c r="AX39" s="25" t="n"/>
      <c r="AY39" s="25" t="n"/>
      <c r="AZ39" s="25" t="n"/>
      <c r="BA39" s="25" t="n"/>
      <c r="BB39" s="25" t="n"/>
      <c r="BC39" s="25" t="n"/>
      <c r="BD39" s="25" t="n"/>
      <c r="BE39" s="25" t="n"/>
      <c r="BF39" s="25" t="n"/>
      <c r="BG39" s="2" t="n"/>
      <c r="BH39" s="26">
        <f>COUNTIF(F39,$F$53)+COUNTIF(G39,$G$53)+COUNTIF(H39,$H$53)+COUNTIF(I39,$I$53)+COUNTIF(J39,$J$53)+COUNTIF(K39,$K$53)+COUNTIF(L39,$L$53)+COUNTIF(M39,$M$53)+COUNTIF(N39,$N$53)+COUNTIF(O39,$O$53)+COUNTIF(P39,$P$53)+COUNTIF(Q39,$Q$53)+COUNTIF(R39,$R$53)+COUNTIF(S39,$S$53)+COUNTIF(T39,$T$53)+COUNTIF(U39,$U$53)+COUNTIF(V39,$V$53)+COUNTIF(W39,$W$53)+COUNTIF(X39,$X$53)+COUNTIF(Y39,$Y$53)+COUNTIF(Z39,$Z$53)+COUNTIF(AA39,$AA$53)+COUNTIF(AB39,$AB$53)+COUNTIF(AC39,$AC$53)+COUNTIF(AD39,$AD$53)+COUNTIF(AE39,$AE$53)</f>
        <v/>
      </c>
      <c r="BI39" s="27">
        <f>BH39/26</f>
        <v/>
      </c>
      <c r="BJ39" s="28">
        <f>IF(D39="L","EM ANÁLISE",IF(D39="T","TRANSFERIDO",IF(D39="F","FALTOU",IF(D39="FF","FALECEU",IF(C39="","...",IF(BH39&gt;=21,"ADEQUADO",IF(BH39&gt;=14,"INTERMEDIÁRIO",IF(BH39&gt;7,"CRÍTICO","MUITO CRÍTICO"))))))))</f>
        <v/>
      </c>
      <c r="BK39" s="6" t="n"/>
      <c r="BL39" s="26">
        <f>COUNTIF(AG39,$AG$53)+COUNTIF(AH39,$AH$53)+COUNTIF(AI39,$AI$53)+COUNTIF(AJ39,$AJ$53)+COUNTIF(AK39,$AK$53)+COUNTIF(AL39,$AL$53)+COUNTIF(AM39,$AM$53)+COUNTIF(AN39,$AN$53)+COUNTIF(AO39,$AO$53)+COUNTIF(AP39,$AP$53)+COUNTIF(AQ39,$AQ$53)+COUNTIF(AR39,$AR$53)+COUNTIF(AS39,$AS$53)+COUNTIF(AT39,$AT$53)+COUNTIF(AU39,$AU$53)+COUNTIF(AV39,$AV$53)+COUNTIF(AW39,$AW$53)+COUNTIF(AX39,$AX$53)+COUNTIF(AY39,$AY$53)+COUNTIF(AZ39,$AZ$53)+COUNTIF(BA39,$BA$53)+COUNTIF(BB39,$BB$53)+COUNTIF(BC39,$BC$53)+COUNTIF(BD39,$BD$53)+COUNTIF(BE39,$BE$53)+COUNTIF(BF39,$BF$53)</f>
        <v/>
      </c>
      <c r="BM39" s="27">
        <f>BL39/26</f>
        <v/>
      </c>
      <c r="BN39" s="28">
        <f>IF(D39="L","EM ANÁLISE",IF(D39="T","TRANSFERIDO",IF(D39="F","FALTOU",IF(D39="FF","FALECEU",IF(C39="","...",IF(BL39&gt;=21,"ADEQUADO",IF(BL39&gt;=14,"INTERMEDIÁRIO",IF(BL39&gt;7,"CRÍTICO","MUITO CRÍTICO"))))))))</f>
        <v/>
      </c>
      <c r="BO39" s="2" t="n"/>
      <c r="BP39" s="29" t="n"/>
      <c r="BQ39" s="2" t="n"/>
    </row>
    <row r="40" ht="14.25" customHeight="1" s="180">
      <c r="A40" s="1" t="n"/>
      <c r="B40" s="14">
        <f>B39+1</f>
        <v/>
      </c>
      <c r="C40" s="30" t="n"/>
      <c r="D40" s="21" t="n"/>
      <c r="E40" s="6" t="n"/>
      <c r="F40" s="31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24" t="n"/>
      <c r="AG40" s="25" t="n"/>
      <c r="AH40" s="25" t="n"/>
      <c r="AI40" s="25" t="n"/>
      <c r="AJ40" s="25" t="n"/>
      <c r="AK40" s="25" t="n"/>
      <c r="AL40" s="25" t="n"/>
      <c r="AM40" s="25" t="n"/>
      <c r="AN40" s="25" t="n"/>
      <c r="AO40" s="25" t="n"/>
      <c r="AP40" s="25" t="n"/>
      <c r="AQ40" s="25" t="n"/>
      <c r="AR40" s="25" t="n"/>
      <c r="AS40" s="25" t="n"/>
      <c r="AT40" s="25" t="n"/>
      <c r="AU40" s="25" t="n"/>
      <c r="AV40" s="25" t="n"/>
      <c r="AW40" s="25" t="n"/>
      <c r="AX40" s="25" t="n"/>
      <c r="AY40" s="25" t="n"/>
      <c r="AZ40" s="25" t="n"/>
      <c r="BA40" s="25" t="n"/>
      <c r="BB40" s="25" t="n"/>
      <c r="BC40" s="25" t="n"/>
      <c r="BD40" s="25" t="n"/>
      <c r="BE40" s="25" t="n"/>
      <c r="BF40" s="25" t="n"/>
      <c r="BG40" s="2" t="n"/>
      <c r="BH40" s="26">
        <f>COUNTIF(F40,$F$53)+COUNTIF(G40,$G$53)+COUNTIF(H40,$H$53)+COUNTIF(I40,$I$53)+COUNTIF(J40,$J$53)+COUNTIF(K40,$K$53)+COUNTIF(L40,$L$53)+COUNTIF(M40,$M$53)+COUNTIF(N40,$N$53)+COUNTIF(O40,$O$53)+COUNTIF(P40,$P$53)+COUNTIF(Q40,$Q$53)+COUNTIF(R40,$R$53)+COUNTIF(S40,$S$53)+COUNTIF(T40,$T$53)+COUNTIF(U40,$U$53)+COUNTIF(V40,$V$53)+COUNTIF(W40,$W$53)+COUNTIF(X40,$X$53)+COUNTIF(Y40,$Y$53)+COUNTIF(Z40,$Z$53)+COUNTIF(AA40,$AA$53)+COUNTIF(AB40,$AB$53)+COUNTIF(AC40,$AC$53)+COUNTIF(AD40,$AD$53)+COUNTIF(AE40,$AE$53)</f>
        <v/>
      </c>
      <c r="BI40" s="27">
        <f>BH40/26</f>
        <v/>
      </c>
      <c r="BJ40" s="28">
        <f>IF(D40="L","EM ANÁLISE",IF(D40="T","TRANSFERIDO",IF(D40="F","FALTOU",IF(D40="FF","FALECEU",IF(C40="","...",IF(BH40&gt;=21,"ADEQUADO",IF(BH40&gt;=14,"INTERMEDIÁRIO",IF(BH40&gt;7,"CRÍTICO","MUITO CRÍTICO"))))))))</f>
        <v/>
      </c>
      <c r="BK40" s="6" t="n"/>
      <c r="BL40" s="26">
        <f>COUNTIF(AG40,$AG$53)+COUNTIF(AH40,$AH$53)+COUNTIF(AI40,$AI$53)+COUNTIF(AJ40,$AJ$53)+COUNTIF(AK40,$AK$53)+COUNTIF(AL40,$AL$53)+COUNTIF(AM40,$AM$53)+COUNTIF(AN40,$AN$53)+COUNTIF(AO40,$AO$53)+COUNTIF(AP40,$AP$53)+COUNTIF(AQ40,$AQ$53)+COUNTIF(AR40,$AR$53)+COUNTIF(AS40,$AS$53)+COUNTIF(AT40,$AT$53)+COUNTIF(AU40,$AU$53)+COUNTIF(AV40,$AV$53)+COUNTIF(AW40,$AW$53)+COUNTIF(AX40,$AX$53)+COUNTIF(AY40,$AY$53)+COUNTIF(AZ40,$AZ$53)+COUNTIF(BA40,$BA$53)+COUNTIF(BB40,$BB$53)+COUNTIF(BC40,$BC$53)+COUNTIF(BD40,$BD$53)+COUNTIF(BE40,$BE$53)+COUNTIF(BF40,$BF$53)</f>
        <v/>
      </c>
      <c r="BM40" s="27">
        <f>BL40/26</f>
        <v/>
      </c>
      <c r="BN40" s="28">
        <f>IF(D40="L","EM ANÁLISE",IF(D40="T","TRANSFERIDO",IF(D40="F","FALTOU",IF(D40="FF","FALECEU",IF(C40="","...",IF(BL40&gt;=21,"ADEQUADO",IF(BL40&gt;=14,"INTERMEDIÁRIO",IF(BL40&gt;7,"CRÍTICO","MUITO CRÍTICO"))))))))</f>
        <v/>
      </c>
      <c r="BO40" s="2" t="n"/>
      <c r="BP40" s="29" t="n"/>
      <c r="BQ40" s="2" t="n"/>
    </row>
    <row r="41" ht="14.25" customHeight="1" s="180">
      <c r="A41" s="1" t="n"/>
      <c r="B41" s="14">
        <f>B40+1</f>
        <v/>
      </c>
      <c r="C41" s="30" t="n"/>
      <c r="D41" s="21" t="n"/>
      <c r="E41" s="6" t="n"/>
      <c r="F41" s="31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  <c r="AA41" s="32" t="n"/>
      <c r="AB41" s="32" t="n"/>
      <c r="AC41" s="32" t="n"/>
      <c r="AD41" s="32" t="n"/>
      <c r="AE41" s="32" t="n"/>
      <c r="AF41" s="24" t="n"/>
      <c r="AG41" s="25" t="n"/>
      <c r="AH41" s="33" t="n"/>
      <c r="AI41" s="25" t="n"/>
      <c r="AJ41" s="25" t="n"/>
      <c r="AK41" s="25" t="n"/>
      <c r="AL41" s="25" t="n"/>
      <c r="AM41" s="25" t="n"/>
      <c r="AN41" s="25" t="n"/>
      <c r="AO41" s="25" t="n"/>
      <c r="AP41" s="25" t="n"/>
      <c r="AQ41" s="25" t="n"/>
      <c r="AR41" s="25" t="n"/>
      <c r="AS41" s="25" t="n"/>
      <c r="AT41" s="25" t="n"/>
      <c r="AU41" s="25" t="n"/>
      <c r="AV41" s="25" t="n"/>
      <c r="AW41" s="25" t="n"/>
      <c r="AX41" s="25" t="n"/>
      <c r="AY41" s="25" t="n"/>
      <c r="AZ41" s="25" t="n"/>
      <c r="BA41" s="25" t="n"/>
      <c r="BB41" s="25" t="n"/>
      <c r="BC41" s="25" t="n"/>
      <c r="BD41" s="25" t="n"/>
      <c r="BE41" s="25" t="n"/>
      <c r="BF41" s="25" t="n"/>
      <c r="BG41" s="2" t="n"/>
      <c r="BH41" s="26">
        <f>COUNTIF(F41,$F$53)+COUNTIF(G41,$G$53)+COUNTIF(H41,$H$53)+COUNTIF(I41,$I$53)+COUNTIF(J41,$J$53)+COUNTIF(K41,$K$53)+COUNTIF(L41,$L$53)+COUNTIF(M41,$M$53)+COUNTIF(N41,$N$53)+COUNTIF(O41,$O$53)+COUNTIF(P41,$P$53)+COUNTIF(Q41,$Q$53)+COUNTIF(R41,$R$53)+COUNTIF(S41,$S$53)+COUNTIF(T41,$T$53)+COUNTIF(U41,$U$53)+COUNTIF(V41,$V$53)+COUNTIF(W41,$W$53)+COUNTIF(X41,$X$53)+COUNTIF(Y41,$Y$53)+COUNTIF(Z41,$Z$53)+COUNTIF(AA41,$AA$53)+COUNTIF(AB41,$AB$53)+COUNTIF(AC41,$AC$53)+COUNTIF(AD41,$AD$53)+COUNTIF(AE41,$AE$53)</f>
        <v/>
      </c>
      <c r="BI41" s="27">
        <f>BH41/26</f>
        <v/>
      </c>
      <c r="BJ41" s="28">
        <f>IF(D41="L","EM ANÁLISE",IF(D41="T","TRANSFERIDO",IF(D41="F","FALTOU",IF(D41="FF","FALECEU",IF(C41="","...",IF(BH41&gt;=21,"ADEQUADO",IF(BH41&gt;=14,"INTERMEDIÁRIO",IF(BH41&gt;7,"CRÍTICO","MUITO CRÍTICO"))))))))</f>
        <v/>
      </c>
      <c r="BK41" s="6" t="n"/>
      <c r="BL41" s="26">
        <f>COUNTIF(AG41,$AG$53)+COUNTIF(AH41,$AH$53)+COUNTIF(AI41,$AI$53)+COUNTIF(AJ41,$AJ$53)+COUNTIF(AK41,$AK$53)+COUNTIF(AL41,$AL$53)+COUNTIF(AM41,$AM$53)+COUNTIF(AN41,$AN$53)+COUNTIF(AO41,$AO$53)+COUNTIF(AP41,$AP$53)+COUNTIF(AQ41,$AQ$53)+COUNTIF(AR41,$AR$53)+COUNTIF(AS41,$AS$53)+COUNTIF(AT41,$AT$53)+COUNTIF(AU41,$AU$53)+COUNTIF(AV41,$AV$53)+COUNTIF(AW41,$AW$53)+COUNTIF(AX41,$AX$53)+COUNTIF(AY41,$AY$53)+COUNTIF(AZ41,$AZ$53)+COUNTIF(BA41,$BA$53)+COUNTIF(BB41,$BB$53)+COUNTIF(BC41,$BC$53)+COUNTIF(BD41,$BD$53)+COUNTIF(BE41,$BE$53)+COUNTIF(BF41,$BF$53)</f>
        <v/>
      </c>
      <c r="BM41" s="27">
        <f>BL41/26</f>
        <v/>
      </c>
      <c r="BN41" s="28">
        <f>IF(D41="L","EM ANÁLISE",IF(D41="T","TRANSFERIDO",IF(D41="F","FALTOU",IF(D41="FF","FALECEU",IF(C41="","...",IF(BL41&gt;=21,"ADEQUADO",IF(BL41&gt;=14,"INTERMEDIÁRIO",IF(BL41&gt;7,"CRÍTICO","MUITO CRÍTICO"))))))))</f>
        <v/>
      </c>
      <c r="BO41" s="2" t="n"/>
      <c r="BP41" s="29" t="n"/>
      <c r="BQ41" s="2" t="n"/>
    </row>
    <row r="42" ht="14.25" customHeight="1" s="180">
      <c r="A42" s="1" t="n"/>
      <c r="B42" s="14">
        <f>B41+1</f>
        <v/>
      </c>
      <c r="C42" s="34" t="n"/>
      <c r="D42" s="21" t="n"/>
      <c r="E42" s="6" t="n"/>
      <c r="F42" s="25" t="n"/>
      <c r="G42" s="25" t="n"/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  <c r="S42" s="25" t="n"/>
      <c r="T42" s="25" t="n"/>
      <c r="U42" s="25" t="n"/>
      <c r="V42" s="25" t="n"/>
      <c r="W42" s="25" t="n"/>
      <c r="X42" s="25" t="n"/>
      <c r="Y42" s="25" t="n"/>
      <c r="Z42" s="25" t="n"/>
      <c r="AA42" s="25" t="n"/>
      <c r="AB42" s="25" t="n"/>
      <c r="AC42" s="25" t="n"/>
      <c r="AD42" s="25" t="n"/>
      <c r="AE42" s="25" t="n"/>
      <c r="AF42" s="24" t="n"/>
      <c r="AG42" s="25" t="n"/>
      <c r="AH42" s="25" t="n"/>
      <c r="AI42" s="25" t="n"/>
      <c r="AJ42" s="25" t="n"/>
      <c r="AK42" s="25" t="n"/>
      <c r="AL42" s="25" t="n"/>
      <c r="AM42" s="25" t="n"/>
      <c r="AN42" s="25" t="n"/>
      <c r="AO42" s="25" t="n"/>
      <c r="AP42" s="25" t="n"/>
      <c r="AQ42" s="25" t="n"/>
      <c r="AR42" s="25" t="n"/>
      <c r="AS42" s="25" t="n"/>
      <c r="AT42" s="25" t="n"/>
      <c r="AU42" s="25" t="n"/>
      <c r="AV42" s="25" t="n"/>
      <c r="AW42" s="25" t="n"/>
      <c r="AX42" s="25" t="n"/>
      <c r="AY42" s="25" t="n"/>
      <c r="AZ42" s="25" t="n"/>
      <c r="BA42" s="25" t="n"/>
      <c r="BB42" s="25" t="n"/>
      <c r="BC42" s="25" t="n"/>
      <c r="BD42" s="25" t="n"/>
      <c r="BE42" s="25" t="n"/>
      <c r="BF42" s="25" t="n"/>
      <c r="BG42" s="2" t="n"/>
      <c r="BH42" s="26">
        <f>COUNTIF(F42,$F$53)+COUNTIF(G42,$G$53)+COUNTIF(H42,$H$53)+COUNTIF(I42,$I$53)+COUNTIF(J42,$J$53)+COUNTIF(K42,$K$53)+COUNTIF(L42,$L$53)+COUNTIF(M42,$M$53)+COUNTIF(N42,$N$53)+COUNTIF(O42,$O$53)+COUNTIF(P42,$P$53)+COUNTIF(Q42,$Q$53)+COUNTIF(R42,$R$53)+COUNTIF(S42,$S$53)+COUNTIF(T42,$T$53)+COUNTIF(U42,$U$53)+COUNTIF(V42,$V$53)+COUNTIF(W42,$W$53)+COUNTIF(X42,$X$53)+COUNTIF(Y42,$Y$53)+COUNTIF(Z42,$Z$53)+COUNTIF(AA42,$AA$53)+COUNTIF(AB42,$AB$53)+COUNTIF(AC42,$AC$53)+COUNTIF(AD42,$AD$53)+COUNTIF(AE42,$AE$53)</f>
        <v/>
      </c>
      <c r="BI42" s="27">
        <f>BH42/26</f>
        <v/>
      </c>
      <c r="BJ42" s="28">
        <f>IF(D42="L","EM ANÁLISE",IF(D42="T","TRANSFERIDO",IF(D42="F","FALTOU",IF(D42="FF","FALECEU",IF(C42="","...",IF(BH42&gt;=21,"ADEQUADO",IF(BH42&gt;=14,"INTERMEDIÁRIO",IF(BH42&gt;7,"CRÍTICO","MUITO CRÍTICO"))))))))</f>
        <v/>
      </c>
      <c r="BK42" s="6" t="n"/>
      <c r="BL42" s="26">
        <f>COUNTIF(AG42,$AG$53)+COUNTIF(AH42,$AH$53)+COUNTIF(AI42,$AI$53)+COUNTIF(AJ42,$AJ$53)+COUNTIF(AK42,$AK$53)+COUNTIF(AL42,$AL$53)+COUNTIF(AM42,$AM$53)+COUNTIF(AN42,$AN$53)+COUNTIF(AO42,$AO$53)+COUNTIF(AP42,$AP$53)+COUNTIF(AQ42,$AQ$53)+COUNTIF(AR42,$AR$53)+COUNTIF(AS42,$AS$53)+COUNTIF(AT42,$AT$53)+COUNTIF(AU42,$AU$53)+COUNTIF(AV42,$AV$53)+COUNTIF(AW42,$AW$53)+COUNTIF(AX42,$AX$53)+COUNTIF(AY42,$AY$53)+COUNTIF(AZ42,$AZ$53)+COUNTIF(BA42,$BA$53)+COUNTIF(BB42,$BB$53)+COUNTIF(BC42,$BC$53)+COUNTIF(BD42,$BD$53)+COUNTIF(BE42,$BE$53)+COUNTIF(BF42,$BF$53)</f>
        <v/>
      </c>
      <c r="BM42" s="27">
        <f>BL42/26</f>
        <v/>
      </c>
      <c r="BN42" s="28">
        <f>IF(D42="L","EM ANÁLISE",IF(D42="T","TRANSFERIDO",IF(D42="F","FALTOU",IF(D42="FF","FALECEU",IF(C42="","...",IF(BL42&gt;=21,"ADEQUADO",IF(BL42&gt;=14,"INTERMEDIÁRIO",IF(BL42&gt;7,"CRÍTICO","MUITO CRÍTICO"))))))))</f>
        <v/>
      </c>
      <c r="BO42" s="2" t="n"/>
      <c r="BP42" s="29" t="n"/>
      <c r="BQ42" s="2" t="n"/>
    </row>
    <row r="43" ht="14.25" customHeight="1" s="180">
      <c r="A43" s="1" t="n"/>
      <c r="B43" s="14">
        <f>B42+1</f>
        <v/>
      </c>
      <c r="C43" s="34" t="n"/>
      <c r="D43" s="21" t="n"/>
      <c r="E43" s="6" t="n"/>
      <c r="F43" s="25" t="n"/>
      <c r="G43" s="25" t="n"/>
      <c r="H43" s="25" t="n"/>
      <c r="I43" s="25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5" t="n"/>
      <c r="S43" s="25" t="n"/>
      <c r="T43" s="25" t="n"/>
      <c r="U43" s="25" t="n"/>
      <c r="V43" s="25" t="n"/>
      <c r="W43" s="25" t="n"/>
      <c r="X43" s="25" t="n"/>
      <c r="Y43" s="25" t="n"/>
      <c r="Z43" s="25" t="n"/>
      <c r="AA43" s="25" t="n"/>
      <c r="AB43" s="25" t="n"/>
      <c r="AC43" s="25" t="n"/>
      <c r="AD43" s="25" t="n"/>
      <c r="AE43" s="25" t="n"/>
      <c r="AF43" s="24" t="n"/>
      <c r="AG43" s="25" t="n"/>
      <c r="AH43" s="25" t="n"/>
      <c r="AI43" s="25" t="n"/>
      <c r="AJ43" s="25" t="n"/>
      <c r="AK43" s="25" t="n"/>
      <c r="AL43" s="25" t="n"/>
      <c r="AM43" s="25" t="n"/>
      <c r="AN43" s="25" t="n"/>
      <c r="AO43" s="25" t="n"/>
      <c r="AP43" s="25" t="n"/>
      <c r="AQ43" s="25" t="n"/>
      <c r="AR43" s="25" t="n"/>
      <c r="AS43" s="25" t="n"/>
      <c r="AT43" s="25" t="n"/>
      <c r="AU43" s="25" t="n"/>
      <c r="AV43" s="25" t="n"/>
      <c r="AW43" s="25" t="n"/>
      <c r="AX43" s="25" t="n"/>
      <c r="AY43" s="25" t="n"/>
      <c r="AZ43" s="25" t="n"/>
      <c r="BA43" s="25" t="n"/>
      <c r="BB43" s="25" t="n"/>
      <c r="BC43" s="25" t="n"/>
      <c r="BD43" s="25" t="n"/>
      <c r="BE43" s="25" t="n"/>
      <c r="BF43" s="25" t="n"/>
      <c r="BG43" s="35" t="n"/>
      <c r="BH43" s="26">
        <f>COUNTIF(F43,$F$53)+COUNTIF(G43,$G$53)+COUNTIF(H43,$H$53)+COUNTIF(I43,$I$53)+COUNTIF(J43,$J$53)+COUNTIF(K43,$K$53)+COUNTIF(L43,$L$53)+COUNTIF(M43,$M$53)+COUNTIF(N43,$N$53)+COUNTIF(O43,$O$53)+COUNTIF(P43,$P$53)+COUNTIF(Q43,$Q$53)+COUNTIF(R43,$R$53)+COUNTIF(S43,$S$53)+COUNTIF(T43,$T$53)+COUNTIF(U43,$U$53)+COUNTIF(V43,$V$53)+COUNTIF(W43,$W$53)+COUNTIF(X43,$X$53)+COUNTIF(Y43,$Y$53)+COUNTIF(Z43,$Z$53)+COUNTIF(AA43,$AA$53)+COUNTIF(AB43,$AB$53)+COUNTIF(AC43,$AC$53)+COUNTIF(AD43,$AD$53)+COUNTIF(AE43,$AE$53)</f>
        <v/>
      </c>
      <c r="BI43" s="27">
        <f>BH43/26</f>
        <v/>
      </c>
      <c r="BJ43" s="28">
        <f>IF(D43="L","EM ANÁLISE",IF(D43="T","TRANSFERIDO",IF(D43="F","FALTOU",IF(D43="FF","FALECEU",IF(C43="","...",IF(BH43&gt;=21,"ADEQUADO",IF(BH43&gt;=14,"INTERMEDIÁRIO",IF(BH43&gt;7,"CRÍTICO","MUITO CRÍTICO"))))))))</f>
        <v/>
      </c>
      <c r="BK43" s="6" t="n"/>
      <c r="BL43" s="26">
        <f>COUNTIF(AG43,$AG$53)+COUNTIF(AH43,$AH$53)+COUNTIF(AI43,$AI$53)+COUNTIF(AJ43,$AJ$53)+COUNTIF(AK43,$AK$53)+COUNTIF(AL43,$AL$53)+COUNTIF(AM43,$AM$53)+COUNTIF(AN43,$AN$53)+COUNTIF(AO43,$AO$53)+COUNTIF(AP43,$AP$53)+COUNTIF(AQ43,$AQ$53)+COUNTIF(AR43,$AR$53)+COUNTIF(AS43,$AS$53)+COUNTIF(AT43,$AT$53)+COUNTIF(AU43,$AU$53)+COUNTIF(AV43,$AV$53)+COUNTIF(AW43,$AW$53)+COUNTIF(AX43,$AX$53)+COUNTIF(AY43,$AY$53)+COUNTIF(AZ43,$AZ$53)+COUNTIF(BA43,$BA$53)+COUNTIF(BB43,$BB$53)+COUNTIF(BC43,$BC$53)+COUNTIF(BD43,$BD$53)+COUNTIF(BE43,$BE$53)+COUNTIF(BF43,$BF$53)</f>
        <v/>
      </c>
      <c r="BM43" s="27">
        <f>BL43/26</f>
        <v/>
      </c>
      <c r="BN43" s="28">
        <f>IF(D43="L","EM ANÁLISE",IF(D43="T","TRANSFERIDO",IF(D43="F","FALTOU",IF(D43="FF","FALECEU",IF(C43="","...",IF(BL43&gt;=21,"ADEQUADO",IF(BL43&gt;=14,"INTERMEDIÁRIO",IF(BL43&gt;7,"CRÍTICO","MUITO CRÍTICO"))))))))</f>
        <v/>
      </c>
      <c r="BO43" s="2" t="n"/>
      <c r="BP43" s="29" t="n"/>
      <c r="BQ43" s="2" t="n"/>
    </row>
    <row r="44" ht="14.25" customHeight="1" s="180">
      <c r="A44" s="1" t="n"/>
      <c r="B44" s="14">
        <f>B43+1</f>
        <v/>
      </c>
      <c r="C44" s="34" t="n"/>
      <c r="D44" s="21" t="n"/>
      <c r="E44" s="6" t="n"/>
      <c r="F44" s="25" t="n"/>
      <c r="G44" s="25" t="n"/>
      <c r="H44" s="25" t="n"/>
      <c r="I44" s="25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5" t="n"/>
      <c r="S44" s="25" t="n"/>
      <c r="T44" s="25" t="n"/>
      <c r="U44" s="25" t="n"/>
      <c r="V44" s="25" t="n"/>
      <c r="W44" s="25" t="n"/>
      <c r="X44" s="25" t="n"/>
      <c r="Y44" s="25" t="n"/>
      <c r="Z44" s="25" t="n"/>
      <c r="AA44" s="25" t="n"/>
      <c r="AB44" s="25" t="n"/>
      <c r="AC44" s="25" t="n"/>
      <c r="AD44" s="25" t="n"/>
      <c r="AE44" s="25" t="n"/>
      <c r="AF44" s="24" t="n"/>
      <c r="AG44" s="25" t="n"/>
      <c r="AH44" s="25" t="n"/>
      <c r="AI44" s="25" t="n"/>
      <c r="AJ44" s="25" t="n"/>
      <c r="AK44" s="25" t="n"/>
      <c r="AL44" s="25" t="n"/>
      <c r="AM44" s="25" t="n"/>
      <c r="AN44" s="25" t="n"/>
      <c r="AO44" s="25" t="n"/>
      <c r="AP44" s="25" t="n"/>
      <c r="AQ44" s="25" t="n"/>
      <c r="AR44" s="25" t="n"/>
      <c r="AS44" s="25" t="n"/>
      <c r="AT44" s="25" t="n"/>
      <c r="AU44" s="25" t="n"/>
      <c r="AV44" s="25" t="n"/>
      <c r="AW44" s="25" t="n"/>
      <c r="AX44" s="25" t="n"/>
      <c r="AY44" s="25" t="n"/>
      <c r="AZ44" s="25" t="n"/>
      <c r="BA44" s="25" t="n"/>
      <c r="BB44" s="25" t="n"/>
      <c r="BC44" s="25" t="n"/>
      <c r="BD44" s="25" t="n"/>
      <c r="BE44" s="25" t="n"/>
      <c r="BF44" s="25" t="n"/>
      <c r="BG44" s="2" t="n"/>
      <c r="BH44" s="26">
        <f>COUNTIF(F44,$F$53)+COUNTIF(G44,$G$53)+COUNTIF(H44,$H$53)+COUNTIF(I44,$I$53)+COUNTIF(J44,$J$53)+COUNTIF(K44,$K$53)+COUNTIF(L44,$L$53)+COUNTIF(M44,$M$53)+COUNTIF(N44,$N$53)+COUNTIF(O44,$O$53)+COUNTIF(P44,$P$53)+COUNTIF(Q44,$Q$53)+COUNTIF(R44,$R$53)+COUNTIF(S44,$S$53)+COUNTIF(T44,$T$53)+COUNTIF(U44,$U$53)+COUNTIF(V44,$V$53)+COUNTIF(W44,$W$53)+COUNTIF(X44,$X$53)+COUNTIF(Y44,$Y$53)+COUNTIF(Z44,$Z$53)+COUNTIF(AA44,$AA$53)+COUNTIF(AB44,$AB$53)+COUNTIF(AC44,$AC$53)+COUNTIF(AD44,$AD$53)+COUNTIF(AE44,$AE$53)</f>
        <v/>
      </c>
      <c r="BI44" s="27">
        <f>BH44/26</f>
        <v/>
      </c>
      <c r="BJ44" s="28">
        <f>IF(D44="L","EM ANÁLISE",IF(D44="T","TRANSFERIDO",IF(D44="F","FALTOU",IF(D44="FF","FALECEU",IF(C44="","...",IF(BH44&gt;=21,"ADEQUADO",IF(BH44&gt;=14,"INTERMEDIÁRIO",IF(BH44&gt;7,"CRÍTICO","MUITO CRÍTICO"))))))))</f>
        <v/>
      </c>
      <c r="BK44" s="6" t="n"/>
      <c r="BL44" s="26">
        <f>COUNTIF(AG44,$AG$53)+COUNTIF(AH44,$AH$53)+COUNTIF(AI44,$AI$53)+COUNTIF(AJ44,$AJ$53)+COUNTIF(AK44,$AK$53)+COUNTIF(AL44,$AL$53)+COUNTIF(AM44,$AM$53)+COUNTIF(AN44,$AN$53)+COUNTIF(AO44,$AO$53)+COUNTIF(AP44,$AP$53)+COUNTIF(AQ44,$AQ$53)+COUNTIF(AR44,$AR$53)+COUNTIF(AS44,$AS$53)+COUNTIF(AT44,$AT$53)+COUNTIF(AU44,$AU$53)+COUNTIF(AV44,$AV$53)+COUNTIF(AW44,$AW$53)+COUNTIF(AX44,$AX$53)+COUNTIF(AY44,$AY$53)+COUNTIF(AZ44,$AZ$53)+COUNTIF(BA44,$BA$53)+COUNTIF(BB44,$BB$53)+COUNTIF(BC44,$BC$53)+COUNTIF(BD44,$BD$53)+COUNTIF(BE44,$BE$53)+COUNTIF(BF44,$BF$53)</f>
        <v/>
      </c>
      <c r="BM44" s="27">
        <f>BL44/26</f>
        <v/>
      </c>
      <c r="BN44" s="28">
        <f>IF(D44="L","EM ANÁLISE",IF(D44="T","TRANSFERIDO",IF(D44="F","FALTOU",IF(D44="FF","FALECEU",IF(C44="","...",IF(BL44&gt;=21,"ADEQUADO",IF(BL44&gt;=14,"INTERMEDIÁRIO",IF(BL44&gt;7,"CRÍTICO","MUITO CRÍTICO"))))))))</f>
        <v/>
      </c>
      <c r="BO44" s="2" t="n"/>
      <c r="BP44" s="29" t="n"/>
      <c r="BQ44" s="2" t="n"/>
    </row>
    <row r="45" ht="14.25" customHeight="1" s="180">
      <c r="A45" s="1" t="n"/>
      <c r="B45" s="14">
        <f>B44+1</f>
        <v/>
      </c>
      <c r="C45" s="34" t="n"/>
      <c r="D45" s="21" t="n"/>
      <c r="E45" s="6" t="n"/>
      <c r="F45" s="25" t="n"/>
      <c r="G45" s="25" t="n"/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25" t="n"/>
      <c r="Z45" s="25" t="n"/>
      <c r="AA45" s="25" t="n"/>
      <c r="AB45" s="25" t="n"/>
      <c r="AC45" s="25" t="n"/>
      <c r="AD45" s="25" t="n"/>
      <c r="AE45" s="25" t="n"/>
      <c r="AF45" s="24" t="n"/>
      <c r="AG45" s="25" t="n"/>
      <c r="AH45" s="25" t="n"/>
      <c r="AI45" s="25" t="n"/>
      <c r="AJ45" s="25" t="n"/>
      <c r="AK45" s="25" t="n"/>
      <c r="AL45" s="25" t="n"/>
      <c r="AM45" s="25" t="n"/>
      <c r="AN45" s="25" t="n"/>
      <c r="AO45" s="25" t="n"/>
      <c r="AP45" s="25" t="n"/>
      <c r="AQ45" s="25" t="n"/>
      <c r="AR45" s="25" t="n"/>
      <c r="AS45" s="25" t="n"/>
      <c r="AT45" s="25" t="n"/>
      <c r="AU45" s="25" t="n"/>
      <c r="AV45" s="25" t="n"/>
      <c r="AW45" s="25" t="n"/>
      <c r="AX45" s="25" t="n"/>
      <c r="AY45" s="25" t="n"/>
      <c r="AZ45" s="25" t="n"/>
      <c r="BA45" s="25" t="n"/>
      <c r="BB45" s="25" t="n"/>
      <c r="BC45" s="25" t="n"/>
      <c r="BD45" s="25" t="n"/>
      <c r="BE45" s="25" t="n"/>
      <c r="BF45" s="25" t="n"/>
      <c r="BG45" s="2" t="n"/>
      <c r="BH45" s="26">
        <f>COUNTIF(F45,$F$53)+COUNTIF(G45,$G$53)+COUNTIF(H45,$H$53)+COUNTIF(I45,$I$53)+COUNTIF(J45,$J$53)+COUNTIF(K45,$K$53)+COUNTIF(L45,$L$53)+COUNTIF(M45,$M$53)+COUNTIF(N45,$N$53)+COUNTIF(O45,$O$53)+COUNTIF(P45,$P$53)+COUNTIF(Q45,$Q$53)+COUNTIF(R45,$R$53)+COUNTIF(S45,$S$53)+COUNTIF(T45,$T$53)+COUNTIF(U45,$U$53)+COUNTIF(V45,$V$53)+COUNTIF(W45,$W$53)+COUNTIF(X45,$X$53)+COUNTIF(Y45,$Y$53)+COUNTIF(Z45,$Z$53)+COUNTIF(AA45,$AA$53)+COUNTIF(AB45,$AB$53)+COUNTIF(AC45,$AC$53)+COUNTIF(AD45,$AD$53)+COUNTIF(AE45,$AE$53)</f>
        <v/>
      </c>
      <c r="BI45" s="27">
        <f>BH45/26</f>
        <v/>
      </c>
      <c r="BJ45" s="28">
        <f>IF(D45="L","EM ANÁLISE",IF(D45="T","TRANSFERIDO",IF(D45="F","FALTOU",IF(D45="FF","FALECEU",IF(C45="","...",IF(BH45&gt;=21,"ADEQUADO",IF(BH45&gt;=14,"INTERMEDIÁRIO",IF(BH45&gt;7,"CRÍTICO","MUITO CRÍTICO"))))))))</f>
        <v/>
      </c>
      <c r="BK45" s="6" t="n"/>
      <c r="BL45" s="26">
        <f>COUNTIF(AG45,$AG$53)+COUNTIF(AH45,$AH$53)+COUNTIF(AI45,$AI$53)+COUNTIF(AJ45,$AJ$53)+COUNTIF(AK45,$AK$53)+COUNTIF(AL45,$AL$53)+COUNTIF(AM45,$AM$53)+COUNTIF(AN45,$AN$53)+COUNTIF(AO45,$AO$53)+COUNTIF(AP45,$AP$53)+COUNTIF(AQ45,$AQ$53)+COUNTIF(AR45,$AR$53)+COUNTIF(AS45,$AS$53)+COUNTIF(AT45,$AT$53)+COUNTIF(AU45,$AU$53)+COUNTIF(AV45,$AV$53)+COUNTIF(AW45,$AW$53)+COUNTIF(AX45,$AX$53)+COUNTIF(AY45,$AY$53)+COUNTIF(AZ45,$AZ$53)+COUNTIF(BA45,$BA$53)+COUNTIF(BB45,$BB$53)+COUNTIF(BC45,$BC$53)+COUNTIF(BD45,$BD$53)+COUNTIF(BE45,$BE$53)+COUNTIF(BF45,$BF$53)</f>
        <v/>
      </c>
      <c r="BM45" s="27">
        <f>BL45/26</f>
        <v/>
      </c>
      <c r="BN45" s="28">
        <f>IF(D45="L","EM ANÁLISE",IF(D45="T","TRANSFERIDO",IF(D45="F","FALTOU",IF(D45="FF","FALECEU",IF(C45="","...",IF(BL45&gt;=21,"ADEQUADO",IF(BL45&gt;=14,"INTERMEDIÁRIO",IF(BL45&gt;7,"CRÍTICO","MUITO CRÍTICO"))))))))</f>
        <v/>
      </c>
      <c r="BO45" s="2" t="n"/>
      <c r="BP45" s="29" t="n"/>
      <c r="BQ45" s="2" t="n"/>
    </row>
    <row r="46" ht="14.25" customHeight="1" s="180">
      <c r="A46" s="1" t="n"/>
      <c r="B46" s="14">
        <f>B45+1</f>
        <v/>
      </c>
      <c r="C46" s="34" t="n"/>
      <c r="D46" s="21" t="n"/>
      <c r="E46" s="6" t="n"/>
      <c r="F46" s="25" t="n"/>
      <c r="G46" s="25" t="n"/>
      <c r="H46" s="25" t="n"/>
      <c r="I46" s="25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5" t="n"/>
      <c r="S46" s="25" t="n"/>
      <c r="T46" s="25" t="n"/>
      <c r="U46" s="25" t="n"/>
      <c r="V46" s="25" t="n"/>
      <c r="W46" s="25" t="n"/>
      <c r="X46" s="25" t="n"/>
      <c r="Y46" s="25" t="n"/>
      <c r="Z46" s="25" t="n"/>
      <c r="AA46" s="25" t="n"/>
      <c r="AB46" s="25" t="n"/>
      <c r="AC46" s="25" t="n"/>
      <c r="AD46" s="25" t="n"/>
      <c r="AE46" s="25" t="n"/>
      <c r="AF46" s="24" t="n"/>
      <c r="AG46" s="25" t="n"/>
      <c r="AH46" s="25" t="n"/>
      <c r="AI46" s="25" t="n"/>
      <c r="AJ46" s="25" t="n"/>
      <c r="AK46" s="25" t="n"/>
      <c r="AL46" s="25" t="n"/>
      <c r="AM46" s="25" t="n"/>
      <c r="AN46" s="25" t="n"/>
      <c r="AO46" s="25" t="n"/>
      <c r="AP46" s="25" t="n"/>
      <c r="AQ46" s="25" t="n"/>
      <c r="AR46" s="25" t="n"/>
      <c r="AS46" s="25" t="n"/>
      <c r="AT46" s="25" t="n"/>
      <c r="AU46" s="25" t="n"/>
      <c r="AV46" s="25" t="n"/>
      <c r="AW46" s="25" t="n"/>
      <c r="AX46" s="25" t="n"/>
      <c r="AY46" s="25" t="n"/>
      <c r="AZ46" s="25" t="n"/>
      <c r="BA46" s="25" t="n"/>
      <c r="BB46" s="25" t="n"/>
      <c r="BC46" s="25" t="n"/>
      <c r="BD46" s="25" t="n"/>
      <c r="BE46" s="25" t="n"/>
      <c r="BF46" s="25" t="n"/>
      <c r="BG46" s="2" t="n"/>
      <c r="BH46" s="26">
        <f>COUNTIF(F46,$F$53)+COUNTIF(G46,$G$53)+COUNTIF(H46,$H$53)+COUNTIF(I46,$I$53)+COUNTIF(J46,$J$53)+COUNTIF(K46,$K$53)+COUNTIF(L46,$L$53)+COUNTIF(M46,$M$53)+COUNTIF(N46,$N$53)+COUNTIF(O46,$O$53)+COUNTIF(P46,$P$53)+COUNTIF(Q46,$Q$53)+COUNTIF(R46,$R$53)+COUNTIF(S46,$S$53)+COUNTIF(T46,$T$53)+COUNTIF(U46,$U$53)+COUNTIF(V46,$V$53)+COUNTIF(W46,$W$53)+COUNTIF(X46,$X$53)+COUNTIF(Y46,$Y$53)+COUNTIF(Z46,$Z$53)+COUNTIF(AA46,$AA$53)+COUNTIF(AB46,$AB$53)+COUNTIF(AC46,$AC$53)+COUNTIF(AD46,$AD$53)+COUNTIF(AE46,$AE$53)</f>
        <v/>
      </c>
      <c r="BI46" s="27">
        <f>BH46/26</f>
        <v/>
      </c>
      <c r="BJ46" s="28">
        <f>IF(D46="L","EM ANÁLISE",IF(D46="T","TRANSFERIDO",IF(D46="F","FALTOU",IF(D46="FF","FALECEU",IF(C46="","...",IF(BH46&gt;=21,"ADEQUADO",IF(BH46&gt;=14,"INTERMEDIÁRIO",IF(BH46&gt;7,"CRÍTICO","MUITO CRÍTICO"))))))))</f>
        <v/>
      </c>
      <c r="BK46" s="6" t="n"/>
      <c r="BL46" s="26">
        <f>COUNTIF(AG46,$AG$53)+COUNTIF(AH46,$AH$53)+COUNTIF(AI46,$AI$53)+COUNTIF(AJ46,$AJ$53)+COUNTIF(AK46,$AK$53)+COUNTIF(AL46,$AL$53)+COUNTIF(AM46,$AM$53)+COUNTIF(AN46,$AN$53)+COUNTIF(AO46,$AO$53)+COUNTIF(AP46,$AP$53)+COUNTIF(AQ46,$AQ$53)+COUNTIF(AR46,$AR$53)+COUNTIF(AS46,$AS$53)+COUNTIF(AT46,$AT$53)+COUNTIF(AU46,$AU$53)+COUNTIF(AV46,$AV$53)+COUNTIF(AW46,$AW$53)+COUNTIF(AX46,$AX$53)+COUNTIF(AY46,$AY$53)+COUNTIF(AZ46,$AZ$53)+COUNTIF(BA46,$BA$53)+COUNTIF(BB46,$BB$53)+COUNTIF(BC46,$BC$53)+COUNTIF(BD46,$BD$53)+COUNTIF(BE46,$BE$53)+COUNTIF(BF46,$BF$53)</f>
        <v/>
      </c>
      <c r="BM46" s="27">
        <f>BL46/26</f>
        <v/>
      </c>
      <c r="BN46" s="28">
        <f>IF(D46="L","EM ANÁLISE",IF(D46="T","TRANSFERIDO",IF(D46="F","FALTOU",IF(D46="FF","FALECEU",IF(C46="","...",IF(BL46&gt;=21,"ADEQUADO",IF(BL46&gt;=14,"INTERMEDIÁRIO",IF(BL46&gt;7,"CRÍTICO","MUITO CRÍTICO"))))))))</f>
        <v/>
      </c>
      <c r="BO46" s="2" t="n"/>
      <c r="BP46" s="29" t="n"/>
      <c r="BQ46" s="2" t="n"/>
    </row>
    <row r="47" ht="14.25" customHeight="1" s="180">
      <c r="A47" s="1" t="n"/>
      <c r="B47" s="14">
        <f>B46+1</f>
        <v/>
      </c>
      <c r="C47" s="34" t="n"/>
      <c r="D47" s="21" t="n"/>
      <c r="E47" s="6" t="n"/>
      <c r="F47" s="25" t="n"/>
      <c r="G47" s="25" t="n"/>
      <c r="H47" s="25" t="n"/>
      <c r="I47" s="25" t="n"/>
      <c r="J47" s="25" t="n"/>
      <c r="K47" s="25" t="n"/>
      <c r="L47" s="25" t="n"/>
      <c r="M47" s="25" t="n"/>
      <c r="N47" s="25" t="n"/>
      <c r="O47" s="25" t="n"/>
      <c r="P47" s="25" t="n"/>
      <c r="Q47" s="25" t="n"/>
      <c r="R47" s="25" t="n"/>
      <c r="S47" s="25" t="n"/>
      <c r="T47" s="25" t="n"/>
      <c r="U47" s="25" t="n"/>
      <c r="V47" s="25" t="n"/>
      <c r="W47" s="25" t="n"/>
      <c r="X47" s="25" t="n"/>
      <c r="Y47" s="25" t="n"/>
      <c r="Z47" s="25" t="n"/>
      <c r="AA47" s="25" t="n"/>
      <c r="AB47" s="25" t="n"/>
      <c r="AC47" s="25" t="n"/>
      <c r="AD47" s="25" t="n"/>
      <c r="AE47" s="25" t="n"/>
      <c r="AF47" s="24" t="n"/>
      <c r="AG47" s="25" t="n"/>
      <c r="AH47" s="25" t="n"/>
      <c r="AI47" s="25" t="n"/>
      <c r="AJ47" s="25" t="n"/>
      <c r="AK47" s="25" t="n"/>
      <c r="AL47" s="25" t="n"/>
      <c r="AM47" s="25" t="n"/>
      <c r="AN47" s="25" t="n"/>
      <c r="AO47" s="25" t="n"/>
      <c r="AP47" s="25" t="n"/>
      <c r="AQ47" s="25" t="n"/>
      <c r="AR47" s="25" t="n"/>
      <c r="AS47" s="25" t="n"/>
      <c r="AT47" s="25" t="n"/>
      <c r="AU47" s="25" t="n"/>
      <c r="AV47" s="25" t="n"/>
      <c r="AW47" s="25" t="n"/>
      <c r="AX47" s="25" t="n"/>
      <c r="AY47" s="25" t="n"/>
      <c r="AZ47" s="25" t="n"/>
      <c r="BA47" s="25" t="n"/>
      <c r="BB47" s="25" t="n"/>
      <c r="BC47" s="25" t="n"/>
      <c r="BD47" s="25" t="n"/>
      <c r="BE47" s="25" t="n"/>
      <c r="BF47" s="25" t="n"/>
      <c r="BG47" s="2" t="n"/>
      <c r="BH47" s="26">
        <f>COUNTIF(F47,$F$53)+COUNTIF(G47,$G$53)+COUNTIF(H47,$H$53)+COUNTIF(I47,$I$53)+COUNTIF(J47,$J$53)+COUNTIF(K47,$K$53)+COUNTIF(L47,$L$53)+COUNTIF(M47,$M$53)+COUNTIF(N47,$N$53)+COUNTIF(O47,$O$53)+COUNTIF(P47,$P$53)+COUNTIF(Q47,$Q$53)+COUNTIF(R47,$R$53)+COUNTIF(S47,$S$53)+COUNTIF(T47,$T$53)+COUNTIF(U47,$U$53)+COUNTIF(V47,$V$53)+COUNTIF(W47,$W$53)+COUNTIF(X47,$X$53)+COUNTIF(Y47,$Y$53)+COUNTIF(Z47,$Z$53)+COUNTIF(AA47,$AA$53)+COUNTIF(AB47,$AB$53)+COUNTIF(AC47,$AC$53)+COUNTIF(AD47,$AD$53)+COUNTIF(AE47,$AE$53)</f>
        <v/>
      </c>
      <c r="BI47" s="27">
        <f>BH47/26</f>
        <v/>
      </c>
      <c r="BJ47" s="28">
        <f>IF(D47="L","EM ANÁLISE",IF(D47="T","TRANSFERIDO",IF(D47="F","FALTOU",IF(D47="FF","FALECEU",IF(C47="","...",IF(BH47&gt;=21,"ADEQUADO",IF(BH47&gt;=14,"INTERMEDIÁRIO",IF(BH47&gt;7,"CRÍTICO","MUITO CRÍTICO"))))))))</f>
        <v/>
      </c>
      <c r="BK47" s="6" t="n"/>
      <c r="BL47" s="26">
        <f>COUNTIF(AG47,$AG$53)+COUNTIF(AH47,$AH$53)+COUNTIF(AI47,$AI$53)+COUNTIF(AJ47,$AJ$53)+COUNTIF(AK47,$AK$53)+COUNTIF(AL47,$AL$53)+COUNTIF(AM47,$AM$53)+COUNTIF(AN47,$AN$53)+COUNTIF(AO47,$AO$53)+COUNTIF(AP47,$AP$53)+COUNTIF(AQ47,$AQ$53)+COUNTIF(AR47,$AR$53)+COUNTIF(AS47,$AS$53)+COUNTIF(AT47,$AT$53)+COUNTIF(AU47,$AU$53)+COUNTIF(AV47,$AV$53)+COUNTIF(AW47,$AW$53)+COUNTIF(AX47,$AX$53)+COUNTIF(AY47,$AY$53)+COUNTIF(AZ47,$AZ$53)+COUNTIF(BA47,$BA$53)+COUNTIF(BB47,$BB$53)+COUNTIF(BC47,$BC$53)+COUNTIF(BD47,$BD$53)+COUNTIF(BE47,$BE$53)+COUNTIF(BF47,$BF$53)</f>
        <v/>
      </c>
      <c r="BM47" s="27">
        <f>BL47/26</f>
        <v/>
      </c>
      <c r="BN47" s="28">
        <f>IF(D47="L","EM ANÁLISE",IF(D47="T","TRANSFERIDO",IF(D47="F","FALTOU",IF(D47="FF","FALECEU",IF(C47="","...",IF(BL47&gt;=21,"ADEQUADO",IF(BL47&gt;=14,"INTERMEDIÁRIO",IF(BL47&gt;7,"CRÍTICO","MUITO CRÍTICO"))))))))</f>
        <v/>
      </c>
      <c r="BO47" s="2" t="n"/>
      <c r="BP47" s="29" t="n"/>
      <c r="BQ47" s="2" t="n"/>
    </row>
    <row r="48" ht="14.25" customHeight="1" s="180">
      <c r="A48" s="1" t="n"/>
      <c r="B48" s="3" t="n"/>
      <c r="C48" s="1" t="n"/>
      <c r="D48" s="3" t="n"/>
      <c r="E48" s="6" t="n"/>
      <c r="F48" s="36">
        <f>COUNTIF(F13:F47,F53)</f>
        <v/>
      </c>
      <c r="G48" s="36">
        <f>COUNTIF(G13:G47,G53)</f>
        <v/>
      </c>
      <c r="H48" s="36">
        <f>COUNTIF(H13:H47,H53)</f>
        <v/>
      </c>
      <c r="I48" s="36">
        <f>COUNTIF(I13:I47,I53)</f>
        <v/>
      </c>
      <c r="J48" s="36">
        <f>COUNTIF(J13:J47,J53)</f>
        <v/>
      </c>
      <c r="K48" s="36">
        <f>COUNTIF(K13:K47,K53)</f>
        <v/>
      </c>
      <c r="L48" s="36">
        <f>COUNTIF(L13:L47,L53)</f>
        <v/>
      </c>
      <c r="M48" s="36">
        <f>COUNTIF(M13:M47,M53)</f>
        <v/>
      </c>
      <c r="N48" s="36">
        <f>COUNTIF(N13:N47,N53)</f>
        <v/>
      </c>
      <c r="O48" s="36">
        <f>COUNTIF(O13:O47,O53)</f>
        <v/>
      </c>
      <c r="P48" s="36">
        <f>COUNTIF(P13:P47,P53)</f>
        <v/>
      </c>
      <c r="Q48" s="36">
        <f>COUNTIF(Q13:Q47,Q53)</f>
        <v/>
      </c>
      <c r="R48" s="36">
        <f>COUNTIF(R13:R47,R53)</f>
        <v/>
      </c>
      <c r="S48" s="36">
        <f>COUNTIF(S13:S47,S53)</f>
        <v/>
      </c>
      <c r="T48" s="36">
        <f>COUNTIF(T13:T47,T53)</f>
        <v/>
      </c>
      <c r="U48" s="36">
        <f>COUNTIF(U13:U47,U53)</f>
        <v/>
      </c>
      <c r="V48" s="36">
        <f>COUNTIF(V13:V47,V53)</f>
        <v/>
      </c>
      <c r="W48" s="36">
        <f>COUNTIF(W13:W47,W53)</f>
        <v/>
      </c>
      <c r="X48" s="36">
        <f>COUNTIF(X13:X47,X53)</f>
        <v/>
      </c>
      <c r="Y48" s="36">
        <f>COUNTIF(Y13:Y47,Y53)</f>
        <v/>
      </c>
      <c r="Z48" s="36">
        <f>COUNTIF(Z13:Z47,Z53)</f>
        <v/>
      </c>
      <c r="AA48" s="36">
        <f>COUNTIF(AA13:AA47,AA53)</f>
        <v/>
      </c>
      <c r="AB48" s="36">
        <f>COUNTIF(AB13:AB47,AB53)</f>
        <v/>
      </c>
      <c r="AC48" s="36">
        <f>COUNTIF(AC13:AC47,AC53)</f>
        <v/>
      </c>
      <c r="AD48" s="36">
        <f>COUNTIF(AD13:AD47,AD53)</f>
        <v/>
      </c>
      <c r="AE48" s="36">
        <f>COUNTIF(AE13:AE47,AE53)</f>
        <v/>
      </c>
      <c r="AF48" s="37" t="n"/>
      <c r="AG48" s="36">
        <f>COUNTIF(AG13:AG47,AG53)</f>
        <v/>
      </c>
      <c r="AH48" s="36">
        <f>COUNTIF(AH13:AH47,AH53)</f>
        <v/>
      </c>
      <c r="AI48" s="36">
        <f>COUNTIF(AI13:AI47,AI53)</f>
        <v/>
      </c>
      <c r="AJ48" s="36">
        <f>COUNTIF(AJ13:AJ47,AJ53)</f>
        <v/>
      </c>
      <c r="AK48" s="36">
        <f>COUNTIF(AK13:AK47,AK53)</f>
        <v/>
      </c>
      <c r="AL48" s="36">
        <f>COUNTIF(AL13:AL47,AL53)</f>
        <v/>
      </c>
      <c r="AM48" s="36">
        <f>COUNTIF(AM13:AM47,AM53)</f>
        <v/>
      </c>
      <c r="AN48" s="36">
        <f>COUNTIF(AN13:AN47,AN53)</f>
        <v/>
      </c>
      <c r="AO48" s="36">
        <f>COUNTIF(AO13:AO47,AO53)</f>
        <v/>
      </c>
      <c r="AP48" s="36">
        <f>COUNTIF(AP13:AP47,AP53)</f>
        <v/>
      </c>
      <c r="AQ48" s="36">
        <f>COUNTIF(AQ13:AQ47,AQ53)</f>
        <v/>
      </c>
      <c r="AR48" s="36">
        <f>COUNTIF(AR13:AR47,AR53)</f>
        <v/>
      </c>
      <c r="AS48" s="36">
        <f>COUNTIF(AS13:AS47,AS53)</f>
        <v/>
      </c>
      <c r="AT48" s="36">
        <f>COUNTIF(AT13:AT47,AT53)</f>
        <v/>
      </c>
      <c r="AU48" s="36">
        <f>COUNTIF(AU13:AU47,AU53)</f>
        <v/>
      </c>
      <c r="AV48" s="36">
        <f>COUNTIF(AV13:AV47,AV53)</f>
        <v/>
      </c>
      <c r="AW48" s="36">
        <f>COUNTIF(AW13:AW47,AW53)</f>
        <v/>
      </c>
      <c r="AX48" s="36">
        <f>COUNTIF(AX13:AX47,AX53)</f>
        <v/>
      </c>
      <c r="AY48" s="36">
        <f>COUNTIF(AY13:AY47,AY53)</f>
        <v/>
      </c>
      <c r="AZ48" s="36">
        <f>COUNTIF(AZ13:AZ47,AZ53)</f>
        <v/>
      </c>
      <c r="BA48" s="36">
        <f>COUNTIF(BA13:BA47,BA53)</f>
        <v/>
      </c>
      <c r="BB48" s="36">
        <f>COUNTIF(BB13:BB47,BB53)</f>
        <v/>
      </c>
      <c r="BC48" s="36">
        <f>COUNTIF(BC13:BC47,BC53)</f>
        <v/>
      </c>
      <c r="BD48" s="36">
        <f>COUNTIF(BD13:BD47,BD53)</f>
        <v/>
      </c>
      <c r="BE48" s="36">
        <f>COUNTIF(BE13:BE47,BE53)</f>
        <v/>
      </c>
      <c r="BF48" s="36">
        <f>COUNTIF(BF13:BF47,BF53)</f>
        <v/>
      </c>
      <c r="BG48" s="2" t="n"/>
      <c r="BH48" s="36">
        <f>SUM(F48:AE48)</f>
        <v/>
      </c>
      <c r="BI48" s="38">
        <f>BH48/(26*BP57)</f>
        <v/>
      </c>
      <c r="BJ48" s="39">
        <f>IF(BI48&gt;=75%,"ADEQUADO",IF(BI48&gt;=50%,"INTERMEDIÁRIO",IF(BI48&gt;25%,"CRÍTICO","MUITO CRÍTICO")))</f>
        <v/>
      </c>
      <c r="BK48" s="6" t="n"/>
      <c r="BL48" s="36">
        <f>SUM(AG48:BF48)</f>
        <v/>
      </c>
      <c r="BM48" s="38">
        <f>BL48/(26*BP57)</f>
        <v/>
      </c>
      <c r="BN48" s="39">
        <f>IF(BM48&gt;=75%,"ADEQUADO",IF(BM48&gt;=50%,"INTERMEDIÁRIO",IF(BM48&gt;25%,"CRÍTICO","MUITO CRÍTICO")))</f>
        <v/>
      </c>
      <c r="BO48" s="2" t="n"/>
      <c r="BP48" s="40">
        <f>MEDIAN(Resultados!N12:N46)</f>
        <v/>
      </c>
      <c r="BQ48" s="2" t="n"/>
    </row>
    <row r="49" ht="14.25" customHeight="1" s="180">
      <c r="A49" s="1" t="n"/>
      <c r="B49" s="3" t="n"/>
      <c r="C49" s="1" t="n"/>
      <c r="D49" s="3" t="n"/>
      <c r="E49" s="7" t="n"/>
      <c r="F49" s="41">
        <f>F48/$BP$57</f>
        <v/>
      </c>
      <c r="G49" s="41">
        <f>G48/$BP$57</f>
        <v/>
      </c>
      <c r="H49" s="41">
        <f>H48/$BP$57</f>
        <v/>
      </c>
      <c r="I49" s="41">
        <f>I48/$BP$57</f>
        <v/>
      </c>
      <c r="J49" s="41">
        <f>J48/$BP$57</f>
        <v/>
      </c>
      <c r="K49" s="41">
        <f>K48/$BP$57</f>
        <v/>
      </c>
      <c r="L49" s="41">
        <f>L48/$BP$57</f>
        <v/>
      </c>
      <c r="M49" s="41">
        <f>M48/$BP$57</f>
        <v/>
      </c>
      <c r="N49" s="41">
        <f>N48/$BP$57</f>
        <v/>
      </c>
      <c r="O49" s="41">
        <f>O48/$BP$57</f>
        <v/>
      </c>
      <c r="P49" s="41">
        <f>P48/$BP$57</f>
        <v/>
      </c>
      <c r="Q49" s="41">
        <f>Q48/$BP$57</f>
        <v/>
      </c>
      <c r="R49" s="41">
        <f>R48/$BP$57</f>
        <v/>
      </c>
      <c r="S49" s="41">
        <f>S48/$BP$57</f>
        <v/>
      </c>
      <c r="T49" s="41">
        <f>T48/$BP$57</f>
        <v/>
      </c>
      <c r="U49" s="41">
        <f>U48/$BP$57</f>
        <v/>
      </c>
      <c r="V49" s="41">
        <f>V48/$BP$57</f>
        <v/>
      </c>
      <c r="W49" s="41">
        <f>W48/$BP$57</f>
        <v/>
      </c>
      <c r="X49" s="41">
        <f>X48/$BP$57</f>
        <v/>
      </c>
      <c r="Y49" s="41">
        <f>Y48/$BP$57</f>
        <v/>
      </c>
      <c r="Z49" s="41">
        <f>Z48/$BP$57</f>
        <v/>
      </c>
      <c r="AA49" s="41">
        <f>AA48/$BP$57</f>
        <v/>
      </c>
      <c r="AB49" s="41">
        <f>AB48/$BP$57</f>
        <v/>
      </c>
      <c r="AC49" s="41">
        <f>AC48/$BP$57</f>
        <v/>
      </c>
      <c r="AD49" s="41">
        <f>AD48/$BP$57</f>
        <v/>
      </c>
      <c r="AE49" s="41">
        <f>AE48/$BP$57</f>
        <v/>
      </c>
      <c r="AF49" s="42" t="n"/>
      <c r="AG49" s="41">
        <f>AG48/$BP$57</f>
        <v/>
      </c>
      <c r="AH49" s="41">
        <f>AH48/$BP$57</f>
        <v/>
      </c>
      <c r="AI49" s="41">
        <f>AI48/$BP$57</f>
        <v/>
      </c>
      <c r="AJ49" s="41">
        <f>AJ48/$BP$57</f>
        <v/>
      </c>
      <c r="AK49" s="41">
        <f>AK48/$BP$57</f>
        <v/>
      </c>
      <c r="AL49" s="41">
        <f>AL48/$BP$57</f>
        <v/>
      </c>
      <c r="AM49" s="41">
        <f>AM48/$BP$57</f>
        <v/>
      </c>
      <c r="AN49" s="41">
        <f>AN48/$BP$57</f>
        <v/>
      </c>
      <c r="AO49" s="41">
        <f>AO48/$BP$57</f>
        <v/>
      </c>
      <c r="AP49" s="41">
        <f>AP48/$BP$57</f>
        <v/>
      </c>
      <c r="AQ49" s="41">
        <f>AQ48/$BP$57</f>
        <v/>
      </c>
      <c r="AR49" s="41">
        <f>AR48/$BP$57</f>
        <v/>
      </c>
      <c r="AS49" s="41">
        <f>AS48/$BP$57</f>
        <v/>
      </c>
      <c r="AT49" s="41">
        <f>AT48/$BP$57</f>
        <v/>
      </c>
      <c r="AU49" s="41">
        <f>AU48/$BP$57</f>
        <v/>
      </c>
      <c r="AV49" s="41">
        <f>AV48/$BP$57</f>
        <v/>
      </c>
      <c r="AW49" s="41">
        <f>AW48/$BP$57</f>
        <v/>
      </c>
      <c r="AX49" s="41">
        <f>AX48/$BP$57</f>
        <v/>
      </c>
      <c r="AY49" s="41">
        <f>AY48/$BP$57</f>
        <v/>
      </c>
      <c r="AZ49" s="41">
        <f>AZ48/$BP$57</f>
        <v/>
      </c>
      <c r="BA49" s="41">
        <f>BA48/$BP$57</f>
        <v/>
      </c>
      <c r="BB49" s="41">
        <f>BB48/$BP$57</f>
        <v/>
      </c>
      <c r="BC49" s="41">
        <f>BC48/$BP$57</f>
        <v/>
      </c>
      <c r="BD49" s="41">
        <f>BD48/$BP$57</f>
        <v/>
      </c>
      <c r="BE49" s="41">
        <f>BE48/$BP$57</f>
        <v/>
      </c>
      <c r="BF49" s="41">
        <f>BF48/$BP$57</f>
        <v/>
      </c>
      <c r="BG49" s="43" t="n"/>
      <c r="BH49" s="7" t="n"/>
      <c r="BI49" s="7" t="n"/>
      <c r="BJ49" s="7" t="n"/>
      <c r="BK49" s="7" t="n"/>
      <c r="BL49" s="44" t="n"/>
      <c r="BM49" s="44" t="n"/>
      <c r="BN49" s="44" t="n"/>
      <c r="BO49" s="44" t="n"/>
      <c r="BP49" s="44" t="n"/>
      <c r="BQ49" s="44" t="n"/>
    </row>
    <row r="50" ht="14.25" customHeight="1" s="180">
      <c r="A50" s="45" t="n"/>
      <c r="B50" s="45" t="n"/>
      <c r="C50" s="45" t="n"/>
      <c r="D50" s="45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46" t="n"/>
      <c r="P50" s="46" t="n"/>
      <c r="Q50" s="46" t="n"/>
      <c r="R50" s="46" t="n"/>
      <c r="S50" s="46" t="n"/>
      <c r="T50" s="46" t="n"/>
      <c r="U50" s="46" t="n"/>
      <c r="V50" s="46" t="n"/>
      <c r="W50" s="46" t="n"/>
      <c r="X50" s="46" t="n"/>
      <c r="Y50" s="46" t="n"/>
      <c r="Z50" s="46" t="n"/>
      <c r="AA50" s="46" t="n"/>
      <c r="AB50" s="46" t="n"/>
      <c r="AC50" s="46" t="n"/>
      <c r="AD50" s="46" t="n"/>
      <c r="AE50" s="46" t="n"/>
      <c r="AF50" s="46" t="n"/>
      <c r="AG50" s="46" t="n"/>
      <c r="AH50" s="46" t="n"/>
      <c r="AI50" s="46" t="n"/>
      <c r="AJ50" s="46" t="n"/>
      <c r="AK50" s="46" t="n"/>
      <c r="AL50" s="46" t="n"/>
      <c r="AM50" s="46" t="n"/>
      <c r="AN50" s="46" t="n"/>
      <c r="AO50" s="46" t="n"/>
      <c r="AP50" s="46" t="n"/>
      <c r="AQ50" s="46" t="n"/>
      <c r="AR50" s="46" t="n"/>
      <c r="AS50" s="46" t="n"/>
      <c r="AT50" s="46" t="n"/>
      <c r="AU50" s="46" t="n"/>
      <c r="AV50" s="46" t="n"/>
      <c r="AW50" s="46" t="n"/>
      <c r="AX50" s="46" t="n"/>
      <c r="AY50" s="46" t="n"/>
      <c r="AZ50" s="46" t="n"/>
      <c r="BA50" s="46" t="n"/>
      <c r="BB50" s="46" t="n"/>
      <c r="BC50" s="46" t="n"/>
      <c r="BD50" s="46" t="n"/>
      <c r="BE50" s="46" t="n"/>
      <c r="BF50" s="46" t="n"/>
      <c r="BG50" s="47" t="n"/>
      <c r="BH50" s="46" t="n"/>
      <c r="BI50" s="46" t="n"/>
      <c r="BJ50" s="46" t="n"/>
      <c r="BK50" s="46" t="n"/>
      <c r="BL50" s="46" t="n"/>
      <c r="BM50" s="46" t="n"/>
      <c r="BN50" s="46" t="n"/>
      <c r="BO50" s="46" t="n"/>
      <c r="BP50" s="46" t="n"/>
      <c r="BQ50" s="46" t="n"/>
    </row>
    <row r="51" ht="14.25" customHeight="1" s="180">
      <c r="A51" s="45" t="n"/>
      <c r="B51" s="45" t="n"/>
      <c r="C51" s="45" t="n"/>
      <c r="D51" s="45" t="n"/>
      <c r="E51" s="46" t="n"/>
      <c r="F51" s="203" t="inlineStr">
        <is>
          <t>GABARITO PORTUGUÊS</t>
        </is>
      </c>
      <c r="G51" s="187" t="n"/>
      <c r="H51" s="187" t="n"/>
      <c r="I51" s="187" t="n"/>
      <c r="J51" s="187" t="n"/>
      <c r="K51" s="187" t="n"/>
      <c r="L51" s="187" t="n"/>
      <c r="M51" s="187" t="n"/>
      <c r="N51" s="187" t="n"/>
      <c r="O51" s="187" t="n"/>
      <c r="P51" s="187" t="n"/>
      <c r="Q51" s="187" t="n"/>
      <c r="R51" s="187" t="n"/>
      <c r="S51" s="187" t="n"/>
      <c r="T51" s="187" t="n"/>
      <c r="U51" s="187" t="n"/>
      <c r="V51" s="187" t="n"/>
      <c r="W51" s="187" t="n"/>
      <c r="X51" s="187" t="n"/>
      <c r="Y51" s="187" t="n"/>
      <c r="Z51" s="187" t="n"/>
      <c r="AA51" s="187" t="n"/>
      <c r="AB51" s="187" t="n"/>
      <c r="AC51" s="187" t="n"/>
      <c r="AD51" s="187" t="n"/>
      <c r="AE51" s="188" t="n"/>
      <c r="AF51" s="46" t="n"/>
      <c r="AG51" s="203" t="inlineStr">
        <is>
          <t>GABARITO MATEMATICA</t>
        </is>
      </c>
      <c r="AH51" s="187" t="n"/>
      <c r="AI51" s="187" t="n"/>
      <c r="AJ51" s="187" t="n"/>
      <c r="AK51" s="187" t="n"/>
      <c r="AL51" s="187" t="n"/>
      <c r="AM51" s="187" t="n"/>
      <c r="AN51" s="187" t="n"/>
      <c r="AO51" s="187" t="n"/>
      <c r="AP51" s="187" t="n"/>
      <c r="AQ51" s="187" t="n"/>
      <c r="AR51" s="187" t="n"/>
      <c r="AS51" s="187" t="n"/>
      <c r="AT51" s="187" t="n"/>
      <c r="AU51" s="187" t="n"/>
      <c r="AV51" s="187" t="n"/>
      <c r="AW51" s="187" t="n"/>
      <c r="AX51" s="187" t="n"/>
      <c r="AY51" s="187" t="n"/>
      <c r="AZ51" s="187" t="n"/>
      <c r="BA51" s="187" t="n"/>
      <c r="BB51" s="187" t="n"/>
      <c r="BC51" s="187" t="n"/>
      <c r="BD51" s="187" t="n"/>
      <c r="BE51" s="187" t="n"/>
      <c r="BF51" s="188" t="n"/>
      <c r="BG51" s="47" t="n"/>
      <c r="BH51" s="46" t="n"/>
      <c r="BI51" s="46" t="n"/>
      <c r="BJ51" s="46" t="n"/>
      <c r="BK51" s="46" t="n"/>
      <c r="BL51" s="46" t="n"/>
      <c r="BM51" s="46" t="n"/>
      <c r="BN51" s="46" t="n"/>
      <c r="BO51" s="46" t="n"/>
      <c r="BP51" s="46" t="n"/>
      <c r="BQ51" s="46" t="n"/>
    </row>
    <row r="52" ht="14.25" customHeight="1" s="180">
      <c r="A52" s="45" t="n"/>
      <c r="B52" s="45" t="n"/>
      <c r="C52" s="45" t="n"/>
      <c r="D52" s="45" t="n"/>
      <c r="E52" s="46" t="n"/>
      <c r="F52" s="48">
        <f>F12</f>
        <v/>
      </c>
      <c r="G52" s="48">
        <f>G12</f>
        <v/>
      </c>
      <c r="H52" s="48">
        <f>H12</f>
        <v/>
      </c>
      <c r="I52" s="48">
        <f>I12</f>
        <v/>
      </c>
      <c r="J52" s="48">
        <f>J12</f>
        <v/>
      </c>
      <c r="K52" s="48">
        <f>K12</f>
        <v/>
      </c>
      <c r="L52" s="48">
        <f>L12</f>
        <v/>
      </c>
      <c r="M52" s="48">
        <f>M12</f>
        <v/>
      </c>
      <c r="N52" s="48">
        <f>N12</f>
        <v/>
      </c>
      <c r="O52" s="48">
        <f>O12</f>
        <v/>
      </c>
      <c r="P52" s="48">
        <f>P12</f>
        <v/>
      </c>
      <c r="Q52" s="48">
        <f>Q12</f>
        <v/>
      </c>
      <c r="R52" s="48">
        <f>R12</f>
        <v/>
      </c>
      <c r="S52" s="48">
        <f>S12</f>
        <v/>
      </c>
      <c r="T52" s="48">
        <f>T12</f>
        <v/>
      </c>
      <c r="U52" s="48">
        <f>U12</f>
        <v/>
      </c>
      <c r="V52" s="48">
        <f>V12</f>
        <v/>
      </c>
      <c r="W52" s="48">
        <f>W12</f>
        <v/>
      </c>
      <c r="X52" s="48">
        <f>X12</f>
        <v/>
      </c>
      <c r="Y52" s="48">
        <f>Y12</f>
        <v/>
      </c>
      <c r="Z52" s="48">
        <f>Z12</f>
        <v/>
      </c>
      <c r="AA52" s="48">
        <f>AA12</f>
        <v/>
      </c>
      <c r="AB52" s="48">
        <f>AB12</f>
        <v/>
      </c>
      <c r="AC52" s="48">
        <f>AC12</f>
        <v/>
      </c>
      <c r="AD52" s="48">
        <f>AD12</f>
        <v/>
      </c>
      <c r="AE52" s="48">
        <f>AE12</f>
        <v/>
      </c>
      <c r="AF52" s="46" t="n"/>
      <c r="AG52" s="17">
        <f>AG12</f>
        <v/>
      </c>
      <c r="AH52" s="17">
        <f>AH12</f>
        <v/>
      </c>
      <c r="AI52" s="17">
        <f>AI12</f>
        <v/>
      </c>
      <c r="AJ52" s="17">
        <f>AJ12</f>
        <v/>
      </c>
      <c r="AK52" s="17">
        <f>AK12</f>
        <v/>
      </c>
      <c r="AL52" s="17">
        <f>AL12</f>
        <v/>
      </c>
      <c r="AM52" s="17">
        <f>AM12</f>
        <v/>
      </c>
      <c r="AN52" s="17">
        <f>AN12</f>
        <v/>
      </c>
      <c r="AO52" s="17">
        <f>AO12</f>
        <v/>
      </c>
      <c r="AP52" s="17">
        <f>AP12</f>
        <v/>
      </c>
      <c r="AQ52" s="17">
        <f>AQ12</f>
        <v/>
      </c>
      <c r="AR52" s="17">
        <f>AR12</f>
        <v/>
      </c>
      <c r="AS52" s="17">
        <f>AS12</f>
        <v/>
      </c>
      <c r="AT52" s="17">
        <f>AT12</f>
        <v/>
      </c>
      <c r="AU52" s="17">
        <f>AU12</f>
        <v/>
      </c>
      <c r="AV52" s="17">
        <f>AV12</f>
        <v/>
      </c>
      <c r="AW52" s="17">
        <f>AW12</f>
        <v/>
      </c>
      <c r="AX52" s="17">
        <f>AX12</f>
        <v/>
      </c>
      <c r="AY52" s="17">
        <f>AY12</f>
        <v/>
      </c>
      <c r="AZ52" s="17">
        <f>AZ12</f>
        <v/>
      </c>
      <c r="BA52" s="17">
        <f>BA12</f>
        <v/>
      </c>
      <c r="BB52" s="17">
        <f>BB12</f>
        <v/>
      </c>
      <c r="BC52" s="17">
        <f>BC12</f>
        <v/>
      </c>
      <c r="BD52" s="17">
        <f>BD12</f>
        <v/>
      </c>
      <c r="BE52" s="17">
        <f>BE12</f>
        <v/>
      </c>
      <c r="BF52" s="17">
        <f>BF12</f>
        <v/>
      </c>
      <c r="BG52" s="47" t="n"/>
      <c r="BH52" s="46" t="n"/>
      <c r="BI52" s="46" t="n"/>
      <c r="BJ52" s="46" t="n"/>
      <c r="BK52" s="46" t="n"/>
      <c r="BL52" s="46" t="n"/>
      <c r="BM52" s="46" t="n"/>
      <c r="BN52" s="46" t="n"/>
      <c r="BO52" s="46" t="n"/>
      <c r="BP52" s="46" t="n"/>
      <c r="BQ52" s="46" t="n"/>
    </row>
    <row r="53" ht="14.25" customHeight="1" s="180">
      <c r="A53" s="45" t="n"/>
      <c r="B53" s="45" t="n"/>
      <c r="C53" s="45" t="n"/>
      <c r="D53" s="45" t="n"/>
      <c r="E53" s="46" t="n"/>
      <c r="F53" s="49" t="inlineStr">
        <is>
          <t>A</t>
        </is>
      </c>
      <c r="G53" s="49" t="inlineStr">
        <is>
          <t>B</t>
        </is>
      </c>
      <c r="H53" s="49" t="inlineStr">
        <is>
          <t>C</t>
        </is>
      </c>
      <c r="I53" s="49" t="inlineStr">
        <is>
          <t>D</t>
        </is>
      </c>
      <c r="J53" s="49" t="inlineStr">
        <is>
          <t>A</t>
        </is>
      </c>
      <c r="K53" s="49" t="inlineStr">
        <is>
          <t>B</t>
        </is>
      </c>
      <c r="L53" s="49" t="inlineStr">
        <is>
          <t>C</t>
        </is>
      </c>
      <c r="M53" s="49" t="inlineStr">
        <is>
          <t>D</t>
        </is>
      </c>
      <c r="N53" s="49" t="inlineStr">
        <is>
          <t>A</t>
        </is>
      </c>
      <c r="O53" s="49" t="inlineStr">
        <is>
          <t>B</t>
        </is>
      </c>
      <c r="P53" s="49" t="inlineStr">
        <is>
          <t>C</t>
        </is>
      </c>
      <c r="Q53" s="49" t="inlineStr">
        <is>
          <t>D</t>
        </is>
      </c>
      <c r="R53" s="49" t="inlineStr">
        <is>
          <t>A</t>
        </is>
      </c>
      <c r="S53" s="49" t="inlineStr">
        <is>
          <t>B</t>
        </is>
      </c>
      <c r="T53" s="49" t="inlineStr">
        <is>
          <t>C</t>
        </is>
      </c>
      <c r="U53" s="49" t="inlineStr">
        <is>
          <t>D</t>
        </is>
      </c>
      <c r="V53" s="49" t="inlineStr">
        <is>
          <t>A</t>
        </is>
      </c>
      <c r="W53" s="49" t="inlineStr">
        <is>
          <t>B</t>
        </is>
      </c>
      <c r="X53" s="49" t="inlineStr">
        <is>
          <t>C</t>
        </is>
      </c>
      <c r="Y53" s="49" t="inlineStr">
        <is>
          <t>D</t>
        </is>
      </c>
      <c r="Z53" s="49" t="inlineStr">
        <is>
          <t>A</t>
        </is>
      </c>
      <c r="AA53" s="49" t="inlineStr">
        <is>
          <t>B</t>
        </is>
      </c>
      <c r="AB53" s="49" t="inlineStr">
        <is>
          <t>C</t>
        </is>
      </c>
      <c r="AC53" s="49" t="inlineStr">
        <is>
          <t>D</t>
        </is>
      </c>
      <c r="AD53" s="49" t="inlineStr">
        <is>
          <t>A</t>
        </is>
      </c>
      <c r="AE53" s="49" t="inlineStr">
        <is>
          <t>B</t>
        </is>
      </c>
      <c r="AF53" s="46" t="n"/>
      <c r="AG53" s="49" t="inlineStr">
        <is>
          <t>C</t>
        </is>
      </c>
      <c r="AH53" s="49" t="inlineStr">
        <is>
          <t>D</t>
        </is>
      </c>
      <c r="AI53" s="49" t="inlineStr">
        <is>
          <t>A</t>
        </is>
      </c>
      <c r="AJ53" s="49" t="inlineStr">
        <is>
          <t>B</t>
        </is>
      </c>
      <c r="AK53" s="49" t="inlineStr">
        <is>
          <t>C</t>
        </is>
      </c>
      <c r="AL53" s="49" t="inlineStr">
        <is>
          <t>D</t>
        </is>
      </c>
      <c r="AM53" s="49" t="inlineStr">
        <is>
          <t>A</t>
        </is>
      </c>
      <c r="AN53" s="49" t="inlineStr">
        <is>
          <t>B</t>
        </is>
      </c>
      <c r="AO53" s="49" t="inlineStr">
        <is>
          <t>C</t>
        </is>
      </c>
      <c r="AP53" s="49" t="inlineStr">
        <is>
          <t>D</t>
        </is>
      </c>
      <c r="AQ53" s="49" t="inlineStr">
        <is>
          <t>A</t>
        </is>
      </c>
      <c r="AR53" s="49" t="inlineStr">
        <is>
          <t>B</t>
        </is>
      </c>
      <c r="AS53" s="49" t="inlineStr">
        <is>
          <t>C</t>
        </is>
      </c>
      <c r="AT53" s="49" t="inlineStr">
        <is>
          <t>D</t>
        </is>
      </c>
      <c r="AU53" s="49" t="inlineStr">
        <is>
          <t>A</t>
        </is>
      </c>
      <c r="AV53" s="49" t="inlineStr">
        <is>
          <t>B</t>
        </is>
      </c>
      <c r="AW53" s="49" t="inlineStr">
        <is>
          <t>C</t>
        </is>
      </c>
      <c r="AX53" s="49" t="inlineStr">
        <is>
          <t>D</t>
        </is>
      </c>
      <c r="AY53" s="49" t="inlineStr">
        <is>
          <t>A</t>
        </is>
      </c>
      <c r="AZ53" s="49" t="inlineStr">
        <is>
          <t>B</t>
        </is>
      </c>
      <c r="BA53" s="49" t="inlineStr">
        <is>
          <t>C</t>
        </is>
      </c>
      <c r="BB53" s="49" t="inlineStr">
        <is>
          <t>D</t>
        </is>
      </c>
      <c r="BC53" s="49" t="inlineStr">
        <is>
          <t>A</t>
        </is>
      </c>
      <c r="BD53" s="49" t="inlineStr">
        <is>
          <t>B</t>
        </is>
      </c>
      <c r="BE53" s="49" t="inlineStr">
        <is>
          <t>C</t>
        </is>
      </c>
      <c r="BF53" s="49" t="inlineStr">
        <is>
          <t>D</t>
        </is>
      </c>
      <c r="BG53" s="47" t="n"/>
      <c r="BH53" s="46" t="n"/>
      <c r="BI53" s="46" t="n"/>
      <c r="BJ53" s="46" t="n"/>
      <c r="BK53" s="46" t="n"/>
      <c r="BL53" s="46" t="n"/>
      <c r="BM53" s="46" t="n"/>
      <c r="BN53" s="46" t="n"/>
      <c r="BO53" s="46" t="n"/>
      <c r="BP53" s="46" t="n"/>
      <c r="BQ53" s="46" t="n"/>
    </row>
    <row r="54" ht="7.5" customHeight="1" s="180">
      <c r="A54" s="45" t="n"/>
      <c r="B54" s="45" t="n"/>
      <c r="C54" s="45" t="n"/>
      <c r="D54" s="45" t="n"/>
      <c r="E54" s="46" t="n"/>
      <c r="F54" s="46" t="inlineStr">
        <is>
          <t> </t>
        </is>
      </c>
      <c r="G54" s="46" t="n"/>
      <c r="H54" s="46" t="n"/>
      <c r="I54" s="46" t="n"/>
      <c r="J54" s="46" t="n"/>
      <c r="K54" s="46" t="n"/>
      <c r="L54" s="46" t="n"/>
      <c r="M54" s="46" t="n"/>
      <c r="N54" s="46" t="n"/>
      <c r="O54" s="46" t="n"/>
      <c r="P54" s="46" t="n"/>
      <c r="Q54" s="46" t="n"/>
      <c r="R54" s="46" t="n"/>
      <c r="S54" s="46" t="n"/>
      <c r="T54" s="46" t="n"/>
      <c r="U54" s="46" t="n"/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6" t="n"/>
      <c r="AG54" s="46" t="n"/>
      <c r="AH54" s="46" t="n"/>
      <c r="AI54" s="46" t="n"/>
      <c r="AJ54" s="46" t="n"/>
      <c r="AK54" s="46" t="n"/>
      <c r="AL54" s="46" t="n"/>
      <c r="AM54" s="46" t="n"/>
      <c r="AN54" s="46" t="n"/>
      <c r="AO54" s="46" t="n"/>
      <c r="AP54" s="46" t="n"/>
      <c r="AQ54" s="46" t="n"/>
      <c r="AR54" s="46" t="n"/>
      <c r="AS54" s="46" t="n"/>
      <c r="AT54" s="46" t="n"/>
      <c r="AU54" s="46" t="n"/>
      <c r="AV54" s="46" t="n"/>
      <c r="AW54" s="46" t="n"/>
      <c r="AX54" s="46" t="n"/>
      <c r="AY54" s="46" t="n"/>
      <c r="AZ54" s="46" t="n"/>
      <c r="BA54" s="46" t="n"/>
      <c r="BB54" s="46" t="n"/>
      <c r="BC54" s="46" t="n"/>
      <c r="BD54" s="46" t="n"/>
      <c r="BE54" s="46" t="n"/>
      <c r="BF54" s="46" t="n"/>
      <c r="BG54" s="46" t="n"/>
      <c r="BH54" s="46" t="n"/>
      <c r="BI54" s="46" t="n"/>
      <c r="BJ54" s="46" t="n"/>
      <c r="BK54" s="46" t="n"/>
      <c r="BL54" s="46" t="n"/>
      <c r="BM54" s="46" t="n"/>
      <c r="BN54" s="46" t="n"/>
      <c r="BO54" s="46" t="n"/>
      <c r="BP54" s="46" t="n"/>
      <c r="BQ54" s="46" t="n"/>
    </row>
    <row r="55" ht="14.25" customHeight="1" s="180">
      <c r="A55" s="45" t="n"/>
      <c r="B55" s="45" t="n"/>
      <c r="C55" s="45" t="n"/>
      <c r="D55" s="45" t="n"/>
      <c r="E55" s="45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46" t="n"/>
      <c r="P55" s="46" t="n"/>
      <c r="Q55" s="46" t="n"/>
      <c r="R55" s="46" t="n"/>
      <c r="S55" s="46" t="n"/>
      <c r="T55" s="46" t="n"/>
      <c r="U55" s="46" t="n"/>
      <c r="V55" s="46" t="n"/>
      <c r="W55" s="46" t="n"/>
      <c r="X55" s="46" t="n"/>
      <c r="Y55" s="46" t="n"/>
      <c r="Z55" s="46" t="n"/>
      <c r="AA55" s="46" t="n"/>
      <c r="AB55" s="46" t="n"/>
      <c r="AC55" s="46" t="n"/>
      <c r="AD55" s="46" t="n"/>
      <c r="AE55" s="46" t="n"/>
      <c r="AF55" s="46" t="n"/>
      <c r="AG55" s="46" t="n"/>
      <c r="AH55" s="46" t="n"/>
      <c r="AI55" s="46" t="n"/>
      <c r="AJ55" s="46" t="n"/>
      <c r="AK55" s="46" t="n"/>
      <c r="AL55" s="46" t="n"/>
      <c r="AM55" s="46" t="n"/>
      <c r="AN55" s="46" t="n"/>
      <c r="AO55" s="46" t="n"/>
      <c r="AP55" s="46" t="n"/>
      <c r="AQ55" s="46" t="n"/>
      <c r="AR55" s="46" t="n"/>
      <c r="AS55" s="46" t="n"/>
      <c r="AT55" s="46" t="n"/>
      <c r="AU55" s="46" t="n"/>
      <c r="AV55" s="46" t="n"/>
      <c r="AW55" s="46" t="n"/>
      <c r="AX55" s="46" t="n"/>
      <c r="AY55" s="46" t="n"/>
      <c r="AZ55" s="46" t="n"/>
      <c r="BA55" s="46" t="n"/>
      <c r="BB55" s="46" t="n"/>
      <c r="BC55" s="46" t="n"/>
      <c r="BD55" s="46" t="n"/>
      <c r="BE55" s="46" t="n"/>
      <c r="BF55" s="46" t="n"/>
      <c r="BG55" s="46" t="n"/>
      <c r="BH55" s="46" t="n"/>
      <c r="BI55" s="46" t="n"/>
      <c r="BJ55" s="46" t="n"/>
      <c r="BK55" s="46" t="n"/>
      <c r="BL55" s="46" t="n"/>
      <c r="BM55" s="46" t="n"/>
      <c r="BN55" s="46" t="n"/>
      <c r="BO55" s="46" t="n"/>
      <c r="BP55" s="46" t="n"/>
      <c r="BQ55" s="46" t="n"/>
    </row>
    <row r="56" ht="14.25" customHeight="1" s="180">
      <c r="A56" s="45" t="n"/>
      <c r="B56" s="45" t="n"/>
      <c r="C56" s="45" t="n"/>
      <c r="D56" s="45" t="n"/>
      <c r="E56" s="45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46" t="n"/>
      <c r="P56" s="46" t="n"/>
      <c r="Q56" s="46" t="n"/>
      <c r="R56" s="46" t="n"/>
      <c r="S56" s="46" t="n"/>
      <c r="T56" s="46" t="n"/>
      <c r="U56" s="46" t="n"/>
      <c r="V56" s="46" t="n"/>
      <c r="W56" s="46" t="n"/>
      <c r="X56" s="46" t="n"/>
      <c r="Y56" s="46" t="n"/>
      <c r="Z56" s="46" t="n"/>
      <c r="AA56" s="46" t="n"/>
      <c r="AB56" s="46" t="n"/>
      <c r="AC56" s="46" t="n"/>
      <c r="AD56" s="46" t="n"/>
      <c r="AE56" s="46" t="n"/>
      <c r="AF56" s="46" t="n"/>
      <c r="AG56" s="46" t="n"/>
      <c r="AH56" s="46" t="n"/>
      <c r="AI56" s="46" t="n"/>
      <c r="AJ56" s="46" t="n"/>
      <c r="AK56" s="46" t="n"/>
      <c r="AL56" s="46" t="n"/>
      <c r="AM56" s="46" t="n"/>
      <c r="AN56" s="46" t="n"/>
      <c r="AO56" s="46" t="n"/>
      <c r="AP56" s="46" t="n"/>
      <c r="AQ56" s="46" t="n"/>
      <c r="AR56" s="46" t="n"/>
      <c r="AS56" s="46" t="n"/>
      <c r="AT56" s="46" t="n"/>
      <c r="AU56" s="46" t="n"/>
      <c r="AV56" s="46" t="n"/>
      <c r="AW56" s="46" t="n"/>
      <c r="AX56" s="46" t="n"/>
      <c r="AY56" s="46" t="n"/>
      <c r="AZ56" s="46" t="n"/>
      <c r="BA56" s="46" t="n"/>
      <c r="BB56" s="46" t="n"/>
      <c r="BC56" s="46" t="n"/>
      <c r="BD56" s="46" t="n"/>
      <c r="BE56" s="46" t="n"/>
      <c r="BF56" s="46" t="n"/>
      <c r="BG56" s="46" t="n"/>
      <c r="BH56" s="46" t="n"/>
      <c r="BI56" s="46" t="n"/>
      <c r="BJ56" s="46" t="n"/>
      <c r="BK56" s="46" t="n"/>
      <c r="BL56" s="46" t="n"/>
      <c r="BM56" s="46" t="n"/>
      <c r="BN56" s="46" t="n"/>
      <c r="BO56" s="46" t="n"/>
      <c r="BP56" s="50">
        <f>COUNTA(C13:C47)</f>
        <v/>
      </c>
      <c r="BQ56" s="46" t="n"/>
    </row>
    <row r="57" ht="14.25" customHeight="1" s="180">
      <c r="A57" s="45" t="n"/>
      <c r="B57" s="45" t="n"/>
      <c r="C57" s="45" t="n"/>
      <c r="D57" s="45" t="n"/>
      <c r="E57" s="45" t="n"/>
      <c r="F57" s="51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45" t="n"/>
      <c r="BM57" s="45" t="n"/>
      <c r="BN57" s="45" t="n"/>
      <c r="BO57" s="45" t="n"/>
      <c r="BP57" s="50">
        <f>COUNTA(C13:C47)-((COUNTIF(D13:D47,"T"))+(COUNTIF(D13:D47,"L"))+(COUNTIF(D13:D47,"F"))+(COUNTIF(D13:D47,"FF")))</f>
        <v/>
      </c>
      <c r="BQ57" s="45" t="n"/>
    </row>
  </sheetData>
  <mergeCells count="17">
    <mergeCell ref="L2:AJ2"/>
    <mergeCell ref="H4:K4"/>
    <mergeCell ref="AG10:BF10"/>
    <mergeCell ref="L7:AJ7"/>
    <mergeCell ref="BP10:BP11"/>
    <mergeCell ref="H8:K8"/>
    <mergeCell ref="BH10:BJ11"/>
    <mergeCell ref="L5:AJ5"/>
    <mergeCell ref="BL10:BN11"/>
    <mergeCell ref="H2:K2"/>
    <mergeCell ref="AG51:BF51"/>
    <mergeCell ref="L4:AJ4"/>
    <mergeCell ref="H7:K7"/>
    <mergeCell ref="L8:AJ8"/>
    <mergeCell ref="F10:AE10"/>
    <mergeCell ref="H5:K5"/>
    <mergeCell ref="F51:AE51"/>
  </mergeCells>
  <conditionalFormatting sqref="C13:D47 F13:AE47 AG13:BF47 BH13:BJ47 BL13:BN47 BP13:BP47">
    <cfRule type="expression" priority="15" dxfId="29">
      <formula>EVEN(ROW())=ROW()</formula>
    </cfRule>
  </conditionalFormatting>
  <conditionalFormatting sqref="F13:AE47 AG13:BF47">
    <cfRule type="cellIs" priority="9" operator="equal" dxfId="83">
      <formula>F$53</formula>
    </cfRule>
    <cfRule type="expression" priority="14" dxfId="84">
      <formula>$C13&lt;&gt;""</formula>
    </cfRule>
  </conditionalFormatting>
  <conditionalFormatting sqref="F13:BF47">
    <cfRule type="containsBlanks" priority="10" dxfId="90">
      <formula>LEN(TRIM(F13))=0</formula>
    </cfRule>
    <cfRule type="cellIs" priority="11" operator="equal" dxfId="93">
      <formula>"-"</formula>
    </cfRule>
    <cfRule type="cellIs" priority="12" operator="notBetween" dxfId="5">
      <formula>"A"</formula>
      <formula>"D"</formula>
    </cfRule>
    <cfRule type="cellIs" priority="13" operator="between" dxfId="90">
      <formula>"A"</formula>
      <formula>"D"</formula>
    </cfRule>
  </conditionalFormatting>
  <conditionalFormatting sqref="BI13:BI47 BM13:BM47">
    <cfRule type="cellIs" priority="16" operator="equal" dxfId="90">
      <formula>0</formula>
    </cfRule>
    <cfRule type="colorScale" priority="17">
      <colorScale>
        <cfvo type="formula" val="0"/>
        <cfvo type="formula" val="0.1"/>
        <cfvo type="formula" val="1"/>
        <color rgb="FFFFFFFF"/>
        <color rgb="FFFFE599"/>
        <color rgb="FF00B050"/>
      </colorScale>
    </cfRule>
  </conditionalFormatting>
  <conditionalFormatting sqref="BJ13:BJ48">
    <cfRule type="cellIs" priority="1" operator="equal" dxfId="85">
      <formula>"MUITO CRÍTICO"</formula>
    </cfRule>
    <cfRule type="cellIs" priority="2" operator="equal" dxfId="84">
      <formula>"CRÍTICO"</formula>
    </cfRule>
    <cfRule type="cellIs" priority="3" operator="equal" dxfId="83">
      <formula>"INTERMEDIÁRIO"</formula>
    </cfRule>
    <cfRule type="cellIs" priority="4" operator="equal" dxfId="0">
      <formula>"ADEQUADO"</formula>
    </cfRule>
  </conditionalFormatting>
  <conditionalFormatting sqref="BN13:BN48">
    <cfRule type="cellIs" priority="5" operator="equal" dxfId="85">
      <formula>"MUITO CRÍTICO"</formula>
    </cfRule>
    <cfRule type="cellIs" priority="6" operator="equal" dxfId="84">
      <formula>"CRÍTICO"</formula>
    </cfRule>
    <cfRule type="cellIs" priority="7" operator="equal" dxfId="83">
      <formula>"INTERMEDIÁRIO"</formula>
    </cfRule>
    <cfRule type="cellIs" priority="8" operator="equal" dxfId="0">
      <formula>"ADEQUADO"</formula>
    </cfRule>
  </conditionalFormatting>
  <dataValidations count="1">
    <dataValidation sqref="D13:D47" showDropDown="0" showInputMessage="1" showErrorMessage="1" allowBlank="0" prompt="Digite abaixo: T = Transferido F = Faltou L = Laudado FF = Falecido" type="list">
      <formula1>"T,L,F,FF"</formula1>
    </dataValidation>
  </dataValidations>
  <printOptions horizontalCentered="1" verticalCentered="1"/>
  <pageMargins left="0" right="0" top="0" bottom="0" header="0" footer="0"/>
  <pageSetup orientation="landscape" paperSize="9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M67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5.140625" customWidth="1" style="180" min="1" max="9"/>
    <col width="2.28515625" customWidth="1" style="180" min="10" max="10"/>
    <col width="5.140625" customWidth="1" style="180" min="11" max="18"/>
    <col width="2.28515625" customWidth="1" style="180" min="19" max="21"/>
    <col width="5.140625" customWidth="1" style="180" min="22" max="29"/>
    <col width="2.28515625" customWidth="1" style="180" min="30" max="30"/>
    <col width="5.140625" customWidth="1" style="180" min="31" max="39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</row>
    <row r="2" ht="18.75" customHeight="1" s="180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196" t="inlineStr">
        <is>
          <t>AVALIAÇÃO:</t>
        </is>
      </c>
      <c r="L2" s="187" t="n"/>
      <c r="M2" s="187" t="n"/>
      <c r="N2" s="188" t="n"/>
      <c r="O2" s="204">
        <f>Avaliações!L2</f>
        <v/>
      </c>
      <c r="P2" s="187" t="n"/>
      <c r="Q2" s="187" t="n"/>
      <c r="R2" s="187" t="n"/>
      <c r="S2" s="187" t="n"/>
      <c r="T2" s="187" t="n"/>
      <c r="U2" s="187" t="n"/>
      <c r="V2" s="187" t="n"/>
      <c r="W2" s="187" t="n"/>
      <c r="X2" s="187" t="n"/>
      <c r="Y2" s="187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7" t="n"/>
      <c r="AI2" s="187" t="n"/>
      <c r="AJ2" s="188" t="n"/>
      <c r="AK2" s="2" t="n"/>
      <c r="AL2" s="2" t="n"/>
      <c r="AM2" s="2" t="n"/>
    </row>
    <row r="3" ht="7.5" customHeight="1" s="180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52" t="n"/>
      <c r="N3" s="52" t="n"/>
      <c r="O3" s="52" t="n"/>
      <c r="P3" s="52" t="n"/>
      <c r="Q3" s="52" t="n"/>
      <c r="R3" s="52" t="n"/>
      <c r="S3" s="52" t="n"/>
      <c r="T3" s="52" t="n"/>
      <c r="U3" s="52" t="n"/>
      <c r="V3" s="52" t="n"/>
      <c r="W3" s="52" t="n"/>
      <c r="X3" s="52" t="n"/>
      <c r="Y3" s="52" t="n"/>
      <c r="Z3" s="52" t="n"/>
      <c r="AA3" s="52" t="n"/>
      <c r="AB3" s="52" t="n"/>
      <c r="AC3" s="5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</row>
    <row r="4" ht="21" customHeight="1" s="180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190" t="inlineStr">
        <is>
          <t>ESCOLA:</t>
        </is>
      </c>
      <c r="L4" s="187" t="n"/>
      <c r="M4" s="187" t="n"/>
      <c r="N4" s="188" t="n"/>
      <c r="O4" s="205">
        <f>Avaliações!L4</f>
        <v/>
      </c>
      <c r="P4" s="187" t="n"/>
      <c r="Q4" s="187" t="n"/>
      <c r="R4" s="187" t="n"/>
      <c r="S4" s="187" t="n"/>
      <c r="T4" s="187" t="n"/>
      <c r="U4" s="187" t="n"/>
      <c r="V4" s="187" t="n"/>
      <c r="W4" s="187" t="n"/>
      <c r="X4" s="187" t="n"/>
      <c r="Y4" s="187" t="n"/>
      <c r="Z4" s="187" t="n"/>
      <c r="AA4" s="187" t="n"/>
      <c r="AB4" s="187" t="n"/>
      <c r="AC4" s="187" t="n"/>
      <c r="AD4" s="187" t="n"/>
      <c r="AE4" s="187" t="n"/>
      <c r="AF4" s="187" t="n"/>
      <c r="AG4" s="187" t="n"/>
      <c r="AH4" s="187" t="n"/>
      <c r="AI4" s="187" t="n"/>
      <c r="AJ4" s="188" t="n"/>
      <c r="AK4" s="2" t="n"/>
      <c r="AL4" s="2" t="n"/>
      <c r="AM4" s="2" t="n"/>
    </row>
    <row r="5" ht="21" customHeight="1" s="18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06" t="inlineStr">
        <is>
          <t>LOCAL:</t>
        </is>
      </c>
      <c r="L5" s="187" t="n"/>
      <c r="M5" s="187" t="n"/>
      <c r="N5" s="188" t="n"/>
      <c r="O5" s="207">
        <f>Avaliações!L5</f>
        <v/>
      </c>
      <c r="P5" s="187" t="n"/>
      <c r="Q5" s="187" t="n"/>
      <c r="R5" s="187" t="n"/>
      <c r="S5" s="187" t="n"/>
      <c r="T5" s="187" t="n"/>
      <c r="U5" s="187" t="n"/>
      <c r="V5" s="187" t="n"/>
      <c r="W5" s="187" t="n"/>
      <c r="X5" s="187" t="n"/>
      <c r="Y5" s="187" t="n"/>
      <c r="Z5" s="187" t="n"/>
      <c r="AA5" s="187" t="n"/>
      <c r="AB5" s="187" t="n"/>
      <c r="AC5" s="187" t="n"/>
      <c r="AD5" s="187" t="n"/>
      <c r="AE5" s="187" t="n"/>
      <c r="AF5" s="187" t="n"/>
      <c r="AG5" s="187" t="n"/>
      <c r="AH5" s="187" t="n"/>
      <c r="AI5" s="187" t="n"/>
      <c r="AJ5" s="188" t="n"/>
      <c r="AK5" s="2" t="n"/>
      <c r="AL5" s="2" t="n"/>
      <c r="AM5" s="2" t="n"/>
    </row>
    <row r="6" ht="7.5" customHeight="1" s="180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52" t="n"/>
      <c r="N6" s="52" t="n"/>
      <c r="O6" s="52" t="n"/>
      <c r="P6" s="52" t="n"/>
      <c r="Q6" s="52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</row>
    <row r="7" ht="18.75" customHeight="1" s="180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196" t="inlineStr">
        <is>
          <t>SÉRIE:</t>
        </is>
      </c>
      <c r="L7" s="187" t="n"/>
      <c r="M7" s="187" t="n"/>
      <c r="N7" s="188" t="n"/>
      <c r="O7" s="204">
        <f>Avaliações!L7</f>
        <v/>
      </c>
      <c r="P7" s="187" t="n"/>
      <c r="Q7" s="187" t="n"/>
      <c r="R7" s="187" t="n"/>
      <c r="S7" s="187" t="n"/>
      <c r="T7" s="187" t="n"/>
      <c r="U7" s="187" t="n"/>
      <c r="V7" s="187" t="n"/>
      <c r="W7" s="187" t="n"/>
      <c r="X7" s="187" t="n"/>
      <c r="Y7" s="187" t="n"/>
      <c r="Z7" s="187" t="n"/>
      <c r="AA7" s="187" t="n"/>
      <c r="AB7" s="187" t="n"/>
      <c r="AC7" s="187" t="n"/>
      <c r="AD7" s="187" t="n"/>
      <c r="AE7" s="187" t="n"/>
      <c r="AF7" s="187" t="n"/>
      <c r="AG7" s="187" t="n"/>
      <c r="AH7" s="187" t="n"/>
      <c r="AI7" s="187" t="n"/>
      <c r="AJ7" s="188" t="n"/>
      <c r="AK7" s="2" t="n"/>
      <c r="AL7" s="2" t="n"/>
      <c r="AM7" s="2" t="n"/>
    </row>
    <row r="8" ht="18.75" customHeight="1" s="180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196" t="inlineStr">
        <is>
          <t>MÊS:</t>
        </is>
      </c>
      <c r="L8" s="187" t="n"/>
      <c r="M8" s="187" t="n"/>
      <c r="N8" s="188" t="n"/>
      <c r="O8" s="204">
        <f>Avaliações!L8</f>
        <v/>
      </c>
      <c r="P8" s="187" t="n"/>
      <c r="Q8" s="187" t="n"/>
      <c r="R8" s="187" t="n"/>
      <c r="S8" s="187" t="n"/>
      <c r="T8" s="187" t="n"/>
      <c r="U8" s="187" t="n"/>
      <c r="V8" s="187" t="n"/>
      <c r="W8" s="187" t="n"/>
      <c r="X8" s="187" t="n"/>
      <c r="Y8" s="187" t="n"/>
      <c r="Z8" s="187" t="n"/>
      <c r="AA8" s="187" t="n"/>
      <c r="AB8" s="187" t="n"/>
      <c r="AC8" s="187" t="n"/>
      <c r="AD8" s="187" t="n"/>
      <c r="AE8" s="187" t="n"/>
      <c r="AF8" s="187" t="n"/>
      <c r="AG8" s="187" t="n"/>
      <c r="AH8" s="187" t="n"/>
      <c r="AI8" s="187" t="n"/>
      <c r="AJ8" s="188" t="n"/>
      <c r="AK8" s="2" t="n"/>
      <c r="AL8" s="2" t="n"/>
      <c r="AM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</row>
    <row r="10">
      <c r="A10" s="2" t="n"/>
      <c r="B10" s="50" t="inlineStr">
        <is>
          <t>PORCENTAGEM DE RESPOSTAS POR ITEM - LÍNGUA PORTUGUESA</t>
        </is>
      </c>
      <c r="C10" s="198" t="n"/>
      <c r="D10" s="198" t="n"/>
      <c r="E10" s="198" t="n"/>
      <c r="F10" s="198" t="n"/>
      <c r="G10" s="198" t="n"/>
      <c r="H10" s="198" t="n"/>
      <c r="I10" s="198" t="n"/>
      <c r="J10" s="198" t="n"/>
      <c r="K10" s="198" t="n"/>
      <c r="L10" s="198" t="n"/>
      <c r="M10" s="198" t="n"/>
      <c r="N10" s="198" t="n"/>
      <c r="O10" s="198" t="n"/>
      <c r="P10" s="198" t="n"/>
      <c r="Q10" s="198" t="n"/>
      <c r="R10" s="199" t="n"/>
      <c r="S10" s="2" t="n"/>
      <c r="T10" s="2" t="n"/>
      <c r="U10" s="2" t="n"/>
      <c r="V10" s="50" t="inlineStr">
        <is>
          <t>PORCENTAGEM DE RESPOSTAS POR ITEM - MATEMÁTICA</t>
        </is>
      </c>
      <c r="W10" s="198" t="n"/>
      <c r="X10" s="198" t="n"/>
      <c r="Y10" s="198" t="n"/>
      <c r="Z10" s="198" t="n"/>
      <c r="AA10" s="198" t="n"/>
      <c r="AB10" s="198" t="n"/>
      <c r="AC10" s="198" t="n"/>
      <c r="AD10" s="198" t="n"/>
      <c r="AE10" s="198" t="n"/>
      <c r="AF10" s="198" t="n"/>
      <c r="AG10" s="198" t="n"/>
      <c r="AH10" s="198" t="n"/>
      <c r="AI10" s="198" t="n"/>
      <c r="AJ10" s="198" t="n"/>
      <c r="AK10" s="198" t="n"/>
      <c r="AL10" s="199" t="n"/>
      <c r="AM10" s="53" t="n"/>
    </row>
    <row r="11">
      <c r="A11" s="2" t="n"/>
      <c r="B11" s="201" t="n"/>
      <c r="C11" s="193" t="n"/>
      <c r="D11" s="193" t="n"/>
      <c r="E11" s="193" t="n"/>
      <c r="F11" s="193" t="n"/>
      <c r="G11" s="193" t="n"/>
      <c r="H11" s="193" t="n"/>
      <c r="I11" s="193" t="n"/>
      <c r="J11" s="193" t="n"/>
      <c r="K11" s="193" t="n"/>
      <c r="L11" s="193" t="n"/>
      <c r="M11" s="193" t="n"/>
      <c r="N11" s="193" t="n"/>
      <c r="O11" s="193" t="n"/>
      <c r="P11" s="193" t="n"/>
      <c r="Q11" s="193" t="n"/>
      <c r="R11" s="194" t="n"/>
      <c r="S11" s="2" t="n"/>
      <c r="T11" s="2" t="n"/>
      <c r="U11" s="2" t="n"/>
      <c r="V11" s="201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193" t="n"/>
      <c r="AG11" s="193" t="n"/>
      <c r="AH11" s="193" t="n"/>
      <c r="AI11" s="193" t="n"/>
      <c r="AJ11" s="193" t="n"/>
      <c r="AK11" s="193" t="n"/>
      <c r="AL11" s="194" t="n"/>
      <c r="AM11" s="53" t="n"/>
    </row>
    <row r="12" ht="3.75" customHeight="1" s="180">
      <c r="A12" s="2" t="n"/>
      <c r="B12" s="54" t="n"/>
      <c r="C12" s="54" t="n"/>
      <c r="D12" s="55" t="n"/>
      <c r="E12" s="55" t="n"/>
      <c r="F12" s="55" t="n"/>
      <c r="G12" s="55" t="n"/>
      <c r="H12" s="55" t="n"/>
      <c r="I12" s="55" t="n"/>
      <c r="J12" s="56" t="n"/>
      <c r="K12" s="54" t="n"/>
      <c r="L12" s="54" t="n"/>
      <c r="M12" s="55" t="n"/>
      <c r="N12" s="55" t="n"/>
      <c r="O12" s="55" t="n"/>
      <c r="P12" s="55" t="n"/>
      <c r="Q12" s="55" t="n"/>
      <c r="R12" s="55" t="n"/>
      <c r="S12" s="56" t="n"/>
      <c r="T12" s="56" t="n"/>
      <c r="U12" s="56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6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6" t="n"/>
    </row>
    <row r="13" ht="16.5" customHeight="1" s="180">
      <c r="A13" s="2" t="n"/>
      <c r="B13" s="208">
        <f>Avaliações!F12</f>
        <v/>
      </c>
      <c r="C13" s="187" t="n"/>
      <c r="D13" s="187" t="n"/>
      <c r="E13" s="188" t="n"/>
      <c r="F13" s="57" t="inlineStr">
        <is>
          <t>A</t>
        </is>
      </c>
      <c r="G13" s="57" t="inlineStr">
        <is>
          <t>B</t>
        </is>
      </c>
      <c r="H13" s="57" t="inlineStr">
        <is>
          <t>C</t>
        </is>
      </c>
      <c r="I13" s="58" t="inlineStr">
        <is>
          <t>D</t>
        </is>
      </c>
      <c r="J13" s="59" t="n"/>
      <c r="K13" s="208">
        <f>Avaliações!S12</f>
        <v/>
      </c>
      <c r="L13" s="187" t="n"/>
      <c r="M13" s="187" t="n"/>
      <c r="N13" s="188" t="n"/>
      <c r="O13" s="57" t="inlineStr">
        <is>
          <t>A</t>
        </is>
      </c>
      <c r="P13" s="57" t="inlineStr">
        <is>
          <t>B</t>
        </is>
      </c>
      <c r="Q13" s="57" t="inlineStr">
        <is>
          <t>C</t>
        </is>
      </c>
      <c r="R13" s="57" t="inlineStr">
        <is>
          <t>D</t>
        </is>
      </c>
      <c r="S13" s="59" t="n"/>
      <c r="T13" s="59" t="n"/>
      <c r="U13" s="60" t="n"/>
      <c r="V13" s="209">
        <f>Avaliações!AG12</f>
        <v/>
      </c>
      <c r="W13" s="187" t="n"/>
      <c r="X13" s="187" t="n"/>
      <c r="Y13" s="188" t="n"/>
      <c r="Z13" s="57" t="inlineStr">
        <is>
          <t>A</t>
        </is>
      </c>
      <c r="AA13" s="58" t="inlineStr">
        <is>
          <t>B</t>
        </is>
      </c>
      <c r="AB13" s="58" t="inlineStr">
        <is>
          <t>C</t>
        </is>
      </c>
      <c r="AC13" s="58" t="inlineStr">
        <is>
          <t>D</t>
        </is>
      </c>
      <c r="AD13" s="59" t="n"/>
      <c r="AE13" s="209">
        <f>Avaliações!AT12</f>
        <v/>
      </c>
      <c r="AF13" s="187" t="n"/>
      <c r="AG13" s="187" t="n"/>
      <c r="AH13" s="188" t="n"/>
      <c r="AI13" s="57" t="inlineStr">
        <is>
          <t>A</t>
        </is>
      </c>
      <c r="AJ13" s="57" t="inlineStr">
        <is>
          <t>B</t>
        </is>
      </c>
      <c r="AK13" s="57" t="inlineStr">
        <is>
          <t>C</t>
        </is>
      </c>
      <c r="AL13" s="57" t="inlineStr">
        <is>
          <t>D</t>
        </is>
      </c>
      <c r="AM13" s="56" t="n"/>
    </row>
    <row r="14">
      <c r="A14" s="2" t="n"/>
      <c r="B14" s="210" t="inlineStr">
        <is>
          <t>Descritor</t>
        </is>
      </c>
      <c r="C14" s="199" t="n"/>
      <c r="D14" s="211" t="inlineStr">
        <is>
          <t>Quant.</t>
        </is>
      </c>
      <c r="E14" s="194" t="n"/>
      <c r="F14" s="61">
        <f>COUNTIF(Avaliações!$F$13:$F$47,"A")</f>
        <v/>
      </c>
      <c r="G14" s="61">
        <f>COUNTIF(Avaliações!$F$13:$F$47,"B")</f>
        <v/>
      </c>
      <c r="H14" s="61">
        <f>COUNTIF(Avaliações!$F$13:$F$47,"C")</f>
        <v/>
      </c>
      <c r="I14" s="61">
        <f>COUNTIF(Avaliações!$F$13:$F$47,"D")</f>
        <v/>
      </c>
      <c r="J14" s="59" t="n"/>
      <c r="K14" s="210" t="inlineStr">
        <is>
          <t>Descritor</t>
        </is>
      </c>
      <c r="L14" s="199" t="n"/>
      <c r="M14" s="211" t="inlineStr">
        <is>
          <t>Quant.</t>
        </is>
      </c>
      <c r="N14" s="194" t="n"/>
      <c r="O14" s="61">
        <f>COUNTIF(Avaliações!$S$13:$S$47,"A")</f>
        <v/>
      </c>
      <c r="P14" s="61">
        <f>COUNTIF(Avaliações!$S$13:$S$47,"B")</f>
        <v/>
      </c>
      <c r="Q14" s="61">
        <f>COUNTIF(Avaliações!$S$13:$S$47,"C")</f>
        <v/>
      </c>
      <c r="R14" s="61">
        <f>COUNTIF(Avaliações!$S$13:$S$47,"D")</f>
        <v/>
      </c>
      <c r="S14" s="59" t="n"/>
      <c r="T14" s="59" t="n"/>
      <c r="U14" s="59" t="n"/>
      <c r="V14" s="210" t="inlineStr">
        <is>
          <t>Descritor</t>
        </is>
      </c>
      <c r="W14" s="199" t="n"/>
      <c r="X14" s="211" t="inlineStr">
        <is>
          <t>Quant.</t>
        </is>
      </c>
      <c r="Y14" s="194" t="n"/>
      <c r="Z14" s="61">
        <f>COUNTIF(Avaliações!$AG$13:$AG$47,"A")</f>
        <v/>
      </c>
      <c r="AA14" s="62">
        <f>COUNTIF(Avaliações!$AG$13:$AG$47,"B")</f>
        <v/>
      </c>
      <c r="AB14" s="62">
        <f>COUNTIF(Avaliações!$AG$13:$AG$47,"C")</f>
        <v/>
      </c>
      <c r="AC14" s="62">
        <f>COUNTIF(Avaliações!$AG$13:$AG$47,"D")</f>
        <v/>
      </c>
      <c r="AD14" s="59" t="n"/>
      <c r="AE14" s="212" t="inlineStr">
        <is>
          <t>Descritor</t>
        </is>
      </c>
      <c r="AF14" s="188" t="n"/>
      <c r="AG14" s="213" t="inlineStr">
        <is>
          <t>Quant.</t>
        </is>
      </c>
      <c r="AH14" s="188" t="n"/>
      <c r="AI14" s="61">
        <f>COUNTIF(Avaliações!$AT$13:$AT$47,"A")</f>
        <v/>
      </c>
      <c r="AJ14" s="61">
        <f>COUNTIF(Avaliações!$AT$13:$AT$47,"B")</f>
        <v/>
      </c>
      <c r="AK14" s="61">
        <f>COUNTIF(Avaliações!$AT$13:$AT$47,"C")</f>
        <v/>
      </c>
      <c r="AL14" s="61">
        <f>COUNTIF(Avaliações!$AT$13:$AT$47,"D")</f>
        <v/>
      </c>
      <c r="AM14" s="59" t="n"/>
    </row>
    <row r="15">
      <c r="A15" s="2" t="n"/>
      <c r="B15" s="214">
        <f>Avaliações!G11</f>
        <v/>
      </c>
      <c r="C15" s="194" t="n"/>
      <c r="D15" s="211" t="inlineStr">
        <is>
          <t>%</t>
        </is>
      </c>
      <c r="E15" s="194" t="n"/>
      <c r="F15" s="61" t="inlineStr"/>
      <c r="G15" s="61" t="inlineStr"/>
      <c r="H15" s="61" t="inlineStr"/>
      <c r="I15" s="61" t="inlineStr"/>
      <c r="J15" s="59" t="n"/>
      <c r="K15" s="214">
        <f>Avaliações!S11</f>
        <v/>
      </c>
      <c r="L15" s="194" t="n"/>
      <c r="M15" s="211" t="inlineStr">
        <is>
          <t>%</t>
        </is>
      </c>
      <c r="N15" s="194" t="n"/>
      <c r="O15" s="61" t="inlineStr"/>
      <c r="P15" s="61" t="inlineStr"/>
      <c r="Q15" s="61" t="inlineStr"/>
      <c r="R15" s="61" t="inlineStr"/>
      <c r="S15" s="59" t="n"/>
      <c r="T15" s="59" t="n"/>
      <c r="U15" s="59" t="n"/>
      <c r="V15" s="214">
        <f>Avaliações!AG11</f>
        <v/>
      </c>
      <c r="W15" s="194" t="n"/>
      <c r="X15" s="211" t="inlineStr">
        <is>
          <t>%</t>
        </is>
      </c>
      <c r="Y15" s="194" t="n"/>
      <c r="Z15" s="61" t="inlineStr"/>
      <c r="AA15" s="62" t="inlineStr"/>
      <c r="AB15" s="62" t="inlineStr"/>
      <c r="AC15" s="62" t="inlineStr"/>
      <c r="AD15" s="59" t="n"/>
      <c r="AE15" s="215">
        <f>Avaliações!AT11</f>
        <v/>
      </c>
      <c r="AF15" s="188" t="n"/>
      <c r="AG15" s="213" t="inlineStr">
        <is>
          <t>%</t>
        </is>
      </c>
      <c r="AH15" s="188" t="n"/>
      <c r="AI15" s="61" t="inlineStr"/>
      <c r="AJ15" s="61" t="inlineStr"/>
      <c r="AK15" s="61" t="inlineStr"/>
      <c r="AL15" s="61" t="inlineStr"/>
      <c r="AM15" s="56" t="n"/>
    </row>
    <row r="16" ht="3.75" customHeight="1" s="180">
      <c r="A16" s="2" t="n"/>
      <c r="B16" s="63" t="n"/>
      <c r="C16" s="54" t="n"/>
      <c r="D16" s="54" t="n"/>
      <c r="E16" s="54" t="n"/>
      <c r="F16" s="54" t="n"/>
      <c r="G16" s="54" t="n"/>
      <c r="H16" s="54" t="n"/>
      <c r="I16" s="54" t="n"/>
      <c r="J16" s="59" t="n"/>
      <c r="K16" s="54" t="n"/>
      <c r="L16" s="54" t="n"/>
      <c r="M16" s="54" t="n"/>
      <c r="N16" s="54" t="n"/>
      <c r="O16" s="54" t="n"/>
      <c r="P16" s="54" t="n"/>
      <c r="Q16" s="54" t="n"/>
      <c r="R16" s="61" t="n"/>
      <c r="S16" s="59" t="n"/>
      <c r="T16" s="59" t="n"/>
      <c r="U16" s="59" t="n"/>
      <c r="V16" s="63" t="n"/>
      <c r="W16" s="54" t="n"/>
      <c r="X16" s="54" t="n"/>
      <c r="Y16" s="54" t="n"/>
      <c r="Z16" s="54" t="n"/>
      <c r="AA16" s="54" t="n"/>
      <c r="AB16" s="54" t="n"/>
      <c r="AC16" s="54" t="n"/>
      <c r="AD16" s="59" t="n"/>
      <c r="AE16" s="54" t="n"/>
      <c r="AF16" s="54" t="n"/>
      <c r="AG16" s="54" t="n"/>
      <c r="AH16" s="54" t="n"/>
      <c r="AI16" s="54" t="n"/>
      <c r="AJ16" s="54" t="n"/>
      <c r="AK16" s="54" t="n"/>
      <c r="AL16" s="61" t="n"/>
      <c r="AM16" s="56" t="n"/>
    </row>
    <row r="17" ht="16.5" customHeight="1" s="180">
      <c r="A17" s="2" t="n"/>
      <c r="B17" s="216">
        <f>Avaliações!G12</f>
        <v/>
      </c>
      <c r="C17" s="187" t="n"/>
      <c r="D17" s="187" t="n"/>
      <c r="E17" s="188" t="n"/>
      <c r="F17" s="57" t="inlineStr">
        <is>
          <t>A</t>
        </is>
      </c>
      <c r="G17" s="57" t="inlineStr">
        <is>
          <t>B</t>
        </is>
      </c>
      <c r="H17" s="57" t="inlineStr">
        <is>
          <t>C</t>
        </is>
      </c>
      <c r="I17" s="57" t="inlineStr">
        <is>
          <t>D</t>
        </is>
      </c>
      <c r="J17" s="59" t="n"/>
      <c r="K17" s="216">
        <f>Avaliações!T12</f>
        <v/>
      </c>
      <c r="L17" s="187" t="n"/>
      <c r="M17" s="187" t="n"/>
      <c r="N17" s="188" t="n"/>
      <c r="O17" s="57" t="inlineStr">
        <is>
          <t>A</t>
        </is>
      </c>
      <c r="P17" s="57" t="inlineStr">
        <is>
          <t>B</t>
        </is>
      </c>
      <c r="Q17" s="57" t="inlineStr">
        <is>
          <t>C</t>
        </is>
      </c>
      <c r="R17" s="57" t="inlineStr">
        <is>
          <t>D</t>
        </is>
      </c>
      <c r="S17" s="59" t="n"/>
      <c r="T17" s="59" t="n"/>
      <c r="U17" s="60" t="n"/>
      <c r="V17" s="209">
        <f>Avaliações!AH12</f>
        <v/>
      </c>
      <c r="W17" s="187" t="n"/>
      <c r="X17" s="187" t="n"/>
      <c r="Y17" s="188" t="n"/>
      <c r="Z17" s="57" t="inlineStr">
        <is>
          <t>A</t>
        </is>
      </c>
      <c r="AA17" s="58" t="inlineStr">
        <is>
          <t>B</t>
        </is>
      </c>
      <c r="AB17" s="58" t="inlineStr">
        <is>
          <t>C</t>
        </is>
      </c>
      <c r="AC17" s="58" t="inlineStr">
        <is>
          <t>D</t>
        </is>
      </c>
      <c r="AD17" s="59" t="n"/>
      <c r="AE17" s="209">
        <f>Avaliações!AU12</f>
        <v/>
      </c>
      <c r="AF17" s="187" t="n"/>
      <c r="AG17" s="187" t="n"/>
      <c r="AH17" s="188" t="n"/>
      <c r="AI17" s="57" t="inlineStr">
        <is>
          <t>A</t>
        </is>
      </c>
      <c r="AJ17" s="57" t="inlineStr">
        <is>
          <t>B</t>
        </is>
      </c>
      <c r="AK17" s="57" t="inlineStr">
        <is>
          <t>C</t>
        </is>
      </c>
      <c r="AL17" s="57" t="inlineStr">
        <is>
          <t>D</t>
        </is>
      </c>
      <c r="AM17" s="56" t="n"/>
    </row>
    <row r="18">
      <c r="A18" s="2" t="n"/>
      <c r="B18" s="210" t="inlineStr">
        <is>
          <t>Descritor</t>
        </is>
      </c>
      <c r="C18" s="199" t="n"/>
      <c r="D18" s="211" t="inlineStr">
        <is>
          <t>Quant.</t>
        </is>
      </c>
      <c r="E18" s="194" t="n"/>
      <c r="F18" s="61">
        <f>COUNTIF(Avaliações!$G$13:$G$47,"A")</f>
        <v/>
      </c>
      <c r="G18" s="61">
        <f>COUNTIF(Avaliações!$G$13:$G$47,"B")</f>
        <v/>
      </c>
      <c r="H18" s="61">
        <f>COUNTIF(Avaliações!$G$13:$G$47,"C")</f>
        <v/>
      </c>
      <c r="I18" s="61">
        <f>COUNTIF(Avaliações!$G$13:$G$47,"D")</f>
        <v/>
      </c>
      <c r="J18" s="59" t="n"/>
      <c r="K18" s="210" t="inlineStr">
        <is>
          <t>Descritor</t>
        </is>
      </c>
      <c r="L18" s="199" t="n"/>
      <c r="M18" s="211" t="inlineStr">
        <is>
          <t>Quant.</t>
        </is>
      </c>
      <c r="N18" s="194" t="n"/>
      <c r="O18" s="61">
        <f>COUNTIF(Avaliações!$T$13:$T$47,"A")</f>
        <v/>
      </c>
      <c r="P18" s="61">
        <f>COUNTIF(Avaliações!$T$13:$T$47,"B")</f>
        <v/>
      </c>
      <c r="Q18" s="61">
        <f>COUNTIF(Avaliações!$T$13:$T$47,"C")</f>
        <v/>
      </c>
      <c r="R18" s="61">
        <f>COUNTIF(Avaliações!$T$13:$T$47,"D")</f>
        <v/>
      </c>
      <c r="S18" s="59" t="n"/>
      <c r="T18" s="59" t="n"/>
      <c r="U18" s="59" t="n"/>
      <c r="V18" s="210" t="inlineStr">
        <is>
          <t>Descritor</t>
        </is>
      </c>
      <c r="W18" s="199" t="n"/>
      <c r="X18" s="211" t="inlineStr">
        <is>
          <t>Quant.</t>
        </is>
      </c>
      <c r="Y18" s="194" t="n"/>
      <c r="Z18" s="61">
        <f>COUNTIF(Avaliações!$AH$13:$AH$47,"A")</f>
        <v/>
      </c>
      <c r="AA18" s="62">
        <f>COUNTIF(Avaliações!$AH$13:$AH$47,"B")</f>
        <v/>
      </c>
      <c r="AB18" s="62">
        <f>COUNTIF(Avaliações!$AH$13:$AH$47,"C")</f>
        <v/>
      </c>
      <c r="AC18" s="62">
        <f>COUNTIF(Avaliações!$AH$13:$AH$47,"D")</f>
        <v/>
      </c>
      <c r="AD18" s="59" t="n"/>
      <c r="AE18" s="212" t="inlineStr">
        <is>
          <t>Descritor</t>
        </is>
      </c>
      <c r="AF18" s="188" t="n"/>
      <c r="AG18" s="213" t="inlineStr">
        <is>
          <t>Quant.</t>
        </is>
      </c>
      <c r="AH18" s="188" t="n"/>
      <c r="AI18" s="61">
        <f>COUNTIF(Avaliações!$AU$13:$AU$47,"A")</f>
        <v/>
      </c>
      <c r="AJ18" s="61">
        <f>COUNTIF(Avaliações!$AU$13:$AU$47,"B")</f>
        <v/>
      </c>
      <c r="AK18" s="61">
        <f>COUNTIF(Avaliações!$AU$13:$AU$47,"C")</f>
        <v/>
      </c>
      <c r="AL18" s="61">
        <f>COUNTIF(Avaliações!$AU$13:$AU$47,"D")</f>
        <v/>
      </c>
      <c r="AM18" s="59" t="n"/>
    </row>
    <row r="19">
      <c r="A19" s="2" t="n"/>
      <c r="B19" s="214">
        <f>Avaliações!G11</f>
        <v/>
      </c>
      <c r="C19" s="194" t="n"/>
      <c r="D19" s="211" t="inlineStr">
        <is>
          <t>%</t>
        </is>
      </c>
      <c r="E19" s="194" t="n"/>
      <c r="F19" s="61" t="inlineStr"/>
      <c r="G19" s="61" t="inlineStr"/>
      <c r="H19" s="61" t="inlineStr"/>
      <c r="I19" s="61" t="inlineStr"/>
      <c r="J19" s="59" t="n"/>
      <c r="K19" s="214">
        <f>Avaliações!T11</f>
        <v/>
      </c>
      <c r="L19" s="194" t="n"/>
      <c r="M19" s="211" t="inlineStr">
        <is>
          <t>%</t>
        </is>
      </c>
      <c r="N19" s="194" t="n"/>
      <c r="O19" s="61" t="inlineStr"/>
      <c r="P19" s="61" t="inlineStr"/>
      <c r="Q19" s="61" t="inlineStr"/>
      <c r="R19" s="61" t="inlineStr"/>
      <c r="S19" s="59" t="n"/>
      <c r="T19" s="59" t="n"/>
      <c r="U19" s="59" t="n"/>
      <c r="V19" s="214">
        <f>Avaliações!AH11</f>
        <v/>
      </c>
      <c r="W19" s="194" t="n"/>
      <c r="X19" s="211" t="inlineStr">
        <is>
          <t>%</t>
        </is>
      </c>
      <c r="Y19" s="194" t="n"/>
      <c r="Z19" s="61" t="inlineStr"/>
      <c r="AA19" s="62" t="inlineStr"/>
      <c r="AB19" s="62" t="inlineStr"/>
      <c r="AC19" s="62" t="inlineStr"/>
      <c r="AD19" s="59" t="n"/>
      <c r="AE19" s="215">
        <f>Avaliações!AU11</f>
        <v/>
      </c>
      <c r="AF19" s="188" t="n"/>
      <c r="AG19" s="213" t="inlineStr">
        <is>
          <t>%</t>
        </is>
      </c>
      <c r="AH19" s="188" t="n"/>
      <c r="AI19" s="61" t="inlineStr"/>
      <c r="AJ19" s="61" t="inlineStr"/>
      <c r="AK19" s="61" t="inlineStr"/>
      <c r="AL19" s="61" t="inlineStr"/>
      <c r="AM19" s="56" t="n"/>
    </row>
    <row r="20" ht="7.5" customHeight="1" s="180">
      <c r="A20" s="2" t="n"/>
      <c r="B20" s="63" t="n"/>
      <c r="C20" s="54" t="n"/>
      <c r="D20" s="54" t="n"/>
      <c r="E20" s="54" t="n"/>
      <c r="F20" s="54" t="n"/>
      <c r="G20" s="54" t="n"/>
      <c r="H20" s="54" t="n"/>
      <c r="I20" s="54" t="n"/>
      <c r="J20" s="59" t="n"/>
      <c r="K20" s="54" t="n"/>
      <c r="L20" s="54" t="n"/>
      <c r="M20" s="54" t="n"/>
      <c r="N20" s="54" t="n"/>
      <c r="O20" s="54" t="n"/>
      <c r="P20" s="54" t="n"/>
      <c r="Q20" s="54" t="n"/>
      <c r="R20" s="61" t="n"/>
      <c r="S20" s="59" t="n"/>
      <c r="T20" s="59" t="n"/>
      <c r="U20" s="59" t="n"/>
      <c r="V20" s="63" t="n"/>
      <c r="W20" s="54" t="n"/>
      <c r="X20" s="54" t="n"/>
      <c r="Y20" s="54" t="n"/>
      <c r="Z20" s="54" t="n"/>
      <c r="AA20" s="54" t="n"/>
      <c r="AB20" s="54" t="n"/>
      <c r="AC20" s="54" t="n"/>
      <c r="AD20" s="59" t="n"/>
      <c r="AE20" s="54" t="n"/>
      <c r="AF20" s="54" t="n"/>
      <c r="AG20" s="54" t="n"/>
      <c r="AH20" s="54" t="n"/>
      <c r="AI20" s="54" t="n"/>
      <c r="AJ20" s="54" t="n"/>
      <c r="AK20" s="54" t="n"/>
      <c r="AL20" s="61" t="n"/>
      <c r="AM20" s="56" t="n"/>
    </row>
    <row r="21" ht="16.5" customHeight="1" s="180">
      <c r="A21" s="2" t="n"/>
      <c r="B21" s="216">
        <f>Avaliações!H12</f>
        <v/>
      </c>
      <c r="C21" s="187" t="n"/>
      <c r="D21" s="187" t="n"/>
      <c r="E21" s="188" t="n"/>
      <c r="F21" s="57" t="inlineStr">
        <is>
          <t>A</t>
        </is>
      </c>
      <c r="G21" s="57" t="inlineStr">
        <is>
          <t>B</t>
        </is>
      </c>
      <c r="H21" s="57" t="inlineStr">
        <is>
          <t>C</t>
        </is>
      </c>
      <c r="I21" s="57" t="inlineStr">
        <is>
          <t>D</t>
        </is>
      </c>
      <c r="J21" s="59" t="n"/>
      <c r="K21" s="216">
        <f>Avaliações!U12</f>
        <v/>
      </c>
      <c r="L21" s="187" t="n"/>
      <c r="M21" s="187" t="n"/>
      <c r="N21" s="188" t="n"/>
      <c r="O21" s="57" t="inlineStr">
        <is>
          <t>A</t>
        </is>
      </c>
      <c r="P21" s="57" t="inlineStr">
        <is>
          <t>B</t>
        </is>
      </c>
      <c r="Q21" s="57" t="inlineStr">
        <is>
          <t>C</t>
        </is>
      </c>
      <c r="R21" s="57" t="inlineStr">
        <is>
          <t>D</t>
        </is>
      </c>
      <c r="S21" s="59" t="n"/>
      <c r="T21" s="59" t="n"/>
      <c r="U21" s="60" t="n"/>
      <c r="V21" s="209">
        <f>Avaliações!AI12</f>
        <v/>
      </c>
      <c r="W21" s="187" t="n"/>
      <c r="X21" s="187" t="n"/>
      <c r="Y21" s="188" t="n"/>
      <c r="Z21" s="57" t="inlineStr">
        <is>
          <t>A</t>
        </is>
      </c>
      <c r="AA21" s="58" t="inlineStr">
        <is>
          <t>B</t>
        </is>
      </c>
      <c r="AB21" s="58" t="inlineStr">
        <is>
          <t>C</t>
        </is>
      </c>
      <c r="AC21" s="58" t="inlineStr">
        <is>
          <t>D</t>
        </is>
      </c>
      <c r="AD21" s="59" t="n"/>
      <c r="AE21" s="209">
        <f>Avaliações!AV12</f>
        <v/>
      </c>
      <c r="AF21" s="187" t="n"/>
      <c r="AG21" s="187" t="n"/>
      <c r="AH21" s="188" t="n"/>
      <c r="AI21" s="57" t="inlineStr">
        <is>
          <t>A</t>
        </is>
      </c>
      <c r="AJ21" s="57" t="inlineStr">
        <is>
          <t>B</t>
        </is>
      </c>
      <c r="AK21" s="57" t="inlineStr">
        <is>
          <t>C</t>
        </is>
      </c>
      <c r="AL21" s="57" t="inlineStr">
        <is>
          <t>D</t>
        </is>
      </c>
      <c r="AM21" s="56" t="n"/>
    </row>
    <row r="22">
      <c r="A22" s="2" t="n"/>
      <c r="B22" s="210" t="inlineStr">
        <is>
          <t>Descritor</t>
        </is>
      </c>
      <c r="C22" s="199" t="n"/>
      <c r="D22" s="211" t="inlineStr">
        <is>
          <t>Quant.</t>
        </is>
      </c>
      <c r="E22" s="194" t="n"/>
      <c r="F22" s="61">
        <f>COUNTIF(Avaliações!$H$13:$H$47,"A")</f>
        <v/>
      </c>
      <c r="G22" s="61">
        <f>COUNTIF(Avaliações!$H$13:$H$47,"B")</f>
        <v/>
      </c>
      <c r="H22" s="61">
        <f>COUNTIF(Avaliações!$H$13:$H$47,"C")</f>
        <v/>
      </c>
      <c r="I22" s="61">
        <f>COUNTIF(Avaliações!$H$13:$H$47,"D")</f>
        <v/>
      </c>
      <c r="J22" s="59" t="n"/>
      <c r="K22" s="210" t="inlineStr">
        <is>
          <t>Descritor</t>
        </is>
      </c>
      <c r="L22" s="199" t="n"/>
      <c r="M22" s="211" t="inlineStr">
        <is>
          <t>Quant.</t>
        </is>
      </c>
      <c r="N22" s="194" t="n"/>
      <c r="O22" s="61">
        <f>COUNTIF(Avaliações!$U$13:$U$47,"A")</f>
        <v/>
      </c>
      <c r="P22" s="61">
        <f>COUNTIF(Avaliações!$U$13:$U$47,"B")</f>
        <v/>
      </c>
      <c r="Q22" s="61">
        <f>COUNTIF(Avaliações!$U$13:$U$47,"C")</f>
        <v/>
      </c>
      <c r="R22" s="61">
        <f>COUNTIF(Avaliações!$U$13:$U$47,"D")</f>
        <v/>
      </c>
      <c r="S22" s="59" t="n"/>
      <c r="T22" s="59" t="n"/>
      <c r="U22" s="59" t="n"/>
      <c r="V22" s="210" t="inlineStr">
        <is>
          <t>Descritor</t>
        </is>
      </c>
      <c r="W22" s="199" t="n"/>
      <c r="X22" s="211" t="inlineStr">
        <is>
          <t>Quant.</t>
        </is>
      </c>
      <c r="Y22" s="194" t="n"/>
      <c r="Z22" s="61">
        <f>COUNTIF(Avaliações!$AI$13:$AI$47,"A")</f>
        <v/>
      </c>
      <c r="AA22" s="62">
        <f>COUNTIF(Avaliações!$AI$13:$AI$47,"B")</f>
        <v/>
      </c>
      <c r="AB22" s="62">
        <f>COUNTIF(Avaliações!$AI$13:$AI$47,"C")</f>
        <v/>
      </c>
      <c r="AC22" s="62">
        <f>COUNTIF(Avaliações!$AI$13:$AI$47,"D")</f>
        <v/>
      </c>
      <c r="AD22" s="59" t="n"/>
      <c r="AE22" s="212" t="inlineStr">
        <is>
          <t>Descritor</t>
        </is>
      </c>
      <c r="AF22" s="188" t="n"/>
      <c r="AG22" s="213" t="inlineStr">
        <is>
          <t>Quant.</t>
        </is>
      </c>
      <c r="AH22" s="188" t="n"/>
      <c r="AI22" s="61">
        <f>COUNTIF(Avaliações!$AV$13:$AV$47,"A")</f>
        <v/>
      </c>
      <c r="AJ22" s="61">
        <f>COUNTIF(Avaliações!$AV$13:$AV$47,"B")</f>
        <v/>
      </c>
      <c r="AK22" s="61">
        <f>COUNTIF(Avaliações!$AV$13:$AV$47,"C")</f>
        <v/>
      </c>
      <c r="AL22" s="61">
        <f>COUNTIF(Avaliações!$AV$13:$AV$47,"D")</f>
        <v/>
      </c>
      <c r="AM22" s="59" t="n"/>
    </row>
    <row r="23">
      <c r="A23" s="2" t="n"/>
      <c r="B23" s="214">
        <f>Avaliações!H11</f>
        <v/>
      </c>
      <c r="C23" s="194" t="n"/>
      <c r="D23" s="211" t="inlineStr">
        <is>
          <t>%</t>
        </is>
      </c>
      <c r="E23" s="194" t="n"/>
      <c r="F23" s="61" t="inlineStr"/>
      <c r="G23" s="61" t="inlineStr"/>
      <c r="H23" s="61" t="inlineStr"/>
      <c r="I23" s="61" t="inlineStr"/>
      <c r="J23" s="59" t="n"/>
      <c r="K23" s="214">
        <f>Avaliações!U11</f>
        <v/>
      </c>
      <c r="L23" s="194" t="n"/>
      <c r="M23" s="211" t="inlineStr">
        <is>
          <t>%</t>
        </is>
      </c>
      <c r="N23" s="194" t="n"/>
      <c r="O23" s="61" t="inlineStr"/>
      <c r="P23" s="61" t="inlineStr"/>
      <c r="Q23" s="61" t="inlineStr"/>
      <c r="R23" s="61" t="inlineStr"/>
      <c r="S23" s="59" t="n"/>
      <c r="T23" s="59" t="n"/>
      <c r="U23" s="59" t="n"/>
      <c r="V23" s="214">
        <f>Avaliações!AI11</f>
        <v/>
      </c>
      <c r="W23" s="194" t="n"/>
      <c r="X23" s="211" t="inlineStr">
        <is>
          <t>%</t>
        </is>
      </c>
      <c r="Y23" s="194" t="n"/>
      <c r="Z23" s="61" t="inlineStr"/>
      <c r="AA23" s="62" t="inlineStr"/>
      <c r="AB23" s="62" t="inlineStr"/>
      <c r="AC23" s="62" t="inlineStr"/>
      <c r="AD23" s="59" t="n"/>
      <c r="AE23" s="215">
        <f>Avaliações!AV11</f>
        <v/>
      </c>
      <c r="AF23" s="188" t="n"/>
      <c r="AG23" s="213" t="inlineStr">
        <is>
          <t>%</t>
        </is>
      </c>
      <c r="AH23" s="188" t="n"/>
      <c r="AI23" s="61" t="inlineStr"/>
      <c r="AJ23" s="61" t="inlineStr"/>
      <c r="AK23" s="61" t="inlineStr"/>
      <c r="AL23" s="61" t="inlineStr"/>
      <c r="AM23" s="56" t="n"/>
    </row>
    <row r="24" ht="7.5" customHeight="1" s="180">
      <c r="A24" s="2" t="n"/>
      <c r="B24" s="63" t="n"/>
      <c r="C24" s="54" t="n"/>
      <c r="D24" s="54" t="n"/>
      <c r="E24" s="54" t="n"/>
      <c r="F24" s="54" t="n"/>
      <c r="G24" s="54" t="n"/>
      <c r="H24" s="54" t="n"/>
      <c r="I24" s="54" t="n"/>
      <c r="J24" s="59" t="n"/>
      <c r="K24" s="54" t="n"/>
      <c r="L24" s="54" t="n"/>
      <c r="M24" s="54" t="n"/>
      <c r="N24" s="54" t="n"/>
      <c r="O24" s="54" t="n"/>
      <c r="P24" s="54" t="n"/>
      <c r="Q24" s="54" t="n"/>
      <c r="R24" s="61" t="n"/>
      <c r="S24" s="59" t="n"/>
      <c r="T24" s="59" t="n"/>
      <c r="U24" s="59" t="n"/>
      <c r="V24" s="63" t="n"/>
      <c r="W24" s="54" t="n"/>
      <c r="X24" s="54" t="n"/>
      <c r="Y24" s="54" t="n"/>
      <c r="Z24" s="54" t="n"/>
      <c r="AA24" s="54" t="n"/>
      <c r="AB24" s="54" t="n"/>
      <c r="AC24" s="54" t="n"/>
      <c r="AD24" s="59" t="n"/>
      <c r="AE24" s="54" t="n"/>
      <c r="AF24" s="54" t="n"/>
      <c r="AG24" s="54" t="n"/>
      <c r="AH24" s="54" t="n"/>
      <c r="AI24" s="54" t="n"/>
      <c r="AJ24" s="54" t="n"/>
      <c r="AK24" s="54" t="n"/>
      <c r="AL24" s="61" t="n"/>
      <c r="AM24" s="56" t="n"/>
    </row>
    <row r="25" ht="16.5" customHeight="1" s="180">
      <c r="A25" s="2" t="n"/>
      <c r="B25" s="216">
        <f>Avaliações!I12</f>
        <v/>
      </c>
      <c r="C25" s="187" t="n"/>
      <c r="D25" s="187" t="n"/>
      <c r="E25" s="188" t="n"/>
      <c r="F25" s="57" t="inlineStr">
        <is>
          <t>A</t>
        </is>
      </c>
      <c r="G25" s="57" t="inlineStr">
        <is>
          <t>B</t>
        </is>
      </c>
      <c r="H25" s="57" t="inlineStr">
        <is>
          <t>C</t>
        </is>
      </c>
      <c r="I25" s="57" t="inlineStr">
        <is>
          <t>D</t>
        </is>
      </c>
      <c r="J25" s="59" t="n"/>
      <c r="K25" s="216">
        <f>Avaliações!V12</f>
        <v/>
      </c>
      <c r="L25" s="187" t="n"/>
      <c r="M25" s="187" t="n"/>
      <c r="N25" s="188" t="n"/>
      <c r="O25" s="57" t="inlineStr">
        <is>
          <t>A</t>
        </is>
      </c>
      <c r="P25" s="57" t="inlineStr">
        <is>
          <t>B</t>
        </is>
      </c>
      <c r="Q25" s="57" t="inlineStr">
        <is>
          <t>C</t>
        </is>
      </c>
      <c r="R25" s="57" t="inlineStr">
        <is>
          <t>D</t>
        </is>
      </c>
      <c r="S25" s="59" t="n"/>
      <c r="T25" s="59" t="n"/>
      <c r="U25" s="60" t="n"/>
      <c r="V25" s="209">
        <f>Avaliações!AJ12</f>
        <v/>
      </c>
      <c r="W25" s="187" t="n"/>
      <c r="X25" s="187" t="n"/>
      <c r="Y25" s="188" t="n"/>
      <c r="Z25" s="57" t="inlineStr">
        <is>
          <t>A</t>
        </is>
      </c>
      <c r="AA25" s="58" t="inlineStr">
        <is>
          <t>B</t>
        </is>
      </c>
      <c r="AB25" s="58" t="inlineStr">
        <is>
          <t>C</t>
        </is>
      </c>
      <c r="AC25" s="58" t="inlineStr">
        <is>
          <t>D</t>
        </is>
      </c>
      <c r="AD25" s="59" t="n"/>
      <c r="AE25" s="209">
        <f>Avaliações!AW12</f>
        <v/>
      </c>
      <c r="AF25" s="187" t="n"/>
      <c r="AG25" s="187" t="n"/>
      <c r="AH25" s="188" t="n"/>
      <c r="AI25" s="57" t="inlineStr">
        <is>
          <t>A</t>
        </is>
      </c>
      <c r="AJ25" s="57" t="inlineStr">
        <is>
          <t>B</t>
        </is>
      </c>
      <c r="AK25" s="57" t="inlineStr">
        <is>
          <t>C</t>
        </is>
      </c>
      <c r="AL25" s="57" t="inlineStr">
        <is>
          <t>D</t>
        </is>
      </c>
      <c r="AM25" s="56" t="n"/>
    </row>
    <row r="26">
      <c r="A26" s="2" t="n"/>
      <c r="B26" s="210" t="inlineStr">
        <is>
          <t>Descritor</t>
        </is>
      </c>
      <c r="C26" s="199" t="n"/>
      <c r="D26" s="211" t="inlineStr">
        <is>
          <t>Quant.</t>
        </is>
      </c>
      <c r="E26" s="194" t="n"/>
      <c r="F26" s="61">
        <f>COUNTIF(Avaliações!$I$13:$I$47,"A")</f>
        <v/>
      </c>
      <c r="G26" s="61">
        <f>COUNTIF(Avaliações!$I$13:$I$47,"B")</f>
        <v/>
      </c>
      <c r="H26" s="61">
        <f>COUNTIF(Avaliações!$I$13:$I$47,"C")</f>
        <v/>
      </c>
      <c r="I26" s="61">
        <f>COUNTIF(Avaliações!$I$13:$I$47,"D")</f>
        <v/>
      </c>
      <c r="J26" s="59" t="n"/>
      <c r="K26" s="210" t="inlineStr">
        <is>
          <t>Descritor</t>
        </is>
      </c>
      <c r="L26" s="199" t="n"/>
      <c r="M26" s="211" t="inlineStr">
        <is>
          <t>Quant.</t>
        </is>
      </c>
      <c r="N26" s="194" t="n"/>
      <c r="O26" s="61">
        <f>COUNTIF(Avaliações!$V$13:$V$47,"A")</f>
        <v/>
      </c>
      <c r="P26" s="61">
        <f>COUNTIF(Avaliações!$V$13:$V$47,"B")</f>
        <v/>
      </c>
      <c r="Q26" s="61">
        <f>COUNTIF(Avaliações!$V$13:$V$47,"C")</f>
        <v/>
      </c>
      <c r="R26" s="61">
        <f>COUNTIF(Avaliações!$V$13:$V$47,"D")</f>
        <v/>
      </c>
      <c r="S26" s="59" t="n"/>
      <c r="T26" s="59" t="n"/>
      <c r="U26" s="59" t="n"/>
      <c r="V26" s="210" t="inlineStr">
        <is>
          <t>Descritor</t>
        </is>
      </c>
      <c r="W26" s="199" t="n"/>
      <c r="X26" s="211" t="inlineStr">
        <is>
          <t>Quant.</t>
        </is>
      </c>
      <c r="Y26" s="194" t="n"/>
      <c r="Z26" s="61">
        <f>COUNTIF(Avaliações!$AJ$13:$AJ$47,"A")</f>
        <v/>
      </c>
      <c r="AA26" s="62">
        <f>COUNTIF(Avaliações!$AJ$13:$AJ$47,"B")</f>
        <v/>
      </c>
      <c r="AB26" s="62">
        <f>COUNTIF(Avaliações!$AJ$13:$AJ$47,"C")</f>
        <v/>
      </c>
      <c r="AC26" s="62">
        <f>COUNTIF(Avaliações!$AJ$13:$AJ$47,"D")</f>
        <v/>
      </c>
      <c r="AD26" s="59" t="n"/>
      <c r="AE26" s="212" t="inlineStr">
        <is>
          <t>Descritor</t>
        </is>
      </c>
      <c r="AF26" s="188" t="n"/>
      <c r="AG26" s="213" t="inlineStr">
        <is>
          <t>Quant.</t>
        </is>
      </c>
      <c r="AH26" s="188" t="n"/>
      <c r="AI26" s="61">
        <f>COUNTIF(Avaliações!$AW$13:$AW$47,"A")</f>
        <v/>
      </c>
      <c r="AJ26" s="61">
        <f>COUNTIF(Avaliações!$AW$13:$AW$47,"B")</f>
        <v/>
      </c>
      <c r="AK26" s="61">
        <f>COUNTIF(Avaliações!$AW$13:$AW$47,"C")</f>
        <v/>
      </c>
      <c r="AL26" s="61">
        <f>COUNTIF(Avaliações!$AW$13:$AW$47,"D")</f>
        <v/>
      </c>
      <c r="AM26" s="59" t="n"/>
    </row>
    <row r="27">
      <c r="A27" s="2" t="n"/>
      <c r="B27" s="214">
        <f>Avaliações!I11</f>
        <v/>
      </c>
      <c r="C27" s="194" t="n"/>
      <c r="D27" s="211" t="inlineStr">
        <is>
          <t>%</t>
        </is>
      </c>
      <c r="E27" s="194" t="n"/>
      <c r="F27" s="61" t="inlineStr"/>
      <c r="G27" s="61" t="inlineStr"/>
      <c r="H27" s="61" t="inlineStr"/>
      <c r="I27" s="61" t="inlineStr"/>
      <c r="J27" s="59" t="n"/>
      <c r="K27" s="214">
        <f>Avaliações!V11</f>
        <v/>
      </c>
      <c r="L27" s="194" t="n"/>
      <c r="M27" s="211" t="inlineStr">
        <is>
          <t>%</t>
        </is>
      </c>
      <c r="N27" s="194" t="n"/>
      <c r="O27" s="61" t="inlineStr"/>
      <c r="P27" s="61" t="inlineStr"/>
      <c r="Q27" s="61" t="inlineStr"/>
      <c r="R27" s="61" t="inlineStr"/>
      <c r="S27" s="59" t="n"/>
      <c r="T27" s="59" t="n"/>
      <c r="U27" s="59" t="n"/>
      <c r="V27" s="214">
        <f>Avaliações!AJ11</f>
        <v/>
      </c>
      <c r="W27" s="194" t="n"/>
      <c r="X27" s="211" t="inlineStr">
        <is>
          <t>%</t>
        </is>
      </c>
      <c r="Y27" s="194" t="n"/>
      <c r="Z27" s="61" t="inlineStr"/>
      <c r="AA27" s="62" t="inlineStr"/>
      <c r="AB27" s="62" t="inlineStr"/>
      <c r="AC27" s="62" t="inlineStr"/>
      <c r="AD27" s="59" t="n"/>
      <c r="AE27" s="215">
        <f>Avaliações!AW11</f>
        <v/>
      </c>
      <c r="AF27" s="188" t="n"/>
      <c r="AG27" s="213" t="inlineStr">
        <is>
          <t>%</t>
        </is>
      </c>
      <c r="AH27" s="188" t="n"/>
      <c r="AI27" s="61" t="inlineStr"/>
      <c r="AJ27" s="61" t="inlineStr"/>
      <c r="AK27" s="61" t="inlineStr"/>
      <c r="AL27" s="61" t="inlineStr"/>
      <c r="AM27" s="56" t="n"/>
    </row>
    <row r="28" ht="7.5" customHeight="1" s="180">
      <c r="A28" s="2" t="n"/>
      <c r="B28" s="63" t="n"/>
      <c r="C28" s="54" t="n"/>
      <c r="D28" s="54" t="n"/>
      <c r="E28" s="54" t="n"/>
      <c r="F28" s="54" t="n"/>
      <c r="G28" s="54" t="n"/>
      <c r="H28" s="54" t="n"/>
      <c r="I28" s="54" t="n"/>
      <c r="J28" s="59" t="n"/>
      <c r="K28" s="54" t="n"/>
      <c r="L28" s="54" t="n"/>
      <c r="M28" s="54" t="n"/>
      <c r="N28" s="54" t="n"/>
      <c r="O28" s="54" t="n"/>
      <c r="P28" s="54" t="n"/>
      <c r="Q28" s="54" t="n"/>
      <c r="R28" s="61" t="n"/>
      <c r="S28" s="59" t="n"/>
      <c r="T28" s="59" t="n"/>
      <c r="U28" s="59" t="n"/>
      <c r="V28" s="63" t="n"/>
      <c r="W28" s="54" t="n"/>
      <c r="X28" s="54" t="n"/>
      <c r="Y28" s="54" t="n"/>
      <c r="Z28" s="54" t="n"/>
      <c r="AA28" s="54" t="n"/>
      <c r="AB28" s="54" t="n"/>
      <c r="AC28" s="54" t="n"/>
      <c r="AD28" s="59" t="n"/>
      <c r="AE28" s="54" t="n"/>
      <c r="AF28" s="54" t="n"/>
      <c r="AG28" s="54" t="n"/>
      <c r="AH28" s="54" t="n"/>
      <c r="AI28" s="54" t="n"/>
      <c r="AJ28" s="54" t="n"/>
      <c r="AK28" s="54" t="n"/>
      <c r="AL28" s="61" t="n"/>
      <c r="AM28" s="56" t="n"/>
    </row>
    <row r="29" ht="16.5" customHeight="1" s="180">
      <c r="A29" s="2" t="n"/>
      <c r="B29" s="216">
        <f>Avaliações!J12</f>
        <v/>
      </c>
      <c r="C29" s="187" t="n"/>
      <c r="D29" s="187" t="n"/>
      <c r="E29" s="188" t="n"/>
      <c r="F29" s="57" t="inlineStr">
        <is>
          <t>A</t>
        </is>
      </c>
      <c r="G29" s="57" t="inlineStr">
        <is>
          <t>B</t>
        </is>
      </c>
      <c r="H29" s="57" t="inlineStr">
        <is>
          <t>C</t>
        </is>
      </c>
      <c r="I29" s="57" t="inlineStr">
        <is>
          <t>D</t>
        </is>
      </c>
      <c r="J29" s="59" t="n"/>
      <c r="K29" s="216">
        <f>Avaliações!W12</f>
        <v/>
      </c>
      <c r="L29" s="187" t="n"/>
      <c r="M29" s="187" t="n"/>
      <c r="N29" s="188" t="n"/>
      <c r="O29" s="57" t="inlineStr">
        <is>
          <t>A</t>
        </is>
      </c>
      <c r="P29" s="57" t="inlineStr">
        <is>
          <t>B</t>
        </is>
      </c>
      <c r="Q29" s="57" t="inlineStr">
        <is>
          <t>C</t>
        </is>
      </c>
      <c r="R29" s="57" t="inlineStr">
        <is>
          <t>D</t>
        </is>
      </c>
      <c r="S29" s="59" t="n"/>
      <c r="T29" s="59" t="n"/>
      <c r="U29" s="60" t="n"/>
      <c r="V29" s="209">
        <f>Avaliações!AK12</f>
        <v/>
      </c>
      <c r="W29" s="187" t="n"/>
      <c r="X29" s="187" t="n"/>
      <c r="Y29" s="188" t="n"/>
      <c r="Z29" s="57" t="inlineStr">
        <is>
          <t>A</t>
        </is>
      </c>
      <c r="AA29" s="58" t="inlineStr">
        <is>
          <t>B</t>
        </is>
      </c>
      <c r="AB29" s="58" t="inlineStr">
        <is>
          <t>C</t>
        </is>
      </c>
      <c r="AC29" s="58" t="inlineStr">
        <is>
          <t>D</t>
        </is>
      </c>
      <c r="AD29" s="59" t="n"/>
      <c r="AE29" s="209">
        <f>Avaliações!AX12</f>
        <v/>
      </c>
      <c r="AF29" s="187" t="n"/>
      <c r="AG29" s="187" t="n"/>
      <c r="AH29" s="188" t="n"/>
      <c r="AI29" s="57" t="inlineStr">
        <is>
          <t>A</t>
        </is>
      </c>
      <c r="AJ29" s="57" t="inlineStr">
        <is>
          <t>B</t>
        </is>
      </c>
      <c r="AK29" s="57" t="inlineStr">
        <is>
          <t>C</t>
        </is>
      </c>
      <c r="AL29" s="57" t="inlineStr">
        <is>
          <t>D</t>
        </is>
      </c>
      <c r="AM29" s="56" t="n"/>
    </row>
    <row r="30">
      <c r="A30" s="2" t="n"/>
      <c r="B30" s="210" t="inlineStr">
        <is>
          <t>Descritor</t>
        </is>
      </c>
      <c r="C30" s="199" t="n"/>
      <c r="D30" s="211" t="inlineStr">
        <is>
          <t>Quant.</t>
        </is>
      </c>
      <c r="E30" s="194" t="n"/>
      <c r="F30" s="61">
        <f>COUNTIF(Avaliações!$J$13:$J$47,"A")</f>
        <v/>
      </c>
      <c r="G30" s="61">
        <f>COUNTIF(Avaliações!$J$13:$J$47,"B")</f>
        <v/>
      </c>
      <c r="H30" s="61">
        <f>COUNTIF(Avaliações!$J$13:$J$47,"C")</f>
        <v/>
      </c>
      <c r="I30" s="61">
        <f>COUNTIF(Avaliações!$J$13:$J$47,"D")</f>
        <v/>
      </c>
      <c r="J30" s="59" t="n"/>
      <c r="K30" s="210" t="inlineStr">
        <is>
          <t>Descritor</t>
        </is>
      </c>
      <c r="L30" s="199" t="n"/>
      <c r="M30" s="211" t="inlineStr">
        <is>
          <t>Quant.</t>
        </is>
      </c>
      <c r="N30" s="194" t="n"/>
      <c r="O30" s="61">
        <f>COUNTIF(Avaliações!$W$13:$W$47,"A")</f>
        <v/>
      </c>
      <c r="P30" s="61">
        <f>COUNTIF(Avaliações!$W$13:$W$47,"B")</f>
        <v/>
      </c>
      <c r="Q30" s="61">
        <f>COUNTIF(Avaliações!$W$13:$W$47,"C")</f>
        <v/>
      </c>
      <c r="R30" s="61">
        <f>COUNTIF(Avaliações!$W$13:$W$47,"D")</f>
        <v/>
      </c>
      <c r="S30" s="59" t="n"/>
      <c r="T30" s="59" t="n"/>
      <c r="U30" s="59" t="n"/>
      <c r="V30" s="210" t="inlineStr">
        <is>
          <t>Descritor</t>
        </is>
      </c>
      <c r="W30" s="199" t="n"/>
      <c r="X30" s="211" t="inlineStr">
        <is>
          <t>Quant.</t>
        </is>
      </c>
      <c r="Y30" s="194" t="n"/>
      <c r="Z30" s="61">
        <f>COUNTIF(Avaliações!$AK$13:$AK$47,"A")</f>
        <v/>
      </c>
      <c r="AA30" s="62">
        <f>COUNTIF(Avaliações!$AK$13:$AK$47,"B")</f>
        <v/>
      </c>
      <c r="AB30" s="62">
        <f>COUNTIF(Avaliações!$AK$13:$AK$47,"C")</f>
        <v/>
      </c>
      <c r="AC30" s="62">
        <f>COUNTIF(Avaliações!$AK$13:$AK$47,"D")</f>
        <v/>
      </c>
      <c r="AD30" s="59" t="n"/>
      <c r="AE30" s="212" t="inlineStr">
        <is>
          <t>Descritor</t>
        </is>
      </c>
      <c r="AF30" s="188" t="n"/>
      <c r="AG30" s="213" t="inlineStr">
        <is>
          <t>Quant.</t>
        </is>
      </c>
      <c r="AH30" s="188" t="n"/>
      <c r="AI30" s="61">
        <f>COUNTIF(Avaliações!$AX$13:$AX$47,"A")</f>
        <v/>
      </c>
      <c r="AJ30" s="61">
        <f>COUNTIF(Avaliações!$AX$13:$AX$47,"B")</f>
        <v/>
      </c>
      <c r="AK30" s="61">
        <f>COUNTIF(Avaliações!$AX$13:$AX$47,"C")</f>
        <v/>
      </c>
      <c r="AL30" s="61">
        <f>COUNTIF(Avaliações!$AX$13:$AX$47,"D")</f>
        <v/>
      </c>
      <c r="AM30" s="59" t="n"/>
    </row>
    <row r="31">
      <c r="A31" s="2" t="n"/>
      <c r="B31" s="214">
        <f>Avaliações!J11</f>
        <v/>
      </c>
      <c r="C31" s="194" t="n"/>
      <c r="D31" s="211" t="inlineStr">
        <is>
          <t>%</t>
        </is>
      </c>
      <c r="E31" s="194" t="n"/>
      <c r="F31" s="61" t="inlineStr"/>
      <c r="G31" s="61" t="inlineStr"/>
      <c r="H31" s="61" t="inlineStr"/>
      <c r="I31" s="61" t="inlineStr"/>
      <c r="J31" s="59" t="n"/>
      <c r="K31" s="214">
        <f>Avaliações!W11</f>
        <v/>
      </c>
      <c r="L31" s="194" t="n"/>
      <c r="M31" s="211" t="inlineStr">
        <is>
          <t>%</t>
        </is>
      </c>
      <c r="N31" s="194" t="n"/>
      <c r="O31" s="61" t="inlineStr"/>
      <c r="P31" s="61" t="inlineStr"/>
      <c r="Q31" s="61" t="inlineStr"/>
      <c r="R31" s="61" t="inlineStr"/>
      <c r="S31" s="59" t="n"/>
      <c r="T31" s="59" t="n"/>
      <c r="U31" s="59" t="n"/>
      <c r="V31" s="214">
        <f>Avaliações!AK11</f>
        <v/>
      </c>
      <c r="W31" s="194" t="n"/>
      <c r="X31" s="211" t="inlineStr">
        <is>
          <t>%</t>
        </is>
      </c>
      <c r="Y31" s="194" t="n"/>
      <c r="Z31" s="61" t="inlineStr"/>
      <c r="AA31" s="62" t="inlineStr"/>
      <c r="AB31" s="62" t="inlineStr"/>
      <c r="AC31" s="62" t="inlineStr"/>
      <c r="AD31" s="59" t="n"/>
      <c r="AE31" s="215">
        <f>Avaliações!AX11</f>
        <v/>
      </c>
      <c r="AF31" s="188" t="n"/>
      <c r="AG31" s="213" t="inlineStr">
        <is>
          <t>%</t>
        </is>
      </c>
      <c r="AH31" s="188" t="n"/>
      <c r="AI31" s="61" t="inlineStr"/>
      <c r="AJ31" s="61" t="inlineStr"/>
      <c r="AK31" s="61" t="inlineStr"/>
      <c r="AL31" s="61" t="inlineStr"/>
      <c r="AM31" s="56" t="n"/>
    </row>
    <row r="32" ht="7.5" customHeight="1" s="180">
      <c r="A32" s="2" t="n"/>
      <c r="B32" s="63" t="n"/>
      <c r="C32" s="54" t="n"/>
      <c r="D32" s="54" t="n"/>
      <c r="E32" s="54" t="n"/>
      <c r="F32" s="54" t="n"/>
      <c r="G32" s="54" t="n"/>
      <c r="H32" s="54" t="n"/>
      <c r="I32" s="54" t="n"/>
      <c r="J32" s="59" t="n"/>
      <c r="K32" s="54" t="n"/>
      <c r="L32" s="54" t="n"/>
      <c r="M32" s="54" t="n"/>
      <c r="N32" s="54" t="n"/>
      <c r="O32" s="54" t="n"/>
      <c r="P32" s="54" t="n"/>
      <c r="Q32" s="54" t="n"/>
      <c r="R32" s="61" t="n"/>
      <c r="S32" s="59" t="n"/>
      <c r="T32" s="59" t="n"/>
      <c r="U32" s="59" t="n"/>
      <c r="V32" s="63" t="n"/>
      <c r="W32" s="54" t="n"/>
      <c r="X32" s="54" t="n"/>
      <c r="Y32" s="54" t="n"/>
      <c r="Z32" s="54" t="n"/>
      <c r="AA32" s="54" t="n"/>
      <c r="AB32" s="54" t="n"/>
      <c r="AC32" s="54" t="n"/>
      <c r="AD32" s="59" t="n"/>
      <c r="AE32" s="54" t="n"/>
      <c r="AF32" s="54" t="n"/>
      <c r="AG32" s="54" t="n"/>
      <c r="AH32" s="54" t="n"/>
      <c r="AI32" s="54" t="n"/>
      <c r="AJ32" s="54" t="n"/>
      <c r="AK32" s="54" t="n"/>
      <c r="AL32" s="61" t="n"/>
      <c r="AM32" s="56" t="n"/>
    </row>
    <row r="33" ht="16.5" customHeight="1" s="180">
      <c r="A33" s="2" t="n"/>
      <c r="B33" s="216">
        <f>Avaliações!K12</f>
        <v/>
      </c>
      <c r="C33" s="187" t="n"/>
      <c r="D33" s="187" t="n"/>
      <c r="E33" s="188" t="n"/>
      <c r="F33" s="57" t="inlineStr">
        <is>
          <t>A</t>
        </is>
      </c>
      <c r="G33" s="57" t="inlineStr">
        <is>
          <t>B</t>
        </is>
      </c>
      <c r="H33" s="57" t="inlineStr">
        <is>
          <t>C</t>
        </is>
      </c>
      <c r="I33" s="57" t="inlineStr">
        <is>
          <t>D</t>
        </is>
      </c>
      <c r="J33" s="59" t="n"/>
      <c r="K33" s="216">
        <f>Avaliações!X12</f>
        <v/>
      </c>
      <c r="L33" s="187" t="n"/>
      <c r="M33" s="187" t="n"/>
      <c r="N33" s="188" t="n"/>
      <c r="O33" s="57" t="inlineStr">
        <is>
          <t>A</t>
        </is>
      </c>
      <c r="P33" s="57" t="inlineStr">
        <is>
          <t>B</t>
        </is>
      </c>
      <c r="Q33" s="57" t="inlineStr">
        <is>
          <t>C</t>
        </is>
      </c>
      <c r="R33" s="57" t="inlineStr">
        <is>
          <t>D</t>
        </is>
      </c>
      <c r="S33" s="59" t="n"/>
      <c r="T33" s="59" t="n"/>
      <c r="U33" s="60" t="n"/>
      <c r="V33" s="209">
        <f>Avaliações!AL12</f>
        <v/>
      </c>
      <c r="W33" s="187" t="n"/>
      <c r="X33" s="187" t="n"/>
      <c r="Y33" s="188" t="n"/>
      <c r="Z33" s="57" t="inlineStr">
        <is>
          <t>A</t>
        </is>
      </c>
      <c r="AA33" s="58" t="inlineStr">
        <is>
          <t>B</t>
        </is>
      </c>
      <c r="AB33" s="58" t="inlineStr">
        <is>
          <t>C</t>
        </is>
      </c>
      <c r="AC33" s="58" t="inlineStr">
        <is>
          <t>D</t>
        </is>
      </c>
      <c r="AD33" s="59" t="n"/>
      <c r="AE33" s="209">
        <f>Avaliações!AY12</f>
        <v/>
      </c>
      <c r="AF33" s="187" t="n"/>
      <c r="AG33" s="187" t="n"/>
      <c r="AH33" s="188" t="n"/>
      <c r="AI33" s="57" t="inlineStr">
        <is>
          <t>A</t>
        </is>
      </c>
      <c r="AJ33" s="57" t="inlineStr">
        <is>
          <t>B</t>
        </is>
      </c>
      <c r="AK33" s="57" t="inlineStr">
        <is>
          <t>C</t>
        </is>
      </c>
      <c r="AL33" s="57" t="inlineStr">
        <is>
          <t>D</t>
        </is>
      </c>
      <c r="AM33" s="56" t="n"/>
    </row>
    <row r="34">
      <c r="A34" s="2" t="n"/>
      <c r="B34" s="210" t="inlineStr">
        <is>
          <t>Descritor</t>
        </is>
      </c>
      <c r="C34" s="199" t="n"/>
      <c r="D34" s="211" t="inlineStr">
        <is>
          <t>Quant.</t>
        </is>
      </c>
      <c r="E34" s="194" t="n"/>
      <c r="F34" s="61">
        <f>COUNTIF(Avaliações!$K$13:$K$47,"A")</f>
        <v/>
      </c>
      <c r="G34" s="61">
        <f>COUNTIF(Avaliações!$K$13:$K$47,"B")</f>
        <v/>
      </c>
      <c r="H34" s="61">
        <f>COUNTIF(Avaliações!$K$13:$K$47,"C")</f>
        <v/>
      </c>
      <c r="I34" s="61">
        <f>COUNTIF(Avaliações!$K$13:$K$47,"D")</f>
        <v/>
      </c>
      <c r="J34" s="59" t="n"/>
      <c r="K34" s="210" t="inlineStr">
        <is>
          <t>Descritor</t>
        </is>
      </c>
      <c r="L34" s="199" t="n"/>
      <c r="M34" s="211" t="inlineStr">
        <is>
          <t>Quant.</t>
        </is>
      </c>
      <c r="N34" s="194" t="n"/>
      <c r="O34" s="61">
        <f>COUNTIF(Avaliações!$X$13:$X$47,"A")</f>
        <v/>
      </c>
      <c r="P34" s="61">
        <f>COUNTIF(Avaliações!$X$13:$X$47,"B")</f>
        <v/>
      </c>
      <c r="Q34" s="61">
        <f>COUNTIF(Avaliações!$X$13:$X$47,"C")</f>
        <v/>
      </c>
      <c r="R34" s="61">
        <f>COUNTIF(Avaliações!$X$13:$X$47,"D")</f>
        <v/>
      </c>
      <c r="S34" s="59" t="n"/>
      <c r="T34" s="59" t="n"/>
      <c r="U34" s="59" t="n"/>
      <c r="V34" s="210" t="inlineStr">
        <is>
          <t>Descritor</t>
        </is>
      </c>
      <c r="W34" s="199" t="n"/>
      <c r="X34" s="211" t="inlineStr">
        <is>
          <t>Quant.</t>
        </is>
      </c>
      <c r="Y34" s="194" t="n"/>
      <c r="Z34" s="61">
        <f>COUNTIF(Avaliações!$AL$13:$AL$47,"A")</f>
        <v/>
      </c>
      <c r="AA34" s="62">
        <f>COUNTIF(Avaliações!$AL$13:$AL$47,"B")</f>
        <v/>
      </c>
      <c r="AB34" s="62">
        <f>COUNTIF(Avaliações!$AL$13:$AL$47,"C")</f>
        <v/>
      </c>
      <c r="AC34" s="62">
        <f>COUNTIF(Avaliações!$AL$13:$AL$47,"D")</f>
        <v/>
      </c>
      <c r="AD34" s="59" t="n"/>
      <c r="AE34" s="212" t="inlineStr">
        <is>
          <t>Descritor</t>
        </is>
      </c>
      <c r="AF34" s="188" t="n"/>
      <c r="AG34" s="213" t="inlineStr">
        <is>
          <t>Quant.</t>
        </is>
      </c>
      <c r="AH34" s="188" t="n"/>
      <c r="AI34" s="61">
        <f>COUNTIF(Avaliações!$AY$13:$AY$47,"A")</f>
        <v/>
      </c>
      <c r="AJ34" s="61">
        <f>COUNTIF(Avaliações!$AY$13:$AY$47,"B")</f>
        <v/>
      </c>
      <c r="AK34" s="61">
        <f>COUNTIF(Avaliações!$AY$13:$AY$47,"C")</f>
        <v/>
      </c>
      <c r="AL34" s="61">
        <f>COUNTIF(Avaliações!$AY$13:$AY$47,"D")</f>
        <v/>
      </c>
      <c r="AM34" s="59" t="n"/>
    </row>
    <row r="35">
      <c r="A35" s="2" t="n"/>
      <c r="B35" s="214">
        <f>Avaliações!K11</f>
        <v/>
      </c>
      <c r="C35" s="194" t="n"/>
      <c r="D35" s="211" t="inlineStr">
        <is>
          <t>%</t>
        </is>
      </c>
      <c r="E35" s="194" t="n"/>
      <c r="F35" s="61" t="inlineStr"/>
      <c r="G35" s="61" t="inlineStr"/>
      <c r="H35" s="61" t="inlineStr"/>
      <c r="I35" s="61" t="inlineStr"/>
      <c r="J35" s="59" t="n"/>
      <c r="K35" s="214">
        <f>Avaliações!X11</f>
        <v/>
      </c>
      <c r="L35" s="194" t="n"/>
      <c r="M35" s="211" t="inlineStr">
        <is>
          <t>%</t>
        </is>
      </c>
      <c r="N35" s="194" t="n"/>
      <c r="O35" s="61" t="inlineStr"/>
      <c r="P35" s="61" t="inlineStr"/>
      <c r="Q35" s="61" t="inlineStr"/>
      <c r="R35" s="61" t="inlineStr"/>
      <c r="S35" s="59" t="n"/>
      <c r="T35" s="59" t="n"/>
      <c r="U35" s="59" t="n"/>
      <c r="V35" s="214">
        <f>Avaliações!AL11</f>
        <v/>
      </c>
      <c r="W35" s="194" t="n"/>
      <c r="X35" s="211" t="inlineStr">
        <is>
          <t>%</t>
        </is>
      </c>
      <c r="Y35" s="194" t="n"/>
      <c r="Z35" s="61" t="inlineStr"/>
      <c r="AA35" s="62" t="inlineStr"/>
      <c r="AB35" s="62" t="inlineStr"/>
      <c r="AC35" s="62" t="inlineStr"/>
      <c r="AD35" s="59" t="n"/>
      <c r="AE35" s="215">
        <f>Avaliações!AY11</f>
        <v/>
      </c>
      <c r="AF35" s="188" t="n"/>
      <c r="AG35" s="213" t="inlineStr">
        <is>
          <t>%</t>
        </is>
      </c>
      <c r="AH35" s="188" t="n"/>
      <c r="AI35" s="61" t="inlineStr"/>
      <c r="AJ35" s="61" t="inlineStr"/>
      <c r="AK35" s="61" t="inlineStr"/>
      <c r="AL35" s="61" t="inlineStr"/>
      <c r="AM35" s="56" t="n"/>
    </row>
    <row r="36" ht="7.5" customHeight="1" s="180">
      <c r="A36" s="2" t="n"/>
      <c r="B36" s="63" t="n"/>
      <c r="C36" s="54" t="n"/>
      <c r="D36" s="54" t="n"/>
      <c r="E36" s="54" t="n"/>
      <c r="F36" s="54" t="n"/>
      <c r="G36" s="54" t="n"/>
      <c r="H36" s="54" t="n"/>
      <c r="I36" s="54" t="n"/>
      <c r="J36" s="59" t="n"/>
      <c r="K36" s="54" t="n"/>
      <c r="L36" s="54" t="n"/>
      <c r="M36" s="54" t="n"/>
      <c r="N36" s="54" t="n"/>
      <c r="O36" s="54" t="n"/>
      <c r="P36" s="54" t="n"/>
      <c r="Q36" s="54" t="n"/>
      <c r="R36" s="61" t="n"/>
      <c r="S36" s="59" t="n"/>
      <c r="T36" s="59" t="n"/>
      <c r="U36" s="59" t="n"/>
      <c r="V36" s="63" t="n"/>
      <c r="W36" s="54" t="n"/>
      <c r="X36" s="54" t="n"/>
      <c r="Y36" s="54" t="n"/>
      <c r="Z36" s="54" t="n"/>
      <c r="AA36" s="54" t="n"/>
      <c r="AB36" s="54" t="n"/>
      <c r="AC36" s="54" t="n"/>
      <c r="AD36" s="59" t="n"/>
      <c r="AE36" s="54" t="n"/>
      <c r="AF36" s="54" t="n"/>
      <c r="AG36" s="54" t="n"/>
      <c r="AH36" s="54" t="n"/>
      <c r="AI36" s="54" t="n"/>
      <c r="AJ36" s="54" t="n"/>
      <c r="AK36" s="54" t="n"/>
      <c r="AL36" s="61" t="n"/>
      <c r="AM36" s="56" t="n"/>
    </row>
    <row r="37" ht="16.5" customHeight="1" s="180">
      <c r="A37" s="2" t="n"/>
      <c r="B37" s="216">
        <f>Avaliações!L12</f>
        <v/>
      </c>
      <c r="C37" s="187" t="n"/>
      <c r="D37" s="187" t="n"/>
      <c r="E37" s="188" t="n"/>
      <c r="F37" s="57" t="inlineStr">
        <is>
          <t>A</t>
        </is>
      </c>
      <c r="G37" s="57" t="inlineStr">
        <is>
          <t>B</t>
        </is>
      </c>
      <c r="H37" s="57" t="inlineStr">
        <is>
          <t>C</t>
        </is>
      </c>
      <c r="I37" s="57" t="inlineStr">
        <is>
          <t>D</t>
        </is>
      </c>
      <c r="J37" s="59" t="n"/>
      <c r="K37" s="216">
        <f>Avaliações!Y12</f>
        <v/>
      </c>
      <c r="L37" s="187" t="n"/>
      <c r="M37" s="187" t="n"/>
      <c r="N37" s="188" t="n"/>
      <c r="O37" s="57" t="inlineStr">
        <is>
          <t>A</t>
        </is>
      </c>
      <c r="P37" s="57" t="inlineStr">
        <is>
          <t>B</t>
        </is>
      </c>
      <c r="Q37" s="57" t="inlineStr">
        <is>
          <t>C</t>
        </is>
      </c>
      <c r="R37" s="57" t="inlineStr">
        <is>
          <t>D</t>
        </is>
      </c>
      <c r="S37" s="59" t="n"/>
      <c r="T37" s="59" t="n"/>
      <c r="U37" s="60" t="n"/>
      <c r="V37" s="209">
        <f>Avaliações!AM12</f>
        <v/>
      </c>
      <c r="W37" s="187" t="n"/>
      <c r="X37" s="187" t="n"/>
      <c r="Y37" s="188" t="n"/>
      <c r="Z37" s="57" t="inlineStr">
        <is>
          <t>A</t>
        </is>
      </c>
      <c r="AA37" s="58" t="inlineStr">
        <is>
          <t>B</t>
        </is>
      </c>
      <c r="AB37" s="58" t="inlineStr">
        <is>
          <t>C</t>
        </is>
      </c>
      <c r="AC37" s="58" t="inlineStr">
        <is>
          <t>D</t>
        </is>
      </c>
      <c r="AD37" s="59" t="n"/>
      <c r="AE37" s="209">
        <f>Avaliações!AZ12</f>
        <v/>
      </c>
      <c r="AF37" s="187" t="n"/>
      <c r="AG37" s="187" t="n"/>
      <c r="AH37" s="188" t="n"/>
      <c r="AI37" s="57" t="inlineStr">
        <is>
          <t>A</t>
        </is>
      </c>
      <c r="AJ37" s="57" t="inlineStr">
        <is>
          <t>B</t>
        </is>
      </c>
      <c r="AK37" s="57" t="inlineStr">
        <is>
          <t>C</t>
        </is>
      </c>
      <c r="AL37" s="57" t="inlineStr">
        <is>
          <t>D</t>
        </is>
      </c>
      <c r="AM37" s="56" t="n"/>
    </row>
    <row r="38">
      <c r="A38" s="2" t="n"/>
      <c r="B38" s="210" t="inlineStr">
        <is>
          <t>Descritor</t>
        </is>
      </c>
      <c r="C38" s="199" t="n"/>
      <c r="D38" s="211" t="inlineStr">
        <is>
          <t>Quant.</t>
        </is>
      </c>
      <c r="E38" s="194" t="n"/>
      <c r="F38" s="61">
        <f>COUNTIF(Avaliações!$L$13:$L$47,"A")</f>
        <v/>
      </c>
      <c r="G38" s="61">
        <f>COUNTIF(Avaliações!$L$13:$L$47,"B")</f>
        <v/>
      </c>
      <c r="H38" s="61">
        <f>COUNTIF(Avaliações!$L$13:$L$47,"C")</f>
        <v/>
      </c>
      <c r="I38" s="61">
        <f>COUNTIF(Avaliações!$L$13:$L$47,"D")</f>
        <v/>
      </c>
      <c r="J38" s="59" t="n"/>
      <c r="K38" s="210" t="inlineStr">
        <is>
          <t>Descritor</t>
        </is>
      </c>
      <c r="L38" s="199" t="n"/>
      <c r="M38" s="211" t="inlineStr">
        <is>
          <t>Quant.</t>
        </is>
      </c>
      <c r="N38" s="194" t="n"/>
      <c r="O38" s="61">
        <f>COUNTIF(Avaliações!$Y$13:$Y$47,"A")</f>
        <v/>
      </c>
      <c r="P38" s="61">
        <f>COUNTIF(Avaliações!$Y$13:$Y$47,"B")</f>
        <v/>
      </c>
      <c r="Q38" s="61">
        <f>COUNTIF(Avaliações!$Y$13:$Y$47,"C")</f>
        <v/>
      </c>
      <c r="R38" s="61">
        <f>COUNTIF(Avaliações!$Y$13:$Y$47,"D")</f>
        <v/>
      </c>
      <c r="S38" s="59" t="n"/>
      <c r="T38" s="59" t="n"/>
      <c r="U38" s="59" t="n"/>
      <c r="V38" s="210" t="inlineStr">
        <is>
          <t>Descritor</t>
        </is>
      </c>
      <c r="W38" s="199" t="n"/>
      <c r="X38" s="211" t="inlineStr">
        <is>
          <t>Quant.</t>
        </is>
      </c>
      <c r="Y38" s="194" t="n"/>
      <c r="Z38" s="61">
        <f>COUNTIF(Avaliações!$AM$13:$AM$47,"A")</f>
        <v/>
      </c>
      <c r="AA38" s="62">
        <f>COUNTIF(Avaliações!$AM$13:$AM$47,"B")</f>
        <v/>
      </c>
      <c r="AB38" s="62">
        <f>COUNTIF(Avaliações!$AM$13:$AM$47,"C")</f>
        <v/>
      </c>
      <c r="AC38" s="62">
        <f>COUNTIF(Avaliações!$AM$13:$AM$47,"D")</f>
        <v/>
      </c>
      <c r="AD38" s="59" t="n"/>
      <c r="AE38" s="212" t="inlineStr">
        <is>
          <t>Descritor</t>
        </is>
      </c>
      <c r="AF38" s="188" t="n"/>
      <c r="AG38" s="213" t="inlineStr">
        <is>
          <t>Quant.</t>
        </is>
      </c>
      <c r="AH38" s="188" t="n"/>
      <c r="AI38" s="61">
        <f>COUNTIF(Avaliações!$AZ$13:$AZ$47,"A")</f>
        <v/>
      </c>
      <c r="AJ38" s="61">
        <f>COUNTIF(Avaliações!$AZ$13:$AZ$47,"B")</f>
        <v/>
      </c>
      <c r="AK38" s="61">
        <f>COUNTIF(Avaliações!$AZ$13:$AZ$47,"C")</f>
        <v/>
      </c>
      <c r="AL38" s="61">
        <f>COUNTIF(Avaliações!$AZ$13:$AZ$47,"D")</f>
        <v/>
      </c>
      <c r="AM38" s="59" t="n"/>
    </row>
    <row r="39">
      <c r="A39" s="2" t="n"/>
      <c r="B39" s="214">
        <f>Avaliações!L11</f>
        <v/>
      </c>
      <c r="C39" s="194" t="n"/>
      <c r="D39" s="211" t="inlineStr">
        <is>
          <t>%</t>
        </is>
      </c>
      <c r="E39" s="194" t="n"/>
      <c r="F39" s="61" t="inlineStr"/>
      <c r="G39" s="61" t="inlineStr"/>
      <c r="H39" s="61" t="inlineStr"/>
      <c r="I39" s="61" t="inlineStr"/>
      <c r="J39" s="59" t="n"/>
      <c r="K39" s="214">
        <f>Avaliações!Y11</f>
        <v/>
      </c>
      <c r="L39" s="194" t="n"/>
      <c r="M39" s="211" t="inlineStr">
        <is>
          <t>%</t>
        </is>
      </c>
      <c r="N39" s="194" t="n"/>
      <c r="O39" s="61" t="inlineStr"/>
      <c r="P39" s="61" t="inlineStr"/>
      <c r="Q39" s="61" t="inlineStr"/>
      <c r="R39" s="61" t="inlineStr"/>
      <c r="S39" s="59" t="n"/>
      <c r="T39" s="59" t="n"/>
      <c r="U39" s="59" t="n"/>
      <c r="V39" s="214">
        <f>Avaliações!AM11</f>
        <v/>
      </c>
      <c r="W39" s="194" t="n"/>
      <c r="X39" s="211" t="inlineStr">
        <is>
          <t>%</t>
        </is>
      </c>
      <c r="Y39" s="194" t="n"/>
      <c r="Z39" s="61" t="inlineStr"/>
      <c r="AA39" s="62" t="inlineStr"/>
      <c r="AB39" s="62" t="inlineStr"/>
      <c r="AC39" s="62" t="inlineStr"/>
      <c r="AD39" s="59" t="n"/>
      <c r="AE39" s="215">
        <f>Avaliações!AZ11</f>
        <v/>
      </c>
      <c r="AF39" s="188" t="n"/>
      <c r="AG39" s="213" t="inlineStr">
        <is>
          <t>%</t>
        </is>
      </c>
      <c r="AH39" s="188" t="n"/>
      <c r="AI39" s="61" t="inlineStr"/>
      <c r="AJ39" s="61" t="inlineStr"/>
      <c r="AK39" s="61" t="inlineStr"/>
      <c r="AL39" s="61" t="inlineStr"/>
      <c r="AM39" s="56" t="n"/>
    </row>
    <row r="40" ht="7.5" customHeight="1" s="180">
      <c r="A40" s="2" t="n"/>
      <c r="B40" s="63" t="n"/>
      <c r="C40" s="54" t="n"/>
      <c r="D40" s="54" t="n"/>
      <c r="E40" s="54" t="n"/>
      <c r="F40" s="54" t="n"/>
      <c r="G40" s="54" t="n"/>
      <c r="H40" s="54" t="n"/>
      <c r="I40" s="54" t="n"/>
      <c r="J40" s="59" t="n"/>
      <c r="K40" s="54" t="n"/>
      <c r="L40" s="54" t="n"/>
      <c r="M40" s="54" t="n"/>
      <c r="N40" s="54" t="n"/>
      <c r="O40" s="54" t="n"/>
      <c r="P40" s="54" t="n"/>
      <c r="Q40" s="54" t="n"/>
      <c r="R40" s="61" t="n"/>
      <c r="S40" s="59" t="n"/>
      <c r="T40" s="59" t="n"/>
      <c r="U40" s="59" t="n"/>
      <c r="V40" s="63" t="n"/>
      <c r="W40" s="54" t="n"/>
      <c r="X40" s="54" t="n"/>
      <c r="Y40" s="54" t="n"/>
      <c r="Z40" s="54" t="n"/>
      <c r="AA40" s="54" t="n"/>
      <c r="AB40" s="54" t="n"/>
      <c r="AC40" s="54" t="n"/>
      <c r="AD40" s="59" t="n"/>
      <c r="AE40" s="54" t="n"/>
      <c r="AF40" s="54" t="n"/>
      <c r="AG40" s="54" t="n"/>
      <c r="AH40" s="54" t="n"/>
      <c r="AI40" s="54" t="n"/>
      <c r="AJ40" s="54" t="n"/>
      <c r="AK40" s="54" t="n"/>
      <c r="AL40" s="61" t="n"/>
      <c r="AM40" s="56" t="n"/>
    </row>
    <row r="41" ht="16.5" customHeight="1" s="180">
      <c r="A41" s="2" t="n"/>
      <c r="B41" s="216">
        <f>Avaliações!M12</f>
        <v/>
      </c>
      <c r="C41" s="187" t="n"/>
      <c r="D41" s="187" t="n"/>
      <c r="E41" s="188" t="n"/>
      <c r="F41" s="57" t="inlineStr">
        <is>
          <t>A</t>
        </is>
      </c>
      <c r="G41" s="57" t="inlineStr">
        <is>
          <t>B</t>
        </is>
      </c>
      <c r="H41" s="57" t="inlineStr">
        <is>
          <t>C</t>
        </is>
      </c>
      <c r="I41" s="57" t="inlineStr">
        <is>
          <t>D</t>
        </is>
      </c>
      <c r="J41" s="59" t="n"/>
      <c r="K41" s="216">
        <f>Avaliações!Z12</f>
        <v/>
      </c>
      <c r="L41" s="187" t="n"/>
      <c r="M41" s="187" t="n"/>
      <c r="N41" s="188" t="n"/>
      <c r="O41" s="57" t="inlineStr">
        <is>
          <t>A</t>
        </is>
      </c>
      <c r="P41" s="57" t="inlineStr">
        <is>
          <t>B</t>
        </is>
      </c>
      <c r="Q41" s="57" t="inlineStr">
        <is>
          <t>C</t>
        </is>
      </c>
      <c r="R41" s="57" t="inlineStr">
        <is>
          <t>D</t>
        </is>
      </c>
      <c r="S41" s="59" t="n"/>
      <c r="T41" s="59" t="n"/>
      <c r="U41" s="60" t="n"/>
      <c r="V41" s="209">
        <f>Avaliações!AN12</f>
        <v/>
      </c>
      <c r="W41" s="187" t="n"/>
      <c r="X41" s="187" t="n"/>
      <c r="Y41" s="188" t="n"/>
      <c r="Z41" s="57" t="inlineStr">
        <is>
          <t>A</t>
        </is>
      </c>
      <c r="AA41" s="58" t="inlineStr">
        <is>
          <t>B</t>
        </is>
      </c>
      <c r="AB41" s="58" t="inlineStr">
        <is>
          <t>C</t>
        </is>
      </c>
      <c r="AC41" s="58" t="inlineStr">
        <is>
          <t>D</t>
        </is>
      </c>
      <c r="AD41" s="59" t="n"/>
      <c r="AE41" s="209">
        <f>Avaliações!BA12</f>
        <v/>
      </c>
      <c r="AF41" s="187" t="n"/>
      <c r="AG41" s="187" t="n"/>
      <c r="AH41" s="188" t="n"/>
      <c r="AI41" s="57" t="inlineStr">
        <is>
          <t>A</t>
        </is>
      </c>
      <c r="AJ41" s="57" t="inlineStr">
        <is>
          <t>B</t>
        </is>
      </c>
      <c r="AK41" s="57" t="inlineStr">
        <is>
          <t>C</t>
        </is>
      </c>
      <c r="AL41" s="57" t="inlineStr">
        <is>
          <t>D</t>
        </is>
      </c>
      <c r="AM41" s="56" t="n"/>
    </row>
    <row r="42">
      <c r="A42" s="2" t="n"/>
      <c r="B42" s="210" t="inlineStr">
        <is>
          <t>Descritor</t>
        </is>
      </c>
      <c r="C42" s="199" t="n"/>
      <c r="D42" s="211" t="inlineStr">
        <is>
          <t>Quant.</t>
        </is>
      </c>
      <c r="E42" s="194" t="n"/>
      <c r="F42" s="61">
        <f>COUNTIF(Avaliações!$M$13:$M$47,"A")</f>
        <v/>
      </c>
      <c r="G42" s="61">
        <f>COUNTIF(Avaliações!$M$13:$M$47,"B")</f>
        <v/>
      </c>
      <c r="H42" s="61">
        <f>COUNTIF(Avaliações!$M$13:$M$47,"C")</f>
        <v/>
      </c>
      <c r="I42" s="61">
        <f>COUNTIF(Avaliações!$M$13:$M$47,"D")</f>
        <v/>
      </c>
      <c r="J42" s="59" t="n"/>
      <c r="K42" s="210" t="inlineStr">
        <is>
          <t>Descritor</t>
        </is>
      </c>
      <c r="L42" s="199" t="n"/>
      <c r="M42" s="211" t="inlineStr">
        <is>
          <t>Quant.</t>
        </is>
      </c>
      <c r="N42" s="194" t="n"/>
      <c r="O42" s="61">
        <f>COUNTIF(Avaliações!$Z$13:$Z$47,"A")</f>
        <v/>
      </c>
      <c r="P42" s="61">
        <f>COUNTIF(Avaliações!$Z$13:$Z$47,"B")</f>
        <v/>
      </c>
      <c r="Q42" s="61">
        <f>COUNTIF(Avaliações!$Z$13:$Z$47,"C")</f>
        <v/>
      </c>
      <c r="R42" s="61">
        <f>COUNTIF(Avaliações!$Z$13:$Z$47,"D")</f>
        <v/>
      </c>
      <c r="S42" s="59" t="n"/>
      <c r="T42" s="59" t="n"/>
      <c r="U42" s="59" t="n"/>
      <c r="V42" s="210" t="inlineStr">
        <is>
          <t>Descritor</t>
        </is>
      </c>
      <c r="W42" s="199" t="n"/>
      <c r="X42" s="211" t="inlineStr">
        <is>
          <t>Quant.</t>
        </is>
      </c>
      <c r="Y42" s="194" t="n"/>
      <c r="Z42" s="61">
        <f>COUNTIF(Avaliações!$AN$13:$AN$47,"A")</f>
        <v/>
      </c>
      <c r="AA42" s="62">
        <f>COUNTIF(Avaliações!$AN$13:$AN$47,"B")</f>
        <v/>
      </c>
      <c r="AB42" s="62">
        <f>COUNTIF(Avaliações!$AN$13:$AN$47,"C")</f>
        <v/>
      </c>
      <c r="AC42" s="62">
        <f>COUNTIF(Avaliações!$AN$13:$AN$47,"D")</f>
        <v/>
      </c>
      <c r="AD42" s="59" t="n"/>
      <c r="AE42" s="212" t="inlineStr">
        <is>
          <t>Descritor</t>
        </is>
      </c>
      <c r="AF42" s="188" t="n"/>
      <c r="AG42" s="213" t="inlineStr">
        <is>
          <t>Quant.</t>
        </is>
      </c>
      <c r="AH42" s="188" t="n"/>
      <c r="AI42" s="61">
        <f>COUNTIF(Avaliações!$BA$13:$BA$47,"A")</f>
        <v/>
      </c>
      <c r="AJ42" s="61">
        <f>COUNTIF(Avaliações!$BA$13:$BA$47,"B")</f>
        <v/>
      </c>
      <c r="AK42" s="61">
        <f>COUNTIF(Avaliações!$BA$13:$BA$47,"C")</f>
        <v/>
      </c>
      <c r="AL42" s="61">
        <f>COUNTIF(Avaliações!$BA$13:$BA$47,"D")</f>
        <v/>
      </c>
      <c r="AM42" s="59" t="n"/>
    </row>
    <row r="43">
      <c r="A43" s="2" t="n"/>
      <c r="B43" s="214">
        <f>Avaliações!M11</f>
        <v/>
      </c>
      <c r="C43" s="194" t="n"/>
      <c r="D43" s="211" t="inlineStr">
        <is>
          <t>%</t>
        </is>
      </c>
      <c r="E43" s="194" t="n"/>
      <c r="F43" s="61" t="inlineStr"/>
      <c r="G43" s="61" t="inlineStr"/>
      <c r="H43" s="61" t="inlineStr"/>
      <c r="I43" s="61" t="inlineStr"/>
      <c r="J43" s="59" t="n"/>
      <c r="K43" s="214">
        <f>Avaliações!Z11</f>
        <v/>
      </c>
      <c r="L43" s="194" t="n"/>
      <c r="M43" s="211" t="inlineStr">
        <is>
          <t>%</t>
        </is>
      </c>
      <c r="N43" s="194" t="n"/>
      <c r="O43" s="61" t="inlineStr"/>
      <c r="P43" s="61" t="inlineStr"/>
      <c r="Q43" s="61" t="inlineStr"/>
      <c r="R43" s="61" t="inlineStr"/>
      <c r="S43" s="59" t="n"/>
      <c r="T43" s="59" t="n"/>
      <c r="U43" s="59" t="n"/>
      <c r="V43" s="214">
        <f>Avaliações!AN11</f>
        <v/>
      </c>
      <c r="W43" s="194" t="n"/>
      <c r="X43" s="211" t="inlineStr">
        <is>
          <t>%</t>
        </is>
      </c>
      <c r="Y43" s="194" t="n"/>
      <c r="Z43" s="61" t="inlineStr"/>
      <c r="AA43" s="62" t="inlineStr"/>
      <c r="AB43" s="62" t="inlineStr"/>
      <c r="AC43" s="62" t="inlineStr"/>
      <c r="AD43" s="59" t="n"/>
      <c r="AE43" s="215">
        <f>Avaliações!BA11</f>
        <v/>
      </c>
      <c r="AF43" s="188" t="n"/>
      <c r="AG43" s="213" t="inlineStr">
        <is>
          <t>%</t>
        </is>
      </c>
      <c r="AH43" s="188" t="n"/>
      <c r="AI43" s="61" t="inlineStr"/>
      <c r="AJ43" s="61" t="inlineStr"/>
      <c r="AK43" s="61" t="inlineStr"/>
      <c r="AL43" s="61" t="inlineStr"/>
      <c r="AM43" s="56" t="n"/>
    </row>
    <row r="44" ht="7.5" customHeight="1" s="180">
      <c r="A44" s="2" t="n"/>
      <c r="B44" s="63" t="n"/>
      <c r="C44" s="54" t="n"/>
      <c r="D44" s="54" t="n"/>
      <c r="E44" s="54" t="n"/>
      <c r="F44" s="54" t="n"/>
      <c r="G44" s="54" t="n"/>
      <c r="H44" s="54" t="n"/>
      <c r="I44" s="54" t="n"/>
      <c r="J44" s="59" t="n"/>
      <c r="K44" s="54" t="n"/>
      <c r="L44" s="54" t="n"/>
      <c r="M44" s="54" t="n"/>
      <c r="N44" s="54" t="n"/>
      <c r="O44" s="54" t="n"/>
      <c r="P44" s="54" t="n"/>
      <c r="Q44" s="54" t="n"/>
      <c r="R44" s="61" t="n"/>
      <c r="S44" s="59" t="n"/>
      <c r="T44" s="59" t="n"/>
      <c r="U44" s="59" t="n"/>
      <c r="V44" s="63" t="n"/>
      <c r="W44" s="54" t="n"/>
      <c r="X44" s="54" t="n"/>
      <c r="Y44" s="54" t="n"/>
      <c r="Z44" s="54" t="n"/>
      <c r="AA44" s="54" t="n"/>
      <c r="AB44" s="54" t="n"/>
      <c r="AC44" s="54" t="n"/>
      <c r="AD44" s="59" t="n"/>
      <c r="AE44" s="54" t="n"/>
      <c r="AF44" s="54" t="n"/>
      <c r="AG44" s="54" t="n"/>
      <c r="AH44" s="54" t="n"/>
      <c r="AI44" s="54" t="n"/>
      <c r="AJ44" s="54" t="n"/>
      <c r="AK44" s="54" t="n"/>
      <c r="AL44" s="61" t="n"/>
      <c r="AM44" s="56" t="n"/>
    </row>
    <row r="45" ht="16.5" customHeight="1" s="180">
      <c r="A45" s="2" t="n"/>
      <c r="B45" s="216">
        <f>Avaliações!N12</f>
        <v/>
      </c>
      <c r="C45" s="187" t="n"/>
      <c r="D45" s="187" t="n"/>
      <c r="E45" s="188" t="n"/>
      <c r="F45" s="57" t="inlineStr">
        <is>
          <t>A</t>
        </is>
      </c>
      <c r="G45" s="57" t="inlineStr">
        <is>
          <t>B</t>
        </is>
      </c>
      <c r="H45" s="57" t="inlineStr">
        <is>
          <t>C</t>
        </is>
      </c>
      <c r="I45" s="57" t="inlineStr">
        <is>
          <t>D</t>
        </is>
      </c>
      <c r="J45" s="59" t="n"/>
      <c r="K45" s="216">
        <f>Avaliações!AA12</f>
        <v/>
      </c>
      <c r="L45" s="187" t="n"/>
      <c r="M45" s="187" t="n"/>
      <c r="N45" s="188" t="n"/>
      <c r="O45" s="57" t="inlineStr">
        <is>
          <t>A</t>
        </is>
      </c>
      <c r="P45" s="57" t="inlineStr">
        <is>
          <t>B</t>
        </is>
      </c>
      <c r="Q45" s="57" t="inlineStr">
        <is>
          <t>C</t>
        </is>
      </c>
      <c r="R45" s="57" t="inlineStr">
        <is>
          <t>D</t>
        </is>
      </c>
      <c r="S45" s="59" t="n"/>
      <c r="T45" s="59" t="n"/>
      <c r="U45" s="60" t="n"/>
      <c r="V45" s="209">
        <f>Avaliações!AO12</f>
        <v/>
      </c>
      <c r="W45" s="187" t="n"/>
      <c r="X45" s="187" t="n"/>
      <c r="Y45" s="188" t="n"/>
      <c r="Z45" s="57" t="inlineStr">
        <is>
          <t>A</t>
        </is>
      </c>
      <c r="AA45" s="58" t="inlineStr">
        <is>
          <t>B</t>
        </is>
      </c>
      <c r="AB45" s="58" t="inlineStr">
        <is>
          <t>C</t>
        </is>
      </c>
      <c r="AC45" s="58" t="inlineStr">
        <is>
          <t>D</t>
        </is>
      </c>
      <c r="AD45" s="59" t="n"/>
      <c r="AE45" s="209">
        <f>Avaliações!BB12</f>
        <v/>
      </c>
      <c r="AF45" s="187" t="n"/>
      <c r="AG45" s="187" t="n"/>
      <c r="AH45" s="188" t="n"/>
      <c r="AI45" s="57" t="inlineStr">
        <is>
          <t>A</t>
        </is>
      </c>
      <c r="AJ45" s="57" t="inlineStr">
        <is>
          <t>B</t>
        </is>
      </c>
      <c r="AK45" s="57" t="inlineStr">
        <is>
          <t>C</t>
        </is>
      </c>
      <c r="AL45" s="57" t="inlineStr">
        <is>
          <t>D</t>
        </is>
      </c>
      <c r="AM45" s="56" t="n"/>
    </row>
    <row r="46">
      <c r="A46" s="2" t="n"/>
      <c r="B46" s="210" t="inlineStr">
        <is>
          <t>Descritor</t>
        </is>
      </c>
      <c r="C46" s="199" t="n"/>
      <c r="D46" s="211" t="inlineStr">
        <is>
          <t>Quant.</t>
        </is>
      </c>
      <c r="E46" s="194" t="n"/>
      <c r="F46" s="61">
        <f>COUNTIF(Avaliações!$N$13:$N$47,"A")</f>
        <v/>
      </c>
      <c r="G46" s="61">
        <f>COUNTIF(Avaliações!$N$13:$N$47,"B")</f>
        <v/>
      </c>
      <c r="H46" s="61">
        <f>COUNTIF(Avaliações!$N$13:$N$47,"C")</f>
        <v/>
      </c>
      <c r="I46" s="61">
        <f>COUNTIF(Avaliações!$N$13:$N$47,"D")</f>
        <v/>
      </c>
      <c r="J46" s="59" t="n"/>
      <c r="K46" s="210" t="inlineStr">
        <is>
          <t>Descritor</t>
        </is>
      </c>
      <c r="L46" s="199" t="n"/>
      <c r="M46" s="211" t="inlineStr">
        <is>
          <t>Quant.</t>
        </is>
      </c>
      <c r="N46" s="194" t="n"/>
      <c r="O46" s="61">
        <f>COUNTIF(Avaliações!$AA$13:$AA$47,"A")</f>
        <v/>
      </c>
      <c r="P46" s="61">
        <f>COUNTIF(Avaliações!$AA$13:$AA$47,"B")</f>
        <v/>
      </c>
      <c r="Q46" s="61">
        <f>COUNTIF(Avaliações!$AA$13:$AA$47,"C")</f>
        <v/>
      </c>
      <c r="R46" s="61">
        <f>COUNTIF(Avaliações!$AA$13:$AA$47,"D")</f>
        <v/>
      </c>
      <c r="S46" s="59" t="n"/>
      <c r="T46" s="59" t="n"/>
      <c r="U46" s="59" t="n"/>
      <c r="V46" s="210" t="inlineStr">
        <is>
          <t>Descritor</t>
        </is>
      </c>
      <c r="W46" s="199" t="n"/>
      <c r="X46" s="211" t="inlineStr">
        <is>
          <t>Quant.</t>
        </is>
      </c>
      <c r="Y46" s="194" t="n"/>
      <c r="Z46" s="61">
        <f>COUNTIF(Avaliações!$AO$13:$AO$47,"A")</f>
        <v/>
      </c>
      <c r="AA46" s="62">
        <f>COUNTIF(Avaliações!$AO$13:$AO$47,"B")</f>
        <v/>
      </c>
      <c r="AB46" s="62">
        <f>COUNTIF(Avaliações!$AO$13:$AO$47,"C")</f>
        <v/>
      </c>
      <c r="AC46" s="62">
        <f>COUNTIF(Avaliações!$AO$13:$AO$47,"D")</f>
        <v/>
      </c>
      <c r="AD46" s="59" t="n"/>
      <c r="AE46" s="212" t="inlineStr">
        <is>
          <t>Descritor</t>
        </is>
      </c>
      <c r="AF46" s="188" t="n"/>
      <c r="AG46" s="213" t="inlineStr">
        <is>
          <t>Quant.</t>
        </is>
      </c>
      <c r="AH46" s="188" t="n"/>
      <c r="AI46" s="61">
        <f>COUNTIF(Avaliações!$BB$13:$BB$47,"A")</f>
        <v/>
      </c>
      <c r="AJ46" s="61">
        <f>COUNTIF(Avaliações!$BB$13:$BB$47,"B")</f>
        <v/>
      </c>
      <c r="AK46" s="61">
        <f>COUNTIF(Avaliações!$BB$13:$BB$47,"C")</f>
        <v/>
      </c>
      <c r="AL46" s="61">
        <f>COUNTIF(Avaliações!$BB$13:$BB$47,"D")</f>
        <v/>
      </c>
      <c r="AM46" s="59" t="n"/>
    </row>
    <row r="47">
      <c r="A47" s="2" t="n"/>
      <c r="B47" s="214">
        <f>Avaliações!N11</f>
        <v/>
      </c>
      <c r="C47" s="194" t="n"/>
      <c r="D47" s="211" t="inlineStr">
        <is>
          <t>%</t>
        </is>
      </c>
      <c r="E47" s="194" t="n"/>
      <c r="F47" s="61" t="inlineStr"/>
      <c r="G47" s="61" t="inlineStr"/>
      <c r="H47" s="61" t="inlineStr"/>
      <c r="I47" s="61" t="inlineStr"/>
      <c r="J47" s="59" t="n"/>
      <c r="K47" s="214">
        <f>Avaliações!AA11</f>
        <v/>
      </c>
      <c r="L47" s="194" t="n"/>
      <c r="M47" s="211" t="inlineStr">
        <is>
          <t>%</t>
        </is>
      </c>
      <c r="N47" s="194" t="n"/>
      <c r="O47" s="61" t="inlineStr"/>
      <c r="P47" s="61" t="inlineStr"/>
      <c r="Q47" s="61" t="inlineStr"/>
      <c r="R47" s="61" t="inlineStr"/>
      <c r="S47" s="59" t="n"/>
      <c r="T47" s="59" t="n"/>
      <c r="U47" s="59" t="n"/>
      <c r="V47" s="214">
        <f>Avaliações!AO11</f>
        <v/>
      </c>
      <c r="W47" s="194" t="n"/>
      <c r="X47" s="211" t="inlineStr">
        <is>
          <t>%</t>
        </is>
      </c>
      <c r="Y47" s="194" t="n"/>
      <c r="Z47" s="61" t="inlineStr"/>
      <c r="AA47" s="62" t="inlineStr"/>
      <c r="AB47" s="62" t="inlineStr"/>
      <c r="AC47" s="62" t="inlineStr"/>
      <c r="AD47" s="59" t="n"/>
      <c r="AE47" s="215">
        <f>Avaliações!BB11</f>
        <v/>
      </c>
      <c r="AF47" s="188" t="n"/>
      <c r="AG47" s="213" t="inlineStr">
        <is>
          <t>%</t>
        </is>
      </c>
      <c r="AH47" s="188" t="n"/>
      <c r="AI47" s="61" t="inlineStr"/>
      <c r="AJ47" s="61" t="inlineStr"/>
      <c r="AK47" s="61" t="inlineStr"/>
      <c r="AL47" s="61" t="inlineStr"/>
      <c r="AM47" s="56" t="n"/>
    </row>
    <row r="48" ht="7.5" customHeight="1" s="180">
      <c r="A48" s="2" t="n"/>
      <c r="B48" s="63" t="n"/>
      <c r="C48" s="54" t="n"/>
      <c r="D48" s="54" t="n"/>
      <c r="E48" s="54" t="n"/>
      <c r="F48" s="54" t="n"/>
      <c r="G48" s="54" t="n"/>
      <c r="H48" s="54" t="n"/>
      <c r="I48" s="54" t="n"/>
      <c r="J48" s="59" t="n"/>
      <c r="K48" s="54" t="n"/>
      <c r="L48" s="54" t="n"/>
      <c r="M48" s="54" t="n"/>
      <c r="N48" s="54" t="n"/>
      <c r="O48" s="54" t="n"/>
      <c r="P48" s="54" t="n"/>
      <c r="Q48" s="54" t="n"/>
      <c r="R48" s="61" t="n"/>
      <c r="S48" s="59" t="n"/>
      <c r="T48" s="59" t="n"/>
      <c r="U48" s="59" t="n"/>
      <c r="V48" s="63" t="n"/>
      <c r="W48" s="54" t="n"/>
      <c r="X48" s="54" t="n"/>
      <c r="Y48" s="54" t="n"/>
      <c r="Z48" s="54" t="n"/>
      <c r="AA48" s="54" t="n"/>
      <c r="AB48" s="54" t="n"/>
      <c r="AC48" s="54" t="n"/>
      <c r="AD48" s="59" t="n"/>
      <c r="AE48" s="54" t="n"/>
      <c r="AF48" s="54" t="n"/>
      <c r="AG48" s="54" t="n"/>
      <c r="AH48" s="54" t="n"/>
      <c r="AI48" s="54" t="n"/>
      <c r="AJ48" s="54" t="n"/>
      <c r="AK48" s="54" t="n"/>
      <c r="AL48" s="61" t="n"/>
      <c r="AM48" s="56" t="n"/>
    </row>
    <row r="49" ht="16.5" customHeight="1" s="180">
      <c r="A49" s="2" t="n"/>
      <c r="B49" s="216">
        <f>Avaliações!O12</f>
        <v/>
      </c>
      <c r="C49" s="187" t="n"/>
      <c r="D49" s="187" t="n"/>
      <c r="E49" s="188" t="n"/>
      <c r="F49" s="57" t="inlineStr">
        <is>
          <t>A</t>
        </is>
      </c>
      <c r="G49" s="57" t="inlineStr">
        <is>
          <t>B</t>
        </is>
      </c>
      <c r="H49" s="57" t="inlineStr">
        <is>
          <t>C</t>
        </is>
      </c>
      <c r="I49" s="57" t="inlineStr">
        <is>
          <t>D</t>
        </is>
      </c>
      <c r="J49" s="59" t="n"/>
      <c r="K49" s="216">
        <f>Avaliações!AB12</f>
        <v/>
      </c>
      <c r="L49" s="187" t="n"/>
      <c r="M49" s="187" t="n"/>
      <c r="N49" s="188" t="n"/>
      <c r="O49" s="57" t="inlineStr">
        <is>
          <t>A</t>
        </is>
      </c>
      <c r="P49" s="57" t="inlineStr">
        <is>
          <t>B</t>
        </is>
      </c>
      <c r="Q49" s="57" t="inlineStr">
        <is>
          <t>C</t>
        </is>
      </c>
      <c r="R49" s="57" t="inlineStr">
        <is>
          <t>D</t>
        </is>
      </c>
      <c r="S49" s="59" t="n"/>
      <c r="T49" s="59" t="n"/>
      <c r="U49" s="60" t="n"/>
      <c r="V49" s="209">
        <f>Avaliações!AP12</f>
        <v/>
      </c>
      <c r="W49" s="187" t="n"/>
      <c r="X49" s="187" t="n"/>
      <c r="Y49" s="188" t="n"/>
      <c r="Z49" s="57" t="inlineStr">
        <is>
          <t>A</t>
        </is>
      </c>
      <c r="AA49" s="57" t="inlineStr">
        <is>
          <t>B</t>
        </is>
      </c>
      <c r="AB49" s="58" t="inlineStr">
        <is>
          <t>C</t>
        </is>
      </c>
      <c r="AC49" s="58" t="inlineStr">
        <is>
          <t>D</t>
        </is>
      </c>
      <c r="AD49" s="59" t="n"/>
      <c r="AE49" s="209">
        <f>Avaliações!BC12</f>
        <v/>
      </c>
      <c r="AF49" s="187" t="n"/>
      <c r="AG49" s="187" t="n"/>
      <c r="AH49" s="188" t="n"/>
      <c r="AI49" s="57" t="inlineStr">
        <is>
          <t>A</t>
        </is>
      </c>
      <c r="AJ49" s="57" t="inlineStr">
        <is>
          <t>B</t>
        </is>
      </c>
      <c r="AK49" s="57" t="inlineStr">
        <is>
          <t>C</t>
        </is>
      </c>
      <c r="AL49" s="57" t="inlineStr">
        <is>
          <t>D</t>
        </is>
      </c>
      <c r="AM49" s="56" t="n"/>
    </row>
    <row r="50">
      <c r="A50" s="2" t="n"/>
      <c r="B50" s="210" t="inlineStr">
        <is>
          <t>Descritor</t>
        </is>
      </c>
      <c r="C50" s="199" t="n"/>
      <c r="D50" s="211" t="inlineStr">
        <is>
          <t>Quant.</t>
        </is>
      </c>
      <c r="E50" s="194" t="n"/>
      <c r="F50" s="61">
        <f>COUNTIF(Avaliações!$O$13:$O$47,"A")</f>
        <v/>
      </c>
      <c r="G50" s="61">
        <f>COUNTIF(Avaliações!$O$13:$O$47,"B")</f>
        <v/>
      </c>
      <c r="H50" s="61">
        <f>COUNTIF(Avaliações!$O$13:$O$47,"C")</f>
        <v/>
      </c>
      <c r="I50" s="61">
        <f>COUNTIF(Avaliações!$O$13:$O$47,"D")</f>
        <v/>
      </c>
      <c r="J50" s="59" t="n"/>
      <c r="K50" s="210" t="inlineStr">
        <is>
          <t>Descritor</t>
        </is>
      </c>
      <c r="L50" s="199" t="n"/>
      <c r="M50" s="211" t="inlineStr">
        <is>
          <t>Quant.</t>
        </is>
      </c>
      <c r="N50" s="194" t="n"/>
      <c r="O50" s="61">
        <f>COUNTIF(Avaliações!$AB$13:$AB$47,"A")</f>
        <v/>
      </c>
      <c r="P50" s="61">
        <f>COUNTIF(Avaliações!$AB$13:$AB$47,"B")</f>
        <v/>
      </c>
      <c r="Q50" s="61">
        <f>COUNTIF(Avaliações!$AB$13:$AB$47,"C")</f>
        <v/>
      </c>
      <c r="R50" s="61">
        <f>COUNTIF(Avaliações!$AB$13:$AB$47,"D")</f>
        <v/>
      </c>
      <c r="S50" s="59" t="n"/>
      <c r="T50" s="59" t="n"/>
      <c r="U50" s="59" t="n"/>
      <c r="V50" s="210" t="inlineStr">
        <is>
          <t>Descritor</t>
        </is>
      </c>
      <c r="W50" s="199" t="n"/>
      <c r="X50" s="211" t="inlineStr">
        <is>
          <t>Quant.</t>
        </is>
      </c>
      <c r="Y50" s="194" t="n"/>
      <c r="Z50" s="61">
        <f>COUNTIF(Avaliações!$AP$13:$AP$47,"A")</f>
        <v/>
      </c>
      <c r="AA50" s="61">
        <f>COUNTIF(Avaliações!$AP$13:$AP$47,"B")</f>
        <v/>
      </c>
      <c r="AB50" s="62">
        <f>COUNTIF(Avaliações!$AP$13:$AP$47,"C")</f>
        <v/>
      </c>
      <c r="AC50" s="62">
        <f>COUNTIF(Avaliações!$AP$13:$AP$47,"D")</f>
        <v/>
      </c>
      <c r="AD50" s="59" t="n"/>
      <c r="AE50" s="212" t="inlineStr">
        <is>
          <t>Descritor</t>
        </is>
      </c>
      <c r="AF50" s="188" t="n"/>
      <c r="AG50" s="213" t="inlineStr">
        <is>
          <t>Quant.</t>
        </is>
      </c>
      <c r="AH50" s="188" t="n"/>
      <c r="AI50" s="61">
        <f>COUNTIF(Avaliações!$BC$13:$BC$47,"A")</f>
        <v/>
      </c>
      <c r="AJ50" s="61">
        <f>COUNTIF(Avaliações!$BC$13:$BC$47,"B")</f>
        <v/>
      </c>
      <c r="AK50" s="61">
        <f>COUNTIF(Avaliações!$BC$13:$BC$47,"C")</f>
        <v/>
      </c>
      <c r="AL50" s="61">
        <f>COUNTIF(Avaliações!$BC$13:$BC$47,"D")</f>
        <v/>
      </c>
      <c r="AM50" s="59" t="n"/>
    </row>
    <row r="51">
      <c r="A51" s="2" t="n"/>
      <c r="B51" s="214">
        <f>Avaliações!O11</f>
        <v/>
      </c>
      <c r="C51" s="194" t="n"/>
      <c r="D51" s="211" t="inlineStr">
        <is>
          <t>%</t>
        </is>
      </c>
      <c r="E51" s="194" t="n"/>
      <c r="F51" s="61" t="inlineStr"/>
      <c r="G51" s="61" t="inlineStr"/>
      <c r="H51" s="61" t="inlineStr"/>
      <c r="I51" s="61" t="inlineStr"/>
      <c r="J51" s="59" t="n"/>
      <c r="K51" s="214">
        <f>Avaliações!AB11</f>
        <v/>
      </c>
      <c r="L51" s="194" t="n"/>
      <c r="M51" s="211" t="inlineStr">
        <is>
          <t>%</t>
        </is>
      </c>
      <c r="N51" s="194" t="n"/>
      <c r="O51" s="61" t="inlineStr"/>
      <c r="P51" s="61" t="inlineStr"/>
      <c r="Q51" s="61" t="inlineStr"/>
      <c r="R51" s="61" t="inlineStr"/>
      <c r="S51" s="59" t="n"/>
      <c r="T51" s="59" t="n"/>
      <c r="U51" s="59" t="n"/>
      <c r="V51" s="214">
        <f>Avaliações!AP11</f>
        <v/>
      </c>
      <c r="W51" s="194" t="n"/>
      <c r="X51" s="211" t="inlineStr">
        <is>
          <t>%</t>
        </is>
      </c>
      <c r="Y51" s="194" t="n"/>
      <c r="Z51" s="61" t="inlineStr"/>
      <c r="AA51" s="61" t="inlineStr"/>
      <c r="AB51" s="62" t="inlineStr"/>
      <c r="AC51" s="62" t="inlineStr"/>
      <c r="AD51" s="59" t="n"/>
      <c r="AE51" s="215">
        <f>Avaliações!BC11</f>
        <v/>
      </c>
      <c r="AF51" s="188" t="n"/>
      <c r="AG51" s="213" t="inlineStr">
        <is>
          <t>%</t>
        </is>
      </c>
      <c r="AH51" s="188" t="n"/>
      <c r="AI51" s="61" t="inlineStr"/>
      <c r="AJ51" s="61" t="inlineStr"/>
      <c r="AK51" s="61" t="inlineStr"/>
      <c r="AL51" s="61" t="inlineStr"/>
      <c r="AM51" s="56" t="n"/>
    </row>
    <row r="52" ht="7.5" customHeight="1" s="180">
      <c r="A52" s="2" t="n"/>
      <c r="B52" s="63" t="n"/>
      <c r="C52" s="54" t="n"/>
      <c r="D52" s="54" t="n"/>
      <c r="E52" s="54" t="n"/>
      <c r="F52" s="54" t="n"/>
      <c r="G52" s="54" t="n"/>
      <c r="H52" s="54" t="n"/>
      <c r="I52" s="54" t="n"/>
      <c r="J52" s="59" t="n"/>
      <c r="K52" s="54" t="n"/>
      <c r="L52" s="54" t="n"/>
      <c r="M52" s="54" t="n"/>
      <c r="N52" s="54" t="n"/>
      <c r="O52" s="54" t="n"/>
      <c r="P52" s="54" t="n"/>
      <c r="Q52" s="54" t="n"/>
      <c r="R52" s="61" t="n"/>
      <c r="S52" s="59" t="n"/>
      <c r="T52" s="59" t="n"/>
      <c r="U52" s="59" t="n"/>
      <c r="V52" s="63" t="n"/>
      <c r="W52" s="54" t="n"/>
      <c r="X52" s="54" t="n"/>
      <c r="Y52" s="54" t="n"/>
      <c r="Z52" s="54" t="n"/>
      <c r="AA52" s="54" t="n"/>
      <c r="AB52" s="54" t="n"/>
      <c r="AC52" s="54" t="n"/>
      <c r="AD52" s="59" t="n"/>
      <c r="AE52" s="54" t="n"/>
      <c r="AF52" s="54" t="n"/>
      <c r="AG52" s="54" t="n"/>
      <c r="AH52" s="54" t="n"/>
      <c r="AI52" s="54" t="n"/>
      <c r="AJ52" s="54" t="n"/>
      <c r="AK52" s="54" t="n"/>
      <c r="AL52" s="61" t="n"/>
      <c r="AM52" s="56" t="n"/>
    </row>
    <row r="53" ht="16.5" customHeight="1" s="180">
      <c r="A53" s="2" t="n"/>
      <c r="B53" s="216">
        <f>Avaliações!P12</f>
        <v/>
      </c>
      <c r="C53" s="187" t="n"/>
      <c r="D53" s="187" t="n"/>
      <c r="E53" s="188" t="n"/>
      <c r="F53" s="57" t="inlineStr">
        <is>
          <t>A</t>
        </is>
      </c>
      <c r="G53" s="57" t="inlineStr">
        <is>
          <t>B</t>
        </is>
      </c>
      <c r="H53" s="57" t="inlineStr">
        <is>
          <t>C</t>
        </is>
      </c>
      <c r="I53" s="57" t="inlineStr">
        <is>
          <t>D</t>
        </is>
      </c>
      <c r="J53" s="59" t="n"/>
      <c r="K53" s="216">
        <f>Avaliações!AC12</f>
        <v/>
      </c>
      <c r="L53" s="187" t="n"/>
      <c r="M53" s="187" t="n"/>
      <c r="N53" s="188" t="n"/>
      <c r="O53" s="57" t="inlineStr">
        <is>
          <t>A</t>
        </is>
      </c>
      <c r="P53" s="57" t="inlineStr">
        <is>
          <t>B</t>
        </is>
      </c>
      <c r="Q53" s="57" t="inlineStr">
        <is>
          <t>C</t>
        </is>
      </c>
      <c r="R53" s="57" t="inlineStr">
        <is>
          <t>D</t>
        </is>
      </c>
      <c r="S53" s="59" t="n"/>
      <c r="T53" s="59" t="n"/>
      <c r="U53" s="60" t="n"/>
      <c r="V53" s="209">
        <f>Avaliações!AQ12</f>
        <v/>
      </c>
      <c r="W53" s="187" t="n"/>
      <c r="X53" s="187" t="n"/>
      <c r="Y53" s="188" t="n"/>
      <c r="Z53" s="57" t="inlineStr">
        <is>
          <t>A</t>
        </is>
      </c>
      <c r="AA53" s="57" t="inlineStr">
        <is>
          <t>B</t>
        </is>
      </c>
      <c r="AB53" s="58" t="inlineStr">
        <is>
          <t>C</t>
        </is>
      </c>
      <c r="AC53" s="58" t="inlineStr">
        <is>
          <t>D</t>
        </is>
      </c>
      <c r="AD53" s="59" t="n"/>
      <c r="AE53" s="209">
        <f>Avaliações!BD12</f>
        <v/>
      </c>
      <c r="AF53" s="187" t="n"/>
      <c r="AG53" s="187" t="n"/>
      <c r="AH53" s="188" t="n"/>
      <c r="AI53" s="57" t="inlineStr">
        <is>
          <t>A</t>
        </is>
      </c>
      <c r="AJ53" s="57" t="inlineStr">
        <is>
          <t>B</t>
        </is>
      </c>
      <c r="AK53" s="57" t="inlineStr">
        <is>
          <t>C</t>
        </is>
      </c>
      <c r="AL53" s="57" t="inlineStr">
        <is>
          <t>D</t>
        </is>
      </c>
      <c r="AM53" s="56" t="n"/>
    </row>
    <row r="54">
      <c r="A54" s="2" t="n"/>
      <c r="B54" s="210" t="inlineStr">
        <is>
          <t>Descritor</t>
        </is>
      </c>
      <c r="C54" s="199" t="n"/>
      <c r="D54" s="211" t="inlineStr">
        <is>
          <t>Quant.</t>
        </is>
      </c>
      <c r="E54" s="194" t="n"/>
      <c r="F54" s="61">
        <f>COUNTIF(Avaliações!$P$13:$P$47,"A")</f>
        <v/>
      </c>
      <c r="G54" s="61">
        <f>COUNTIF(Avaliações!$P$13:$P$47,"B")</f>
        <v/>
      </c>
      <c r="H54" s="61">
        <f>COUNTIF(Avaliações!$P$13:$P$47,"C")</f>
        <v/>
      </c>
      <c r="I54" s="61">
        <f>COUNTIF(Avaliações!$P$13:$P$47,"D")</f>
        <v/>
      </c>
      <c r="J54" s="59" t="n"/>
      <c r="K54" s="210" t="inlineStr">
        <is>
          <t>Descritor</t>
        </is>
      </c>
      <c r="L54" s="199" t="n"/>
      <c r="M54" s="211" t="inlineStr">
        <is>
          <t>Quant.</t>
        </is>
      </c>
      <c r="N54" s="194" t="n"/>
      <c r="O54" s="61">
        <f>COUNTIF(Avaliações!$AC$13:$AC$47,"A")</f>
        <v/>
      </c>
      <c r="P54" s="61">
        <f>COUNTIF(Avaliações!$AC$13:$AC$47,"B")</f>
        <v/>
      </c>
      <c r="Q54" s="61">
        <f>COUNTIF(Avaliações!$AC$13:$AC$47,"C")</f>
        <v/>
      </c>
      <c r="R54" s="61">
        <f>COUNTIF(Avaliações!$AC$13:$AC$47,"D")</f>
        <v/>
      </c>
      <c r="S54" s="59" t="n"/>
      <c r="T54" s="59" t="n"/>
      <c r="U54" s="59" t="n"/>
      <c r="V54" s="210" t="inlineStr">
        <is>
          <t>Descritor</t>
        </is>
      </c>
      <c r="W54" s="199" t="n"/>
      <c r="X54" s="211" t="inlineStr">
        <is>
          <t>Quant.</t>
        </is>
      </c>
      <c r="Y54" s="194" t="n"/>
      <c r="Z54" s="61">
        <f>COUNTIF(Avaliações!$AQ$13:$AQ$47,"A")</f>
        <v/>
      </c>
      <c r="AA54" s="61">
        <f>COUNTIF(Avaliações!$AQ$13:$AQ$47,"B")</f>
        <v/>
      </c>
      <c r="AB54" s="62">
        <f>COUNTIF(Avaliações!$AQ$13:$AQ$47,"C")</f>
        <v/>
      </c>
      <c r="AC54" s="62">
        <f>COUNTIF(Avaliações!$AQ$13:$AQ$47,"D")</f>
        <v/>
      </c>
      <c r="AD54" s="59" t="n"/>
      <c r="AE54" s="212" t="inlineStr">
        <is>
          <t>Descritor</t>
        </is>
      </c>
      <c r="AF54" s="188" t="n"/>
      <c r="AG54" s="213" t="inlineStr">
        <is>
          <t>Quant.</t>
        </is>
      </c>
      <c r="AH54" s="188" t="n"/>
      <c r="AI54" s="61">
        <f>COUNTIF(Avaliações!$BD$13:$BD$47,"A")</f>
        <v/>
      </c>
      <c r="AJ54" s="61">
        <f>COUNTIF(Avaliações!$BD$13:$BD$47,"B")</f>
        <v/>
      </c>
      <c r="AK54" s="61">
        <f>COUNTIF(Avaliações!$BD$13:$BD$47,"C")</f>
        <v/>
      </c>
      <c r="AL54" s="61">
        <f>COUNTIF(Avaliações!$BD$13:$BD$47,"D")</f>
        <v/>
      </c>
      <c r="AM54" s="59" t="n"/>
    </row>
    <row r="55">
      <c r="A55" s="2" t="n"/>
      <c r="B55" s="214">
        <f>Avaliações!P11</f>
        <v/>
      </c>
      <c r="C55" s="194" t="n"/>
      <c r="D55" s="211" t="inlineStr">
        <is>
          <t>%</t>
        </is>
      </c>
      <c r="E55" s="194" t="n"/>
      <c r="F55" s="61" t="inlineStr"/>
      <c r="G55" s="61" t="inlineStr"/>
      <c r="H55" s="61" t="inlineStr"/>
      <c r="I55" s="61" t="inlineStr"/>
      <c r="J55" s="59" t="n"/>
      <c r="K55" s="214">
        <f>Avaliações!AC11</f>
        <v/>
      </c>
      <c r="L55" s="194" t="n"/>
      <c r="M55" s="211" t="inlineStr">
        <is>
          <t>%</t>
        </is>
      </c>
      <c r="N55" s="194" t="n"/>
      <c r="O55" s="61" t="inlineStr"/>
      <c r="P55" s="61" t="inlineStr"/>
      <c r="Q55" s="61" t="inlineStr"/>
      <c r="R55" s="61" t="inlineStr"/>
      <c r="S55" s="59" t="n"/>
      <c r="T55" s="59" t="n"/>
      <c r="U55" s="59" t="n"/>
      <c r="V55" s="214">
        <f>Avaliações!AQ11</f>
        <v/>
      </c>
      <c r="W55" s="194" t="n"/>
      <c r="X55" s="211" t="inlineStr">
        <is>
          <t>%</t>
        </is>
      </c>
      <c r="Y55" s="194" t="n"/>
      <c r="Z55" s="61" t="inlineStr"/>
      <c r="AA55" s="61" t="inlineStr"/>
      <c r="AB55" s="62" t="inlineStr"/>
      <c r="AC55" s="62" t="inlineStr"/>
      <c r="AD55" s="59" t="n"/>
      <c r="AE55" s="215">
        <f>Avaliações!BD11</f>
        <v/>
      </c>
      <c r="AF55" s="188" t="n"/>
      <c r="AG55" s="213" t="inlineStr">
        <is>
          <t>%</t>
        </is>
      </c>
      <c r="AH55" s="188" t="n"/>
      <c r="AI55" s="61" t="inlineStr"/>
      <c r="AJ55" s="61" t="inlineStr"/>
      <c r="AK55" s="61" t="inlineStr"/>
      <c r="AL55" s="61" t="inlineStr"/>
      <c r="AM55" s="56" t="n"/>
    </row>
    <row r="56" ht="7.5" customHeight="1" s="180">
      <c r="A56" s="2" t="n"/>
      <c r="B56" s="63" t="n"/>
      <c r="C56" s="54" t="n"/>
      <c r="D56" s="54" t="n"/>
      <c r="E56" s="54" t="n"/>
      <c r="F56" s="54" t="n"/>
      <c r="G56" s="54" t="n"/>
      <c r="H56" s="54" t="n"/>
      <c r="I56" s="54" t="n"/>
      <c r="J56" s="59" t="n"/>
      <c r="K56" s="54" t="n"/>
      <c r="L56" s="54" t="n"/>
      <c r="M56" s="54" t="n"/>
      <c r="N56" s="54" t="n"/>
      <c r="O56" s="54" t="n"/>
      <c r="P56" s="54" t="n"/>
      <c r="Q56" s="54" t="n"/>
      <c r="R56" s="61" t="n"/>
      <c r="S56" s="59" t="n"/>
      <c r="T56" s="59" t="n"/>
      <c r="U56" s="59" t="n"/>
      <c r="V56" s="63" t="n"/>
      <c r="W56" s="54" t="n"/>
      <c r="X56" s="54" t="n"/>
      <c r="Y56" s="54" t="n"/>
      <c r="Z56" s="54" t="n"/>
      <c r="AA56" s="54" t="n"/>
      <c r="AB56" s="54" t="n"/>
      <c r="AC56" s="54" t="n"/>
      <c r="AD56" s="59" t="n"/>
      <c r="AE56" s="54" t="n"/>
      <c r="AF56" s="54" t="n"/>
      <c r="AG56" s="54" t="n"/>
      <c r="AH56" s="54" t="n"/>
      <c r="AI56" s="54" t="n"/>
      <c r="AJ56" s="54" t="n"/>
      <c r="AK56" s="54" t="n"/>
      <c r="AL56" s="61" t="n"/>
      <c r="AM56" s="56" t="n"/>
    </row>
    <row r="57" ht="16.5" customHeight="1" s="180">
      <c r="A57" s="2" t="n"/>
      <c r="B57" s="216">
        <f>Avaliações!Q12</f>
        <v/>
      </c>
      <c r="C57" s="187" t="n"/>
      <c r="D57" s="187" t="n"/>
      <c r="E57" s="188" t="n"/>
      <c r="F57" s="57" t="inlineStr">
        <is>
          <t>A</t>
        </is>
      </c>
      <c r="G57" s="57" t="inlineStr">
        <is>
          <t>B</t>
        </is>
      </c>
      <c r="H57" s="57" t="inlineStr">
        <is>
          <t>C</t>
        </is>
      </c>
      <c r="I57" s="57" t="inlineStr">
        <is>
          <t>D</t>
        </is>
      </c>
      <c r="J57" s="59" t="n"/>
      <c r="K57" s="216">
        <f>Avaliações!AD12</f>
        <v/>
      </c>
      <c r="L57" s="187" t="n"/>
      <c r="M57" s="187" t="n"/>
      <c r="N57" s="188" t="n"/>
      <c r="O57" s="57" t="inlineStr">
        <is>
          <t>A</t>
        </is>
      </c>
      <c r="P57" s="57" t="inlineStr">
        <is>
          <t>B</t>
        </is>
      </c>
      <c r="Q57" s="57" t="inlineStr">
        <is>
          <t>C</t>
        </is>
      </c>
      <c r="R57" s="57" t="inlineStr">
        <is>
          <t>D</t>
        </is>
      </c>
      <c r="S57" s="59" t="n"/>
      <c r="T57" s="59" t="n"/>
      <c r="U57" s="60" t="n"/>
      <c r="V57" s="209">
        <f>Avaliações!AR12</f>
        <v/>
      </c>
      <c r="W57" s="187" t="n"/>
      <c r="X57" s="187" t="n"/>
      <c r="Y57" s="188" t="n"/>
      <c r="Z57" s="57" t="inlineStr">
        <is>
          <t>A</t>
        </is>
      </c>
      <c r="AA57" s="57" t="inlineStr">
        <is>
          <t>B</t>
        </is>
      </c>
      <c r="AB57" s="58" t="inlineStr">
        <is>
          <t>C</t>
        </is>
      </c>
      <c r="AC57" s="58" t="inlineStr">
        <is>
          <t>D</t>
        </is>
      </c>
      <c r="AD57" s="59" t="n"/>
      <c r="AE57" s="209">
        <f>Avaliações!BE12</f>
        <v/>
      </c>
      <c r="AF57" s="187" t="n"/>
      <c r="AG57" s="187" t="n"/>
      <c r="AH57" s="188" t="n"/>
      <c r="AI57" s="57" t="inlineStr">
        <is>
          <t>A</t>
        </is>
      </c>
      <c r="AJ57" s="57" t="inlineStr">
        <is>
          <t>B</t>
        </is>
      </c>
      <c r="AK57" s="57" t="inlineStr">
        <is>
          <t>C</t>
        </is>
      </c>
      <c r="AL57" s="57" t="inlineStr">
        <is>
          <t>D</t>
        </is>
      </c>
      <c r="AM57" s="56" t="n"/>
    </row>
    <row r="58">
      <c r="A58" s="2" t="n"/>
      <c r="B58" s="210" t="inlineStr">
        <is>
          <t>Descritor</t>
        </is>
      </c>
      <c r="C58" s="199" t="n"/>
      <c r="D58" s="211" t="inlineStr">
        <is>
          <t>Quant.</t>
        </is>
      </c>
      <c r="E58" s="194" t="n"/>
      <c r="F58" s="61">
        <f>COUNTIF(Avaliações!$Q$13:$Q$47,"A")</f>
        <v/>
      </c>
      <c r="G58" s="61">
        <f>COUNTIF(Avaliações!$Q$13:$Q$47,"B")</f>
        <v/>
      </c>
      <c r="H58" s="61">
        <f>COUNTIF(Avaliações!$Q$13:$Q$47,"C")</f>
        <v/>
      </c>
      <c r="I58" s="61">
        <f>COUNTIF(Avaliações!$Q$13:$Q$47,"D")</f>
        <v/>
      </c>
      <c r="J58" s="59" t="n"/>
      <c r="K58" s="210" t="inlineStr">
        <is>
          <t>Descritor</t>
        </is>
      </c>
      <c r="L58" s="199" t="n"/>
      <c r="M58" s="211" t="inlineStr">
        <is>
          <t>Quant.</t>
        </is>
      </c>
      <c r="N58" s="194" t="n"/>
      <c r="O58" s="61">
        <f>COUNTIF(Avaliações!$AD$13:$AD$47,"A")</f>
        <v/>
      </c>
      <c r="P58" s="61">
        <f>COUNTIF(Avaliações!$AD$13:$AD$47,"B")</f>
        <v/>
      </c>
      <c r="Q58" s="61">
        <f>COUNTIF(Avaliações!$AD$13:$AD$47,"c")</f>
        <v/>
      </c>
      <c r="R58" s="61">
        <f>COUNTIF(Avaliações!$AD$13:$AD$47,"d")</f>
        <v/>
      </c>
      <c r="S58" s="59" t="n"/>
      <c r="T58" s="59" t="n"/>
      <c r="U58" s="59" t="n"/>
      <c r="V58" s="210" t="inlineStr">
        <is>
          <t>Descritor</t>
        </is>
      </c>
      <c r="W58" s="199" t="n"/>
      <c r="X58" s="211" t="inlineStr">
        <is>
          <t>Quant.</t>
        </is>
      </c>
      <c r="Y58" s="194" t="n"/>
      <c r="Z58" s="61">
        <f>COUNTIF(Avaliações!$AR$13:$AR$47,"A")</f>
        <v/>
      </c>
      <c r="AA58" s="61">
        <f>COUNTIF(Avaliações!$AR$13:$AR$47,"B")</f>
        <v/>
      </c>
      <c r="AB58" s="62">
        <f>COUNTIF(Avaliações!$AR$13:$AR$47,"C")</f>
        <v/>
      </c>
      <c r="AC58" s="62">
        <f>COUNTIF(Avaliações!$AR$13:$AR$47,"D")</f>
        <v/>
      </c>
      <c r="AD58" s="59" t="n"/>
      <c r="AE58" s="212" t="inlineStr">
        <is>
          <t>Descritor</t>
        </is>
      </c>
      <c r="AF58" s="188" t="n"/>
      <c r="AG58" s="213" t="inlineStr">
        <is>
          <t>Quant.</t>
        </is>
      </c>
      <c r="AH58" s="188" t="n"/>
      <c r="AI58" s="61">
        <f>COUNTIF(Avaliações!$BE$13:$BE$47,"A")</f>
        <v/>
      </c>
      <c r="AJ58" s="61">
        <f>COUNTIF(Avaliações!$BE$13:$BE$47,"B")</f>
        <v/>
      </c>
      <c r="AK58" s="61">
        <f>COUNTIF(Avaliações!$BE$13:$BE$47,"C")</f>
        <v/>
      </c>
      <c r="AL58" s="61">
        <f>COUNTIF(Avaliações!$BE$13:$BE$47,"D")</f>
        <v/>
      </c>
      <c r="AM58" s="59" t="n"/>
    </row>
    <row r="59">
      <c r="A59" s="2" t="n"/>
      <c r="B59" s="214">
        <f>Avaliações!Q11</f>
        <v/>
      </c>
      <c r="C59" s="194" t="n"/>
      <c r="D59" s="211" t="inlineStr">
        <is>
          <t>%</t>
        </is>
      </c>
      <c r="E59" s="194" t="n"/>
      <c r="F59" s="61" t="inlineStr"/>
      <c r="G59" s="61" t="inlineStr"/>
      <c r="H59" s="61" t="inlineStr"/>
      <c r="I59" s="61" t="inlineStr"/>
      <c r="J59" s="59" t="n"/>
      <c r="K59" s="214">
        <f>Avaliações!AD11</f>
        <v/>
      </c>
      <c r="L59" s="194" t="n"/>
      <c r="M59" s="211" t="inlineStr">
        <is>
          <t>%</t>
        </is>
      </c>
      <c r="N59" s="194" t="n"/>
      <c r="O59" s="61" t="inlineStr"/>
      <c r="P59" s="61" t="inlineStr"/>
      <c r="Q59" s="61" t="inlineStr"/>
      <c r="R59" s="61" t="inlineStr"/>
      <c r="S59" s="59" t="n"/>
      <c r="T59" s="59" t="n"/>
      <c r="U59" s="59" t="n"/>
      <c r="V59" s="214">
        <f>Avaliações!AR11</f>
        <v/>
      </c>
      <c r="W59" s="194" t="n"/>
      <c r="X59" s="211" t="inlineStr">
        <is>
          <t>%</t>
        </is>
      </c>
      <c r="Y59" s="194" t="n"/>
      <c r="Z59" s="61" t="inlineStr"/>
      <c r="AA59" s="61" t="inlineStr"/>
      <c r="AB59" s="62" t="inlineStr"/>
      <c r="AC59" s="62" t="inlineStr"/>
      <c r="AD59" s="59" t="n"/>
      <c r="AE59" s="215">
        <f>Avaliações!BE11</f>
        <v/>
      </c>
      <c r="AF59" s="188" t="n"/>
      <c r="AG59" s="213" t="inlineStr">
        <is>
          <t>%</t>
        </is>
      </c>
      <c r="AH59" s="188" t="n"/>
      <c r="AI59" s="61" t="inlineStr"/>
      <c r="AJ59" s="61" t="inlineStr"/>
      <c r="AK59" s="61" t="inlineStr"/>
      <c r="AL59" s="61" t="inlineStr"/>
      <c r="AM59" s="56" t="n"/>
    </row>
    <row r="60" ht="7.5" customHeight="1" s="180">
      <c r="A60" s="2" t="n"/>
      <c r="B60" s="63" t="n"/>
      <c r="C60" s="54" t="n"/>
      <c r="D60" s="54" t="n"/>
      <c r="E60" s="54" t="n"/>
      <c r="F60" s="54" t="n"/>
      <c r="G60" s="54" t="n"/>
      <c r="H60" s="54" t="n"/>
      <c r="I60" s="54" t="n"/>
      <c r="J60" s="59" t="n"/>
      <c r="K60" s="54" t="n"/>
      <c r="L60" s="54" t="n"/>
      <c r="M60" s="54" t="n"/>
      <c r="N60" s="54" t="n"/>
      <c r="O60" s="54" t="n"/>
      <c r="P60" s="54" t="n"/>
      <c r="Q60" s="54" t="n"/>
      <c r="R60" s="61" t="n"/>
      <c r="S60" s="59" t="n"/>
      <c r="T60" s="59" t="n"/>
      <c r="U60" s="59" t="n"/>
      <c r="V60" s="63" t="n"/>
      <c r="W60" s="54" t="n"/>
      <c r="X60" s="54" t="n"/>
      <c r="Y60" s="54" t="n"/>
      <c r="Z60" s="54" t="n"/>
      <c r="AA60" s="54" t="n"/>
      <c r="AB60" s="54" t="n"/>
      <c r="AC60" s="54" t="n"/>
      <c r="AD60" s="59" t="n"/>
      <c r="AE60" s="54" t="n"/>
      <c r="AF60" s="54" t="n"/>
      <c r="AG60" s="54" t="n"/>
      <c r="AH60" s="54" t="n"/>
      <c r="AI60" s="54" t="n"/>
      <c r="AJ60" s="54" t="n"/>
      <c r="AK60" s="54" t="n"/>
      <c r="AL60" s="61" t="n"/>
      <c r="AM60" s="56" t="n"/>
    </row>
    <row r="61" ht="16.5" customHeight="1" s="180">
      <c r="A61" s="2" t="n"/>
      <c r="B61" s="216">
        <f>Avaliações!R12</f>
        <v/>
      </c>
      <c r="C61" s="187" t="n"/>
      <c r="D61" s="187" t="n"/>
      <c r="E61" s="188" t="n"/>
      <c r="F61" s="57" t="inlineStr">
        <is>
          <t>A</t>
        </is>
      </c>
      <c r="G61" s="57" t="inlineStr">
        <is>
          <t>B</t>
        </is>
      </c>
      <c r="H61" s="57" t="inlineStr">
        <is>
          <t>C</t>
        </is>
      </c>
      <c r="I61" s="57" t="inlineStr">
        <is>
          <t>D</t>
        </is>
      </c>
      <c r="J61" s="59" t="n"/>
      <c r="K61" s="216">
        <f>Avaliações!AE12</f>
        <v/>
      </c>
      <c r="L61" s="187" t="n"/>
      <c r="M61" s="187" t="n"/>
      <c r="N61" s="188" t="n"/>
      <c r="O61" s="57" t="inlineStr">
        <is>
          <t>A</t>
        </is>
      </c>
      <c r="P61" s="57" t="inlineStr">
        <is>
          <t>B</t>
        </is>
      </c>
      <c r="Q61" s="57" t="inlineStr">
        <is>
          <t>C</t>
        </is>
      </c>
      <c r="R61" s="57" t="inlineStr">
        <is>
          <t>D</t>
        </is>
      </c>
      <c r="S61" s="59" t="n"/>
      <c r="T61" s="59" t="n"/>
      <c r="U61" s="60" t="n"/>
      <c r="V61" s="209">
        <f>Avaliações!AS12</f>
        <v/>
      </c>
      <c r="W61" s="187" t="n"/>
      <c r="X61" s="187" t="n"/>
      <c r="Y61" s="188" t="n"/>
      <c r="Z61" s="57" t="inlineStr">
        <is>
          <t>A</t>
        </is>
      </c>
      <c r="AA61" s="57" t="inlineStr">
        <is>
          <t>B</t>
        </is>
      </c>
      <c r="AB61" s="58" t="inlineStr">
        <is>
          <t>C</t>
        </is>
      </c>
      <c r="AC61" s="58" t="inlineStr">
        <is>
          <t>D</t>
        </is>
      </c>
      <c r="AD61" s="59" t="n"/>
      <c r="AE61" s="209">
        <f>Avaliações!BF12</f>
        <v/>
      </c>
      <c r="AF61" s="187" t="n"/>
      <c r="AG61" s="187" t="n"/>
      <c r="AH61" s="188" t="n"/>
      <c r="AI61" s="57" t="inlineStr">
        <is>
          <t>A</t>
        </is>
      </c>
      <c r="AJ61" s="57" t="inlineStr">
        <is>
          <t>B</t>
        </is>
      </c>
      <c r="AK61" s="57" t="inlineStr">
        <is>
          <t>C</t>
        </is>
      </c>
      <c r="AL61" s="57" t="inlineStr">
        <is>
          <t>D</t>
        </is>
      </c>
      <c r="AM61" s="56" t="n"/>
    </row>
    <row r="62">
      <c r="A62" s="2" t="n"/>
      <c r="B62" s="210" t="inlineStr">
        <is>
          <t>Descritor</t>
        </is>
      </c>
      <c r="C62" s="199" t="n"/>
      <c r="D62" s="211" t="inlineStr">
        <is>
          <t>Quant.</t>
        </is>
      </c>
      <c r="E62" s="194" t="n"/>
      <c r="F62" s="61">
        <f>COUNTIF(Avaliações!$R$13:$R$47,"A")</f>
        <v/>
      </c>
      <c r="G62" s="61">
        <f>COUNTIF(Avaliações!$R$13:$R$47,"B")</f>
        <v/>
      </c>
      <c r="H62" s="61">
        <f>COUNTIF(Avaliações!$R$13:$R$47,"C")</f>
        <v/>
      </c>
      <c r="I62" s="61">
        <f>COUNTIF(Avaliações!$R$13:$R$47,"D")</f>
        <v/>
      </c>
      <c r="J62" s="59" t="n"/>
      <c r="K62" s="210" t="inlineStr">
        <is>
          <t>Descritor</t>
        </is>
      </c>
      <c r="L62" s="199" t="n"/>
      <c r="M62" s="211" t="inlineStr">
        <is>
          <t>Quant.</t>
        </is>
      </c>
      <c r="N62" s="194" t="n"/>
      <c r="O62" s="61">
        <f>COUNTIF(Avaliações!$AE$13:$AE$47,"A")</f>
        <v/>
      </c>
      <c r="P62" s="61">
        <f>COUNTIF(Avaliações!$AE$13:$AE$47,"B")</f>
        <v/>
      </c>
      <c r="Q62" s="61">
        <f>COUNTIF(Avaliações!$AE$13:$AE$47,"c")</f>
        <v/>
      </c>
      <c r="R62" s="61">
        <f>COUNTIF(Avaliações!$AE$13:$AE$47,"D")</f>
        <v/>
      </c>
      <c r="S62" s="59" t="n"/>
      <c r="T62" s="59" t="n"/>
      <c r="U62" s="59" t="n"/>
      <c r="V62" s="210" t="inlineStr">
        <is>
          <t>Descritor</t>
        </is>
      </c>
      <c r="W62" s="199" t="n"/>
      <c r="X62" s="211" t="inlineStr">
        <is>
          <t>Quant.</t>
        </is>
      </c>
      <c r="Y62" s="194" t="n"/>
      <c r="Z62" s="61">
        <f>COUNTIF(Avaliações!$AS$13:$AS$47,"A")</f>
        <v/>
      </c>
      <c r="AA62" s="61">
        <f>COUNTIF(Avaliações!$AS$13:$AS$47,"B")</f>
        <v/>
      </c>
      <c r="AB62" s="62">
        <f>COUNTIF(Avaliações!$AS$13:$AS$47,"C")</f>
        <v/>
      </c>
      <c r="AC62" s="62">
        <f>COUNTIF(Avaliações!$AS$13:$AS$47,"D")</f>
        <v/>
      </c>
      <c r="AD62" s="59" t="n"/>
      <c r="AE62" s="212" t="inlineStr">
        <is>
          <t>Descritor</t>
        </is>
      </c>
      <c r="AF62" s="188" t="n"/>
      <c r="AG62" s="213" t="inlineStr">
        <is>
          <t>Quant.</t>
        </is>
      </c>
      <c r="AH62" s="188" t="n"/>
      <c r="AI62" s="61">
        <f>COUNTIF(Avaliações!$BF$13:$BF$47,"A")</f>
        <v/>
      </c>
      <c r="AJ62" s="61">
        <f>COUNTIF(Avaliações!$BF$13:$BF$47,"B")</f>
        <v/>
      </c>
      <c r="AK62" s="61">
        <f>COUNTIF(Avaliações!$BF$13:$BF$47,"C")</f>
        <v/>
      </c>
      <c r="AL62" s="61">
        <f>COUNTIF(Avaliações!$BF$13:$BF$47,"D")</f>
        <v/>
      </c>
      <c r="AM62" s="59" t="n"/>
    </row>
    <row r="63">
      <c r="A63" s="2" t="n"/>
      <c r="B63" s="214">
        <f>Avaliações!R11</f>
        <v/>
      </c>
      <c r="C63" s="194" t="n"/>
      <c r="D63" s="211" t="inlineStr">
        <is>
          <t>%</t>
        </is>
      </c>
      <c r="E63" s="194" t="n"/>
      <c r="F63" s="61" t="inlineStr"/>
      <c r="G63" s="61" t="inlineStr"/>
      <c r="H63" s="61" t="inlineStr"/>
      <c r="I63" s="61" t="inlineStr"/>
      <c r="J63" s="59" t="n"/>
      <c r="K63" s="214">
        <f>Avaliações!AE11</f>
        <v/>
      </c>
      <c r="L63" s="194" t="n"/>
      <c r="M63" s="211" t="inlineStr">
        <is>
          <t>%</t>
        </is>
      </c>
      <c r="N63" s="194" t="n"/>
      <c r="O63" s="61" t="inlineStr"/>
      <c r="P63" s="61" t="inlineStr"/>
      <c r="Q63" s="61" t="inlineStr"/>
      <c r="R63" s="61" t="inlineStr"/>
      <c r="S63" s="59" t="n"/>
      <c r="T63" s="59" t="n"/>
      <c r="U63" s="59" t="n"/>
      <c r="V63" s="214">
        <f>Avaliações!AS11</f>
        <v/>
      </c>
      <c r="W63" s="194" t="n"/>
      <c r="X63" s="211" t="inlineStr">
        <is>
          <t>%</t>
        </is>
      </c>
      <c r="Y63" s="194" t="n"/>
      <c r="Z63" s="61" t="inlineStr"/>
      <c r="AA63" s="61" t="inlineStr"/>
      <c r="AB63" s="62" t="inlineStr"/>
      <c r="AC63" s="62" t="inlineStr"/>
      <c r="AD63" s="59" t="n"/>
      <c r="AE63" s="215">
        <f>Avaliações!BF11</f>
        <v/>
      </c>
      <c r="AF63" s="188" t="n"/>
      <c r="AG63" s="213" t="inlineStr">
        <is>
          <t>%</t>
        </is>
      </c>
      <c r="AH63" s="188" t="n"/>
      <c r="AI63" s="61" t="inlineStr"/>
      <c r="AJ63" s="61" t="inlineStr"/>
      <c r="AK63" s="61" t="inlineStr"/>
      <c r="AL63" s="61" t="inlineStr"/>
      <c r="AM63" s="56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</row>
    <row r="65">
      <c r="A65" s="64" t="n"/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64" t="n"/>
      <c r="AD65" s="64" t="n"/>
      <c r="AE65" s="64" t="n"/>
      <c r="AF65" s="64" t="n"/>
      <c r="AG65" s="64" t="n"/>
      <c r="AH65" s="64" t="n"/>
      <c r="AI65" s="64" t="n"/>
      <c r="AJ65" s="64" t="n"/>
      <c r="AK65" s="64" t="n"/>
      <c r="AL65" s="64" t="n"/>
      <c r="AM65" s="64" t="n"/>
    </row>
    <row r="66">
      <c r="A66" s="64" t="n"/>
      <c r="B66" s="9">
        <f>Avaliações!F53</f>
        <v/>
      </c>
      <c r="C66" s="9">
        <f>Avaliações!G53</f>
        <v/>
      </c>
      <c r="D66" s="9">
        <f>Avaliações!H53</f>
        <v/>
      </c>
      <c r="E66" s="9">
        <f>Avaliações!I53</f>
        <v/>
      </c>
      <c r="F66" s="9">
        <f>Avaliações!J53</f>
        <v/>
      </c>
      <c r="G66" s="9">
        <f>Avaliações!K53</f>
        <v/>
      </c>
      <c r="H66" s="9">
        <f>Avaliações!L53</f>
        <v/>
      </c>
      <c r="I66" s="9">
        <f>Avaliações!M53</f>
        <v/>
      </c>
      <c r="J66" s="9">
        <f>Avaliações!N53</f>
        <v/>
      </c>
      <c r="K66" s="9">
        <f>Avaliações!O53</f>
        <v/>
      </c>
      <c r="L66" s="9">
        <f>Avaliações!P53</f>
        <v/>
      </c>
      <c r="M66" s="9">
        <f>Avaliações!Q53</f>
        <v/>
      </c>
      <c r="N66" s="9">
        <f>Avaliações!R53</f>
        <v/>
      </c>
      <c r="O66" s="9">
        <f>Avaliações!S53</f>
        <v/>
      </c>
      <c r="P66" s="9">
        <f>Avaliações!T53</f>
        <v/>
      </c>
      <c r="Q66" s="9">
        <f>Avaliações!U53</f>
        <v/>
      </c>
      <c r="R66" s="9">
        <f>Avaliações!V53</f>
        <v/>
      </c>
      <c r="S66" s="9">
        <f>Avaliações!W53</f>
        <v/>
      </c>
      <c r="T66" s="9">
        <f>Avaliações!X53</f>
        <v/>
      </c>
      <c r="U66" s="9">
        <f>Avaliações!Y53</f>
        <v/>
      </c>
      <c r="V66" s="9">
        <f>Avaliações!Z53</f>
        <v/>
      </c>
      <c r="W66" s="9">
        <f>Avaliações!AA53</f>
        <v/>
      </c>
      <c r="X66" s="9">
        <f>Avaliações!AB53</f>
        <v/>
      </c>
      <c r="Y66" s="9">
        <f>Avaliações!AC53</f>
        <v/>
      </c>
      <c r="Z66" s="9">
        <f>Avaliações!AD53</f>
        <v/>
      </c>
      <c r="AA66" s="9">
        <f>Avaliações!AE53</f>
        <v/>
      </c>
      <c r="AB66" s="9" t="n"/>
      <c r="AC66" s="64" t="n"/>
      <c r="AD66" s="64" t="n"/>
      <c r="AE66" s="64" t="n"/>
      <c r="AF66" s="64" t="n"/>
      <c r="AG66" s="64" t="n"/>
      <c r="AH66" s="64" t="n"/>
      <c r="AI66" s="64" t="n"/>
      <c r="AJ66" s="64" t="n"/>
      <c r="AK66" s="64" t="n"/>
      <c r="AL66" s="64" t="n"/>
      <c r="AM66" s="64" t="n"/>
    </row>
    <row r="67">
      <c r="A67" s="64" t="n"/>
      <c r="B67" s="9">
        <f>Avaliações!AG53</f>
        <v/>
      </c>
      <c r="C67" s="9">
        <f>Avaliações!AH53</f>
        <v/>
      </c>
      <c r="D67" s="9">
        <f>Avaliações!AI53</f>
        <v/>
      </c>
      <c r="E67" s="9">
        <f>Avaliações!AJ53</f>
        <v/>
      </c>
      <c r="F67" s="9">
        <f>Avaliações!AK53</f>
        <v/>
      </c>
      <c r="G67" s="9">
        <f>Avaliações!AL53</f>
        <v/>
      </c>
      <c r="H67" s="9">
        <f>Avaliações!AM53</f>
        <v/>
      </c>
      <c r="I67" s="9">
        <f>Avaliações!AN53</f>
        <v/>
      </c>
      <c r="J67" s="9">
        <f>Avaliações!AO53</f>
        <v/>
      </c>
      <c r="K67" s="9">
        <f>Avaliações!AP53</f>
        <v/>
      </c>
      <c r="L67" s="9">
        <f>Avaliações!AQ53</f>
        <v/>
      </c>
      <c r="M67" s="9">
        <f>Avaliações!AR53</f>
        <v/>
      </c>
      <c r="N67" s="9">
        <f>Avaliações!AS53</f>
        <v/>
      </c>
      <c r="O67" s="9">
        <f>Avaliações!AT53</f>
        <v/>
      </c>
      <c r="P67" s="9">
        <f>Avaliações!AU53</f>
        <v/>
      </c>
      <c r="Q67" s="9">
        <f>Avaliações!AV53</f>
        <v/>
      </c>
      <c r="R67" s="9">
        <f>Avaliações!AW53</f>
        <v/>
      </c>
      <c r="S67" s="9">
        <f>Avaliações!AX53</f>
        <v/>
      </c>
      <c r="T67" s="9">
        <f>Avaliações!AY53</f>
        <v/>
      </c>
      <c r="U67" s="9">
        <f>Avaliações!AZ53</f>
        <v/>
      </c>
      <c r="V67" s="9">
        <f>Avaliações!BA53</f>
        <v/>
      </c>
      <c r="W67" s="9">
        <f>Avaliações!BB53</f>
        <v/>
      </c>
      <c r="X67" s="9">
        <f>Avaliações!BC53</f>
        <v/>
      </c>
      <c r="Y67" s="9">
        <f>Avaliações!BD53</f>
        <v/>
      </c>
      <c r="Z67" s="9">
        <f>Avaliações!BE53</f>
        <v/>
      </c>
      <c r="AA67" s="9">
        <f>Avaliações!BF53</f>
        <v/>
      </c>
      <c r="AB67" s="9" t="n"/>
      <c r="AC67" s="64" t="n"/>
      <c r="AD67" s="64" t="n"/>
      <c r="AE67" s="64" t="n"/>
      <c r="AF67" s="64" t="n"/>
      <c r="AG67" s="64" t="n"/>
      <c r="AH67" s="64" t="n"/>
      <c r="AI67" s="64" t="n"/>
      <c r="AJ67" s="64" t="n"/>
      <c r="AK67" s="64" t="n"/>
      <c r="AL67" s="64" t="n"/>
      <c r="AM67" s="64" t="n"/>
    </row>
  </sheetData>
  <mergeCells count="272">
    <mergeCell ref="K61:N61"/>
    <mergeCell ref="M43:N43"/>
    <mergeCell ref="V41:Y41"/>
    <mergeCell ref="AG51:AH51"/>
    <mergeCell ref="V42:W42"/>
    <mergeCell ref="M59:N59"/>
    <mergeCell ref="AE54:AF54"/>
    <mergeCell ref="AG54:AH54"/>
    <mergeCell ref="B22:C22"/>
    <mergeCell ref="V58:W58"/>
    <mergeCell ref="D22:E22"/>
    <mergeCell ref="K7:N7"/>
    <mergeCell ref="V25:Y25"/>
    <mergeCell ref="B31:C31"/>
    <mergeCell ref="D31:E31"/>
    <mergeCell ref="V57:Y57"/>
    <mergeCell ref="AE47:AF47"/>
    <mergeCell ref="K26:L26"/>
    <mergeCell ref="B45:E45"/>
    <mergeCell ref="K35:L35"/>
    <mergeCell ref="K4:N4"/>
    <mergeCell ref="M35:N35"/>
    <mergeCell ref="AE43:AF43"/>
    <mergeCell ref="V34:W34"/>
    <mergeCell ref="X34:Y34"/>
    <mergeCell ref="K49:N49"/>
    <mergeCell ref="K50:L50"/>
    <mergeCell ref="M54:N54"/>
    <mergeCell ref="V17:Y17"/>
    <mergeCell ref="B14:C14"/>
    <mergeCell ref="AG27:AH27"/>
    <mergeCell ref="O7:AJ7"/>
    <mergeCell ref="K33:N33"/>
    <mergeCell ref="V30:W30"/>
    <mergeCell ref="AE41:AH41"/>
    <mergeCell ref="K58:L58"/>
    <mergeCell ref="X30:Y30"/>
    <mergeCell ref="B38:C38"/>
    <mergeCell ref="X42:Y42"/>
    <mergeCell ref="V15:W15"/>
    <mergeCell ref="X15:Y15"/>
    <mergeCell ref="B21:E21"/>
    <mergeCell ref="V51:W51"/>
    <mergeCell ref="K42:L42"/>
    <mergeCell ref="X38:Y38"/>
    <mergeCell ref="V29:Y29"/>
    <mergeCell ref="AE19:AF19"/>
    <mergeCell ref="M18:N18"/>
    <mergeCell ref="D62:E62"/>
    <mergeCell ref="AG19:AH19"/>
    <mergeCell ref="AE33:AH33"/>
    <mergeCell ref="AE34:AF34"/>
    <mergeCell ref="B55:C55"/>
    <mergeCell ref="X54:Y54"/>
    <mergeCell ref="M62:N62"/>
    <mergeCell ref="B13:E13"/>
    <mergeCell ref="AE17:AH17"/>
    <mergeCell ref="M47:N47"/>
    <mergeCell ref="B51:C51"/>
    <mergeCell ref="D51:E51"/>
    <mergeCell ref="AG58:AH58"/>
    <mergeCell ref="M19:N19"/>
    <mergeCell ref="M50:N50"/>
    <mergeCell ref="K2:N2"/>
    <mergeCell ref="V62:W62"/>
    <mergeCell ref="B26:C26"/>
    <mergeCell ref="V47:W47"/>
    <mergeCell ref="D26:E26"/>
    <mergeCell ref="B35:C35"/>
    <mergeCell ref="B63:C63"/>
    <mergeCell ref="D35:E35"/>
    <mergeCell ref="V43:W43"/>
    <mergeCell ref="K30:L30"/>
    <mergeCell ref="X43:Y43"/>
    <mergeCell ref="B49:E49"/>
    <mergeCell ref="D19:E19"/>
    <mergeCell ref="AG38:AH38"/>
    <mergeCell ref="D34:E34"/>
    <mergeCell ref="K15:L15"/>
    <mergeCell ref="K53:N53"/>
    <mergeCell ref="AE50:AF50"/>
    <mergeCell ref="B33:E33"/>
    <mergeCell ref="AE59:AF59"/>
    <mergeCell ref="AE22:AF22"/>
    <mergeCell ref="AG22:AH22"/>
    <mergeCell ref="B27:C27"/>
    <mergeCell ref="B18:C18"/>
    <mergeCell ref="AE31:AF31"/>
    <mergeCell ref="AG31:AH31"/>
    <mergeCell ref="AE46:AF46"/>
    <mergeCell ref="AG46:AH46"/>
    <mergeCell ref="K55:L55"/>
    <mergeCell ref="K37:N37"/>
    <mergeCell ref="V35:W35"/>
    <mergeCell ref="AE45:AH45"/>
    <mergeCell ref="K13:N13"/>
    <mergeCell ref="K51:L51"/>
    <mergeCell ref="B41:E41"/>
    <mergeCell ref="M51:N51"/>
    <mergeCell ref="V19:W19"/>
    <mergeCell ref="K63:L63"/>
    <mergeCell ref="X19:Y19"/>
    <mergeCell ref="AE62:AF62"/>
    <mergeCell ref="B25:E25"/>
    <mergeCell ref="AE14:AF14"/>
    <mergeCell ref="V33:Y33"/>
    <mergeCell ref="AE23:AF23"/>
    <mergeCell ref="V39:W39"/>
    <mergeCell ref="D47:E47"/>
    <mergeCell ref="K43:L43"/>
    <mergeCell ref="K62:L62"/>
    <mergeCell ref="K21:N21"/>
    <mergeCell ref="X58:Y58"/>
    <mergeCell ref="AE21:AH21"/>
    <mergeCell ref="K27:L27"/>
    <mergeCell ref="M27:N27"/>
    <mergeCell ref="X14:Y14"/>
    <mergeCell ref="AG23:AH23"/>
    <mergeCell ref="K41:N41"/>
    <mergeCell ref="D39:E39"/>
    <mergeCell ref="AG18:AH18"/>
    <mergeCell ref="B61:E61"/>
    <mergeCell ref="B15:C15"/>
    <mergeCell ref="B53:E53"/>
    <mergeCell ref="V50:W50"/>
    <mergeCell ref="D15:E15"/>
    <mergeCell ref="D23:E23"/>
    <mergeCell ref="D38:E38"/>
    <mergeCell ref="AG42:AH42"/>
    <mergeCell ref="B29:E29"/>
    <mergeCell ref="K19:L19"/>
    <mergeCell ref="V46:W46"/>
    <mergeCell ref="X31:Y31"/>
    <mergeCell ref="X46:Y46"/>
    <mergeCell ref="X59:Y59"/>
    <mergeCell ref="AE27:AF27"/>
    <mergeCell ref="AG43:AH43"/>
    <mergeCell ref="V10:AL11"/>
    <mergeCell ref="M63:N63"/>
    <mergeCell ref="B37:E37"/>
    <mergeCell ref="AE55:AF55"/>
    <mergeCell ref="AE57:AH57"/>
    <mergeCell ref="AG35:AH35"/>
    <mergeCell ref="B54:C54"/>
    <mergeCell ref="AE51:AF51"/>
    <mergeCell ref="X39:Y39"/>
    <mergeCell ref="M34:N34"/>
    <mergeCell ref="K17:N17"/>
    <mergeCell ref="D63:E63"/>
    <mergeCell ref="M55:N55"/>
    <mergeCell ref="AG34:AH34"/>
    <mergeCell ref="V53:Y53"/>
    <mergeCell ref="V23:W23"/>
    <mergeCell ref="V38:W38"/>
    <mergeCell ref="X23:Y23"/>
    <mergeCell ref="AE35:AF35"/>
    <mergeCell ref="M39:N39"/>
    <mergeCell ref="K54:L54"/>
    <mergeCell ref="O8:AJ8"/>
    <mergeCell ref="V37:Y37"/>
    <mergeCell ref="O2:AJ2"/>
    <mergeCell ref="B58:C58"/>
    <mergeCell ref="AE49:AH49"/>
    <mergeCell ref="B43:C43"/>
    <mergeCell ref="AG59:AH59"/>
    <mergeCell ref="V21:Y21"/>
    <mergeCell ref="K47:L47"/>
    <mergeCell ref="V61:Y61"/>
    <mergeCell ref="D27:E27"/>
    <mergeCell ref="V63:W63"/>
    <mergeCell ref="K25:N25"/>
    <mergeCell ref="B42:C42"/>
    <mergeCell ref="K31:L31"/>
    <mergeCell ref="K46:L46"/>
    <mergeCell ref="X18:Y18"/>
    <mergeCell ref="M31:N31"/>
    <mergeCell ref="AE39:AF39"/>
    <mergeCell ref="K5:N5"/>
    <mergeCell ref="K45:N45"/>
    <mergeCell ref="M15:N15"/>
    <mergeCell ref="V13:Y13"/>
    <mergeCell ref="B19:C19"/>
    <mergeCell ref="AE38:AF38"/>
    <mergeCell ref="K29:N29"/>
    <mergeCell ref="B34:C34"/>
    <mergeCell ref="V27:W27"/>
    <mergeCell ref="X63:Y63"/>
    <mergeCell ref="K23:L23"/>
    <mergeCell ref="X50:Y50"/>
    <mergeCell ref="AG47:AH47"/>
    <mergeCell ref="M26:N26"/>
    <mergeCell ref="AG62:AH62"/>
    <mergeCell ref="X51:Y51"/>
    <mergeCell ref="B17:E17"/>
    <mergeCell ref="B30:C30"/>
    <mergeCell ref="AE61:AH61"/>
    <mergeCell ref="D55:E55"/>
    <mergeCell ref="D30:E30"/>
    <mergeCell ref="B57:E57"/>
    <mergeCell ref="AE15:AF15"/>
    <mergeCell ref="M23:N23"/>
    <mergeCell ref="AG15:AH15"/>
    <mergeCell ref="M38:N38"/>
    <mergeCell ref="O4:AJ4"/>
    <mergeCell ref="D14:E14"/>
    <mergeCell ref="AE29:AH29"/>
    <mergeCell ref="V22:W22"/>
    <mergeCell ref="K8:N8"/>
    <mergeCell ref="D54:E54"/>
    <mergeCell ref="X22:Y22"/>
    <mergeCell ref="V49:Y49"/>
    <mergeCell ref="K18:L18"/>
    <mergeCell ref="M58:N58"/>
    <mergeCell ref="AE13:AH13"/>
    <mergeCell ref="AE26:AF26"/>
    <mergeCell ref="AE53:AH53"/>
    <mergeCell ref="V55:W55"/>
    <mergeCell ref="AG26:AH26"/>
    <mergeCell ref="B47:C47"/>
    <mergeCell ref="K34:L34"/>
    <mergeCell ref="B62:C62"/>
    <mergeCell ref="AE63:AF63"/>
    <mergeCell ref="B59:C59"/>
    <mergeCell ref="AG63:AH63"/>
    <mergeCell ref="B46:C46"/>
    <mergeCell ref="AE37:AH37"/>
    <mergeCell ref="AG50:AH50"/>
    <mergeCell ref="D46:E46"/>
    <mergeCell ref="V14:W14"/>
    <mergeCell ref="B10:R11"/>
    <mergeCell ref="K57:N57"/>
    <mergeCell ref="B39:C39"/>
    <mergeCell ref="AE18:AF18"/>
    <mergeCell ref="AE58:AF58"/>
    <mergeCell ref="B23:C23"/>
    <mergeCell ref="AE42:AF42"/>
    <mergeCell ref="V59:W59"/>
    <mergeCell ref="V31:W31"/>
    <mergeCell ref="X47:Y47"/>
    <mergeCell ref="X62:Y62"/>
    <mergeCell ref="K22:L22"/>
    <mergeCell ref="M22:N22"/>
    <mergeCell ref="AE25:AH25"/>
    <mergeCell ref="M30:N30"/>
    <mergeCell ref="K59:L59"/>
    <mergeCell ref="X55:Y55"/>
    <mergeCell ref="D43:E43"/>
    <mergeCell ref="M46:N46"/>
    <mergeCell ref="M42:N42"/>
    <mergeCell ref="V54:W54"/>
    <mergeCell ref="D18:E18"/>
    <mergeCell ref="D58:E58"/>
    <mergeCell ref="V26:W26"/>
    <mergeCell ref="K14:L14"/>
    <mergeCell ref="K39:L39"/>
    <mergeCell ref="X26:Y26"/>
    <mergeCell ref="X35:Y35"/>
    <mergeCell ref="O5:AJ5"/>
    <mergeCell ref="AE30:AF30"/>
    <mergeCell ref="D42:E42"/>
    <mergeCell ref="AG30:AH30"/>
    <mergeCell ref="AG39:AH39"/>
    <mergeCell ref="K38:L38"/>
    <mergeCell ref="M14:N14"/>
    <mergeCell ref="AG14:AH14"/>
    <mergeCell ref="B50:C50"/>
    <mergeCell ref="D50:E50"/>
    <mergeCell ref="V18:W18"/>
    <mergeCell ref="V45:Y45"/>
    <mergeCell ref="D59:E59"/>
    <mergeCell ref="X27:Y27"/>
    <mergeCell ref="AG55:AH55"/>
  </mergeCells>
  <conditionalFormatting sqref="F13:I13">
    <cfRule type="cellIs" priority="1" operator="equal" dxfId="30">
      <formula>$B$66</formula>
    </cfRule>
  </conditionalFormatting>
  <conditionalFormatting sqref="F17:I17">
    <cfRule type="cellIs" priority="2" operator="equal" dxfId="30">
      <formula>$C$66</formula>
    </cfRule>
  </conditionalFormatting>
  <conditionalFormatting sqref="F21:I21">
    <cfRule type="cellIs" priority="3" operator="equal" dxfId="30">
      <formula>$D$66</formula>
    </cfRule>
  </conditionalFormatting>
  <conditionalFormatting sqref="F25:I25">
    <cfRule type="cellIs" priority="4" operator="equal" dxfId="30">
      <formula>$E$66</formula>
    </cfRule>
  </conditionalFormatting>
  <conditionalFormatting sqref="F29:I29">
    <cfRule type="cellIs" priority="5" operator="equal" dxfId="30">
      <formula>$F$66</formula>
    </cfRule>
  </conditionalFormatting>
  <conditionalFormatting sqref="F33:I33">
    <cfRule type="cellIs" priority="6" operator="equal" dxfId="30">
      <formula>$G$66</formula>
    </cfRule>
  </conditionalFormatting>
  <conditionalFormatting sqref="F37:I37">
    <cfRule type="cellIs" priority="7" operator="equal" dxfId="30">
      <formula>$H$66</formula>
    </cfRule>
  </conditionalFormatting>
  <conditionalFormatting sqref="F41:I41">
    <cfRule type="cellIs" priority="8" operator="equal" dxfId="30">
      <formula>$I$66</formula>
    </cfRule>
  </conditionalFormatting>
  <conditionalFormatting sqref="F45:I45">
    <cfRule type="cellIs" priority="9" operator="equal" dxfId="30">
      <formula>$J$66</formula>
    </cfRule>
  </conditionalFormatting>
  <conditionalFormatting sqref="F49:I49">
    <cfRule type="cellIs" priority="10" operator="equal" dxfId="30">
      <formula>$K$66</formula>
    </cfRule>
  </conditionalFormatting>
  <conditionalFormatting sqref="F53:I53">
    <cfRule type="cellIs" priority="11" operator="equal" dxfId="30">
      <formula>$L$66</formula>
    </cfRule>
  </conditionalFormatting>
  <conditionalFormatting sqref="F57:I57">
    <cfRule type="cellIs" priority="12" operator="equal" dxfId="30">
      <formula>$M$66</formula>
    </cfRule>
  </conditionalFormatting>
  <conditionalFormatting sqref="F61:I61">
    <cfRule type="cellIs" priority="13" operator="equal" dxfId="30">
      <formula>$N$66</formula>
    </cfRule>
  </conditionalFormatting>
  <conditionalFormatting sqref="O13:R13">
    <cfRule type="cellIs" priority="14" operator="equal" dxfId="30">
      <formula>$O$66</formula>
    </cfRule>
  </conditionalFormatting>
  <conditionalFormatting sqref="O17:R17">
    <cfRule type="cellIs" priority="15" operator="equal" dxfId="30">
      <formula>$P$66</formula>
    </cfRule>
  </conditionalFormatting>
  <conditionalFormatting sqref="O21:R21">
    <cfRule type="cellIs" priority="16" operator="equal" dxfId="30">
      <formula>$Q$66</formula>
    </cfRule>
  </conditionalFormatting>
  <conditionalFormatting sqref="O25:R25">
    <cfRule type="cellIs" priority="17" operator="equal" dxfId="30">
      <formula>$R$66</formula>
    </cfRule>
  </conditionalFormatting>
  <conditionalFormatting sqref="O29:R29">
    <cfRule type="cellIs" priority="19" operator="equal" dxfId="30">
      <formula>$S$66</formula>
    </cfRule>
  </conditionalFormatting>
  <conditionalFormatting sqref="O33:R33">
    <cfRule type="cellIs" priority="18" operator="equal" dxfId="30">
      <formula>$T$66</formula>
    </cfRule>
  </conditionalFormatting>
  <conditionalFormatting sqref="O37:R37">
    <cfRule type="cellIs" priority="20" operator="equal" dxfId="30">
      <formula>$U$66</formula>
    </cfRule>
  </conditionalFormatting>
  <conditionalFormatting sqref="O41:R41">
    <cfRule type="cellIs" priority="21" operator="equal" dxfId="30">
      <formula>$V$66</formula>
    </cfRule>
  </conditionalFormatting>
  <conditionalFormatting sqref="O45:R45">
    <cfRule type="cellIs" priority="22" operator="equal" dxfId="30">
      <formula>$W$66</formula>
    </cfRule>
  </conditionalFormatting>
  <conditionalFormatting sqref="O49:R49">
    <cfRule type="cellIs" priority="23" operator="equal" dxfId="30">
      <formula>$X$66</formula>
    </cfRule>
  </conditionalFormatting>
  <conditionalFormatting sqref="O53:R53">
    <cfRule type="cellIs" priority="24" operator="equal" dxfId="30">
      <formula>$Y$66</formula>
    </cfRule>
  </conditionalFormatting>
  <conditionalFormatting sqref="O57:R57">
    <cfRule type="cellIs" priority="25" operator="equal" dxfId="30">
      <formula>$Z$66</formula>
    </cfRule>
  </conditionalFormatting>
  <conditionalFormatting sqref="O61:R61">
    <cfRule type="cellIs" priority="26" operator="equal" dxfId="30">
      <formula>$AA$66</formula>
    </cfRule>
  </conditionalFormatting>
  <conditionalFormatting sqref="Z13:AC13">
    <cfRule type="cellIs" priority="27" operator="equal" dxfId="30">
      <formula>$B$67</formula>
    </cfRule>
  </conditionalFormatting>
  <conditionalFormatting sqref="Z17:AC17">
    <cfRule type="cellIs" priority="28" operator="equal" dxfId="30">
      <formula>$C$67</formula>
    </cfRule>
  </conditionalFormatting>
  <conditionalFormatting sqref="Z21:AC21">
    <cfRule type="cellIs" priority="29" operator="equal" dxfId="30">
      <formula>$D$67</formula>
    </cfRule>
  </conditionalFormatting>
  <conditionalFormatting sqref="Z25:AC25">
    <cfRule type="cellIs" priority="30" operator="equal" dxfId="30">
      <formula>$E$67</formula>
    </cfRule>
  </conditionalFormatting>
  <conditionalFormatting sqref="Z29:AC29">
    <cfRule type="cellIs" priority="31" operator="equal" dxfId="30">
      <formula>$F$67</formula>
    </cfRule>
  </conditionalFormatting>
  <conditionalFormatting sqref="Z33:AC33">
    <cfRule type="cellIs" priority="32" operator="equal" dxfId="30">
      <formula>$G$67</formula>
    </cfRule>
  </conditionalFormatting>
  <conditionalFormatting sqref="Z37:AC37">
    <cfRule type="cellIs" priority="33" operator="equal" dxfId="30">
      <formula>$H$67</formula>
    </cfRule>
  </conditionalFormatting>
  <conditionalFormatting sqref="Z41:AC41">
    <cfRule type="cellIs" priority="34" operator="equal" dxfId="30">
      <formula>$I$67</formula>
    </cfRule>
  </conditionalFormatting>
  <conditionalFormatting sqref="Z45:AC45">
    <cfRule type="cellIs" priority="35" operator="equal" dxfId="30">
      <formula>$J$67</formula>
    </cfRule>
  </conditionalFormatting>
  <conditionalFormatting sqref="Z49:AC49">
    <cfRule type="cellIs" priority="36" operator="equal" dxfId="30">
      <formula>$K$67</formula>
    </cfRule>
  </conditionalFormatting>
  <conditionalFormatting sqref="Z53:AC53">
    <cfRule type="cellIs" priority="37" operator="equal" dxfId="30">
      <formula>$L$67</formula>
    </cfRule>
  </conditionalFormatting>
  <conditionalFormatting sqref="Z57:AC57">
    <cfRule type="cellIs" priority="38" operator="equal" dxfId="30">
      <formula>$M$67</formula>
    </cfRule>
  </conditionalFormatting>
  <conditionalFormatting sqref="Z61:AC61">
    <cfRule type="cellIs" priority="39" operator="equal" dxfId="30">
      <formula>$N$67</formula>
    </cfRule>
  </conditionalFormatting>
  <conditionalFormatting sqref="AI13:AL13">
    <cfRule type="cellIs" priority="40" operator="equal" dxfId="30">
      <formula>$O$67</formula>
    </cfRule>
  </conditionalFormatting>
  <conditionalFormatting sqref="AI17:AL17">
    <cfRule type="cellIs" priority="41" operator="equal" dxfId="30">
      <formula>$P$67</formula>
    </cfRule>
  </conditionalFormatting>
  <conditionalFormatting sqref="AI21:AL21">
    <cfRule type="cellIs" priority="42" operator="equal" dxfId="30">
      <formula>$Q$67</formula>
    </cfRule>
  </conditionalFormatting>
  <conditionalFormatting sqref="AI25:AL25">
    <cfRule type="cellIs" priority="43" operator="equal" dxfId="30">
      <formula>$R$67</formula>
    </cfRule>
  </conditionalFormatting>
  <conditionalFormatting sqref="AI29:AL29">
    <cfRule type="cellIs" priority="44" operator="equal" dxfId="30">
      <formula>$S$67</formula>
    </cfRule>
  </conditionalFormatting>
  <conditionalFormatting sqref="AI33:AL33">
    <cfRule type="cellIs" priority="45" operator="equal" dxfId="30">
      <formula>$T$67</formula>
    </cfRule>
  </conditionalFormatting>
  <conditionalFormatting sqref="AI37:AL37">
    <cfRule type="cellIs" priority="46" operator="equal" dxfId="30">
      <formula>$U$67</formula>
    </cfRule>
  </conditionalFormatting>
  <conditionalFormatting sqref="AI41:AL41">
    <cfRule type="cellIs" priority="47" operator="equal" dxfId="30">
      <formula>$V$67</formula>
    </cfRule>
  </conditionalFormatting>
  <conditionalFormatting sqref="AI45:AL45">
    <cfRule type="cellIs" priority="48" operator="equal" dxfId="30">
      <formula>$W$67</formula>
    </cfRule>
  </conditionalFormatting>
  <conditionalFormatting sqref="AI49:AL49">
    <cfRule type="cellIs" priority="49" operator="equal" dxfId="30">
      <formula>$X$67</formula>
    </cfRule>
  </conditionalFormatting>
  <conditionalFormatting sqref="AI53:AL53">
    <cfRule type="cellIs" priority="50" operator="equal" dxfId="30">
      <formula>$Y$67</formula>
    </cfRule>
  </conditionalFormatting>
  <conditionalFormatting sqref="AI57:AL57">
    <cfRule type="cellIs" priority="51" operator="equal" dxfId="30">
      <formula>$Z$67</formula>
    </cfRule>
  </conditionalFormatting>
  <conditionalFormatting sqref="AI61:AL61">
    <cfRule type="cellIs" priority="52" operator="equal" dxfId="30">
      <formula>$AA$67</formula>
    </cfRule>
  </conditionalFormatting>
  <pageMargins left="0.511811024" right="0.511811024" top="0.787401575" bottom="0.787401575" header="0.31496062" footer="0.31496062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U63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1.5703125" customWidth="1" style="180" min="1" max="1"/>
    <col width="4" customWidth="1" style="180" min="2" max="2"/>
    <col width="40" customWidth="1" style="180" min="3" max="3"/>
    <col width="4.42578125" customWidth="1" style="180" min="4" max="4"/>
    <col width="1.5703125" customWidth="1" style="180" min="5" max="5"/>
    <col width="10.28515625" customWidth="1" style="180" min="6" max="6"/>
    <col width="7.5703125" customWidth="1" style="180" min="7" max="7"/>
    <col width="18" customWidth="1" style="180" min="8" max="8"/>
    <col width="1.5703125" customWidth="1" style="180" min="9" max="9"/>
    <col width="10.28515625" customWidth="1" style="180" min="10" max="10"/>
    <col width="7.5703125" customWidth="1" style="180" min="11" max="11"/>
    <col width="18" customWidth="1" style="180" min="12" max="12"/>
    <col width="1.5703125" customWidth="1" style="180" min="13" max="13"/>
    <col width="9.85546875" customWidth="1" style="180" min="14" max="14"/>
    <col width="1.5703125" customWidth="1" style="180" min="15" max="15"/>
    <col width="21.85546875" customWidth="1" style="180" min="16" max="16"/>
    <col width="5.28515625" customWidth="1" style="180" min="17" max="17"/>
    <col width="10.140625" customWidth="1" style="180" min="18" max="18"/>
    <col width="1.5703125" customWidth="1" style="180" min="19" max="19"/>
    <col width="5.85546875" customWidth="1" style="180" min="20" max="20"/>
    <col width="6" customWidth="1" style="180" min="21" max="21"/>
  </cols>
  <sheetData>
    <row r="1" ht="7.5" customHeight="1" s="180">
      <c r="A1" s="1" t="n"/>
      <c r="B1" s="1" t="n"/>
      <c r="C1" s="1" t="n"/>
      <c r="D1" s="1" t="n"/>
      <c r="E1" s="1" t="n"/>
      <c r="F1" s="65" t="n"/>
      <c r="G1" s="66" t="n"/>
      <c r="H1" s="67" t="n"/>
      <c r="I1" s="2" t="n"/>
      <c r="J1" s="65" t="n"/>
      <c r="K1" s="66" t="n"/>
      <c r="L1" s="67" t="n"/>
      <c r="M1" s="2" t="n"/>
      <c r="N1" s="65" t="n"/>
      <c r="O1" s="66" t="n"/>
      <c r="P1" s="66" t="n"/>
      <c r="Q1" s="2" t="n"/>
      <c r="R1" s="2" t="n"/>
      <c r="S1" s="66" t="n"/>
      <c r="T1" s="66" t="n"/>
      <c r="U1" s="66" t="n"/>
    </row>
    <row r="2" ht="18.75" customHeight="1" s="180">
      <c r="A2" s="1" t="n"/>
      <c r="B2" s="1" t="n"/>
      <c r="C2" s="1" t="n"/>
      <c r="D2" s="1" t="n"/>
      <c r="E2" s="1" t="n"/>
      <c r="F2" s="196" t="inlineStr">
        <is>
          <t>AVALIAÇÃO:</t>
        </is>
      </c>
      <c r="G2" s="188" t="n"/>
      <c r="H2" s="204">
        <f>Avaliações!L2</f>
        <v/>
      </c>
      <c r="I2" s="187" t="n"/>
      <c r="J2" s="187" t="n"/>
      <c r="K2" s="187" t="n"/>
      <c r="L2" s="187" t="n"/>
      <c r="M2" s="187" t="n"/>
      <c r="N2" s="187" t="n"/>
      <c r="O2" s="187" t="n"/>
      <c r="P2" s="187" t="n"/>
      <c r="Q2" s="187" t="n"/>
      <c r="R2" s="188" t="n"/>
      <c r="S2" s="68" t="n"/>
      <c r="T2" s="68" t="n"/>
      <c r="U2" s="68" t="n"/>
    </row>
    <row r="3" ht="7.5" customHeight="1" s="180">
      <c r="A3" s="1" t="n"/>
      <c r="B3" s="1" t="n"/>
      <c r="C3" s="1" t="n"/>
      <c r="D3" s="1" t="n"/>
      <c r="E3" s="1" t="n"/>
      <c r="F3" s="52" t="n"/>
      <c r="G3" s="52" t="n"/>
      <c r="H3" s="52" t="n"/>
      <c r="I3" s="52" t="n"/>
      <c r="J3" s="52" t="n"/>
      <c r="K3" s="52" t="n"/>
      <c r="L3" s="52" t="n"/>
      <c r="M3" s="52" t="n"/>
      <c r="N3" s="52" t="n"/>
      <c r="O3" s="52" t="n"/>
      <c r="P3" s="52" t="n"/>
      <c r="Q3" s="52" t="n"/>
      <c r="R3" s="52" t="n"/>
      <c r="S3" s="68" t="n"/>
      <c r="T3" s="68" t="n"/>
      <c r="U3" s="68" t="n"/>
    </row>
    <row r="4" ht="21" customHeight="1" s="180">
      <c r="A4" s="1" t="n"/>
      <c r="B4" s="1" t="n"/>
      <c r="C4" s="1" t="n"/>
      <c r="D4" s="1" t="n"/>
      <c r="E4" s="1" t="n"/>
      <c r="F4" s="190" t="inlineStr">
        <is>
          <t>ESCOLA:</t>
        </is>
      </c>
      <c r="G4" s="188" t="n"/>
      <c r="H4" s="205">
        <f>Avaliações!L4</f>
        <v/>
      </c>
      <c r="I4" s="187" t="n"/>
      <c r="J4" s="187" t="n"/>
      <c r="K4" s="187" t="n"/>
      <c r="L4" s="187" t="n"/>
      <c r="M4" s="187" t="n"/>
      <c r="N4" s="187" t="n"/>
      <c r="O4" s="187" t="n"/>
      <c r="P4" s="187" t="n"/>
      <c r="Q4" s="187" t="n"/>
      <c r="R4" s="188" t="n"/>
      <c r="S4" s="68" t="n"/>
      <c r="T4" s="68" t="n"/>
      <c r="U4" s="68" t="n"/>
    </row>
    <row r="5" ht="21" customHeight="1" s="180">
      <c r="A5" s="1" t="n"/>
      <c r="B5" s="1" t="n"/>
      <c r="C5" s="1" t="n"/>
      <c r="D5" s="1" t="n"/>
      <c r="E5" s="1" t="n"/>
      <c r="F5" s="206" t="inlineStr">
        <is>
          <t>LOCAL:</t>
        </is>
      </c>
      <c r="G5" s="188" t="n"/>
      <c r="H5" s="207">
        <f>Avaliações!L5</f>
        <v/>
      </c>
      <c r="I5" s="187" t="n"/>
      <c r="J5" s="187" t="n"/>
      <c r="K5" s="187" t="n"/>
      <c r="L5" s="187" t="n"/>
      <c r="M5" s="187" t="n"/>
      <c r="N5" s="187" t="n"/>
      <c r="O5" s="187" t="n"/>
      <c r="P5" s="187" t="n"/>
      <c r="Q5" s="187" t="n"/>
      <c r="R5" s="188" t="n"/>
      <c r="S5" s="68" t="n"/>
      <c r="T5" s="68" t="n"/>
      <c r="U5" s="68" t="n"/>
    </row>
    <row r="6" ht="7.5" customHeight="1" s="180">
      <c r="A6" s="1" t="n"/>
      <c r="B6" s="1" t="n"/>
      <c r="C6" s="1" t="n"/>
      <c r="D6" s="1" t="n"/>
      <c r="E6" s="1" t="n"/>
      <c r="F6" s="52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  <c r="S6" s="68" t="n"/>
      <c r="T6" s="68" t="n"/>
      <c r="U6" s="68" t="n"/>
    </row>
    <row r="7" ht="18.75" customHeight="1" s="180">
      <c r="A7" s="1" t="n"/>
      <c r="B7" s="1" t="n"/>
      <c r="C7" s="1" t="n"/>
      <c r="D7" s="1" t="n"/>
      <c r="E7" s="1" t="n"/>
      <c r="F7" s="196" t="inlineStr">
        <is>
          <t>SÉRIE:</t>
        </is>
      </c>
      <c r="G7" s="188" t="n"/>
      <c r="H7" s="204">
        <f>Avaliações!L7</f>
        <v/>
      </c>
      <c r="I7" s="187" t="n"/>
      <c r="J7" s="187" t="n"/>
      <c r="K7" s="187" t="n"/>
      <c r="L7" s="187" t="n"/>
      <c r="M7" s="187" t="n"/>
      <c r="N7" s="187" t="n"/>
      <c r="O7" s="187" t="n"/>
      <c r="P7" s="187" t="n"/>
      <c r="Q7" s="187" t="n"/>
      <c r="R7" s="188" t="n"/>
      <c r="S7" s="68" t="n"/>
      <c r="T7" s="68" t="n"/>
      <c r="U7" s="68" t="n"/>
    </row>
    <row r="8" ht="18.75" customHeight="1" s="180">
      <c r="A8" s="1" t="n"/>
      <c r="B8" s="1" t="n"/>
      <c r="C8" s="1" t="n"/>
      <c r="D8" s="1" t="n"/>
      <c r="E8" s="1" t="n"/>
      <c r="F8" s="196" t="inlineStr">
        <is>
          <t>MÊS:</t>
        </is>
      </c>
      <c r="G8" s="188" t="n"/>
      <c r="H8" s="204">
        <f>Avaliações!L8</f>
        <v/>
      </c>
      <c r="I8" s="187" t="n"/>
      <c r="J8" s="187" t="n"/>
      <c r="K8" s="187" t="n"/>
      <c r="L8" s="187" t="n"/>
      <c r="M8" s="187" t="n"/>
      <c r="N8" s="187" t="n"/>
      <c r="O8" s="187" t="n"/>
      <c r="P8" s="187" t="n"/>
      <c r="Q8" s="187" t="n"/>
      <c r="R8" s="188" t="n"/>
      <c r="S8" s="68" t="n"/>
      <c r="T8" s="68" t="n"/>
      <c r="U8" s="68" t="n"/>
    </row>
    <row r="9" ht="10.5" customHeight="1" s="180">
      <c r="A9" s="1" t="n"/>
      <c r="B9" s="1" t="n"/>
      <c r="C9" s="1" t="n"/>
      <c r="D9" s="1" t="n"/>
      <c r="E9" s="1" t="n"/>
      <c r="F9" s="2" t="n"/>
      <c r="G9" s="2" t="n"/>
      <c r="H9" s="2" t="n"/>
      <c r="I9" s="2" t="n"/>
      <c r="J9" s="2" t="n"/>
      <c r="K9" s="2" t="n"/>
      <c r="L9" s="2" t="n"/>
      <c r="M9" s="69" t="n"/>
      <c r="N9" s="70" t="n"/>
      <c r="O9" s="2" t="n"/>
      <c r="P9" s="71" t="n"/>
      <c r="Q9" s="71" t="n"/>
      <c r="R9" s="71" t="n"/>
      <c r="S9" s="71" t="n"/>
      <c r="T9" s="71" t="n"/>
      <c r="U9" s="72" t="n"/>
    </row>
    <row r="10" ht="14.25" customHeight="1" s="180">
      <c r="A10" s="1" t="n"/>
      <c r="B10" s="1" t="n"/>
      <c r="C10" s="1" t="n"/>
      <c r="D10" s="1" t="n"/>
      <c r="E10" s="2" t="n"/>
      <c r="F10" s="74" t="inlineStr">
        <is>
          <t>PORTUGUÊS</t>
        </is>
      </c>
      <c r="G10" s="187" t="n"/>
      <c r="H10" s="188" t="n"/>
      <c r="I10" s="73" t="n"/>
      <c r="J10" s="74" t="inlineStr">
        <is>
          <t>MATEMÁTICA</t>
        </is>
      </c>
      <c r="K10" s="187" t="n"/>
      <c r="L10" s="188" t="n"/>
      <c r="M10" s="73" t="n"/>
      <c r="N10" s="74" t="inlineStr">
        <is>
          <t>ESCRITA</t>
        </is>
      </c>
      <c r="O10" s="75" t="n"/>
      <c r="P10" s="2" t="n"/>
      <c r="Q10" s="2" t="n"/>
      <c r="R10" s="2" t="n"/>
      <c r="S10" s="2" t="n"/>
      <c r="T10" s="76" t="n"/>
      <c r="U10" s="76" t="n"/>
    </row>
    <row r="11" ht="21" customHeight="1" s="180">
      <c r="A11" s="1" t="n"/>
      <c r="B11" s="77" t="inlineStr">
        <is>
          <t>Nº</t>
        </is>
      </c>
      <c r="C11" s="77" t="inlineStr">
        <is>
          <t>NOME  DO ALUNO</t>
        </is>
      </c>
      <c r="D11" s="78" t="n"/>
      <c r="E11" s="79" t="n"/>
      <c r="F11" s="80" t="inlineStr">
        <is>
          <t>ACERTO</t>
        </is>
      </c>
      <c r="G11" s="80" t="inlineStr">
        <is>
          <t>% DE ACERTO</t>
        </is>
      </c>
      <c r="H11" s="77" t="inlineStr">
        <is>
          <t>SITUAÇÃO</t>
        </is>
      </c>
      <c r="I11" s="73" t="n"/>
      <c r="J11" s="80" t="inlineStr">
        <is>
          <t>ACERTO</t>
        </is>
      </c>
      <c r="K11" s="80" t="inlineStr">
        <is>
          <t>% DE ACERTO</t>
        </is>
      </c>
      <c r="L11" s="77" t="inlineStr">
        <is>
          <t>SITUAÇÃO</t>
        </is>
      </c>
      <c r="M11" s="73" t="n"/>
      <c r="N11" s="77" t="inlineStr">
        <is>
          <t>NÍVEL</t>
        </is>
      </c>
      <c r="O11" s="2" t="n"/>
      <c r="P11" s="4" t="n"/>
      <c r="Q11" s="4" t="n"/>
      <c r="R11" s="4" t="n"/>
      <c r="S11" s="52" t="n"/>
      <c r="T11" s="81" t="n"/>
      <c r="U11" s="82" t="n"/>
    </row>
    <row r="12" ht="14.25" customHeight="1" s="180">
      <c r="A12" s="1" t="n"/>
      <c r="B12" s="77" t="n">
        <v>1</v>
      </c>
      <c r="C12" s="83">
        <f>Avaliações!C13</f>
        <v/>
      </c>
      <c r="D12" s="84">
        <f>Avaliações!D13</f>
        <v/>
      </c>
      <c r="E12" s="79" t="n"/>
      <c r="F12" s="85">
        <f>Avaliações!BH13</f>
        <v/>
      </c>
      <c r="G12" s="86">
        <f>Avaliações!BI13</f>
        <v/>
      </c>
      <c r="H12" s="87">
        <f>Avaliações!BJ13</f>
        <v/>
      </c>
      <c r="I12" s="88" t="n"/>
      <c r="J12" s="85">
        <f>Avaliações!BL13</f>
        <v/>
      </c>
      <c r="K12" s="86">
        <f>Avaliações!BM13</f>
        <v/>
      </c>
      <c r="L12" s="87">
        <f>Avaliações!BN13</f>
        <v/>
      </c>
      <c r="M12" s="52" t="n"/>
      <c r="N12" s="85">
        <f>IF(Avaliações!C13="","...",(Avaliações!BP13))</f>
        <v/>
      </c>
      <c r="O12" s="2" t="n"/>
      <c r="P12" s="89" t="inlineStr">
        <is>
          <t>Faltoso</t>
        </is>
      </c>
      <c r="Q12" s="90">
        <f>COUNTIF(Avaliações!$D$13:$D$47,"F")</f>
        <v/>
      </c>
      <c r="R12" s="91">
        <f>Q12/R45</f>
        <v/>
      </c>
      <c r="S12" s="52" t="n"/>
      <c r="T12" s="81" t="n"/>
      <c r="U12" s="82" t="n"/>
    </row>
    <row r="13" ht="14.25" customHeight="1" s="180">
      <c r="A13" s="1" t="n"/>
      <c r="B13" s="77" t="n">
        <v>2</v>
      </c>
      <c r="C13" s="83">
        <f>Avaliações!C14</f>
        <v/>
      </c>
      <c r="D13" s="84">
        <f>Avaliações!D14</f>
        <v/>
      </c>
      <c r="E13" s="79" t="n"/>
      <c r="F13" s="85">
        <f>Avaliações!BH14</f>
        <v/>
      </c>
      <c r="G13" s="86">
        <f>Avaliações!BI14</f>
        <v/>
      </c>
      <c r="H13" s="87">
        <f>Avaliações!BJ14</f>
        <v/>
      </c>
      <c r="I13" s="88" t="n"/>
      <c r="J13" s="85">
        <f>Avaliações!BL14</f>
        <v/>
      </c>
      <c r="K13" s="86">
        <f>Avaliações!BM14</f>
        <v/>
      </c>
      <c r="L13" s="87">
        <f>Avaliações!BN14</f>
        <v/>
      </c>
      <c r="M13" s="52" t="n"/>
      <c r="N13" s="85">
        <f>IF(Avaliações!C14="","...",(Avaliações!BP14))</f>
        <v/>
      </c>
      <c r="O13" s="2" t="n"/>
      <c r="P13" s="89" t="inlineStr">
        <is>
          <t>Transferidos</t>
        </is>
      </c>
      <c r="Q13" s="90">
        <f>COUNTIF(Avaliações!$D$13:$D$47,"T")</f>
        <v/>
      </c>
      <c r="R13" s="91">
        <f>Q13/R45</f>
        <v/>
      </c>
      <c r="S13" s="52" t="n"/>
      <c r="T13" s="52" t="n"/>
      <c r="U13" s="52" t="n"/>
    </row>
    <row r="14" ht="14.25" customHeight="1" s="180">
      <c r="A14" s="1" t="n"/>
      <c r="B14" s="77" t="n">
        <v>3</v>
      </c>
      <c r="C14" s="83">
        <f>Avaliações!C15</f>
        <v/>
      </c>
      <c r="D14" s="84">
        <f>Avaliações!D15</f>
        <v/>
      </c>
      <c r="E14" s="79" t="n"/>
      <c r="F14" s="85">
        <f>Avaliações!BH15</f>
        <v/>
      </c>
      <c r="G14" s="86">
        <f>Avaliações!BI15</f>
        <v/>
      </c>
      <c r="H14" s="87">
        <f>Avaliações!BJ15</f>
        <v/>
      </c>
      <c r="I14" s="88" t="n"/>
      <c r="J14" s="85">
        <f>Avaliações!BL15</f>
        <v/>
      </c>
      <c r="K14" s="86">
        <f>Avaliações!BM15</f>
        <v/>
      </c>
      <c r="L14" s="87">
        <f>Avaliações!BN15</f>
        <v/>
      </c>
      <c r="M14" s="52" t="n"/>
      <c r="N14" s="85">
        <f>IF(Avaliações!C15="","...",(Avaliações!BP15))</f>
        <v/>
      </c>
      <c r="O14" s="2" t="n"/>
      <c r="P14" s="89" t="inlineStr">
        <is>
          <t>Laudo</t>
        </is>
      </c>
      <c r="Q14" s="90">
        <f>COUNTIF(Avaliações!$D$13:$D$47,"L")</f>
        <v/>
      </c>
      <c r="R14" s="91">
        <f>Q14/R44</f>
        <v/>
      </c>
      <c r="S14" s="52" t="n"/>
      <c r="T14" s="52" t="n"/>
      <c r="U14" s="52" t="n"/>
    </row>
    <row r="15" ht="14.25" customHeight="1" s="180">
      <c r="A15" s="1" t="n"/>
      <c r="B15" s="77" t="n">
        <v>4</v>
      </c>
      <c r="C15" s="83">
        <f>Avaliações!C16</f>
        <v/>
      </c>
      <c r="D15" s="84">
        <f>Avaliações!D16</f>
        <v/>
      </c>
      <c r="E15" s="79" t="n"/>
      <c r="F15" s="85">
        <f>Avaliações!BH16</f>
        <v/>
      </c>
      <c r="G15" s="86">
        <f>Avaliações!BI16</f>
        <v/>
      </c>
      <c r="H15" s="87">
        <f>Avaliações!BJ16</f>
        <v/>
      </c>
      <c r="I15" s="88" t="n"/>
      <c r="J15" s="85">
        <f>Avaliações!BL16</f>
        <v/>
      </c>
      <c r="K15" s="86">
        <f>Avaliações!BM16</f>
        <v/>
      </c>
      <c r="L15" s="87">
        <f>Avaliações!BN16</f>
        <v/>
      </c>
      <c r="M15" s="52" t="n"/>
      <c r="N15" s="85">
        <f>IF(Avaliações!C16="","...",(Avaliações!BP16))</f>
        <v/>
      </c>
      <c r="O15" s="2" t="n"/>
      <c r="P15" s="4" t="n"/>
      <c r="Q15" s="4" t="n"/>
      <c r="R15" s="4" t="n"/>
      <c r="S15" s="52" t="n"/>
      <c r="T15" s="81" t="n"/>
      <c r="U15" s="82" t="n"/>
    </row>
    <row r="16" ht="14.25" customHeight="1" s="180">
      <c r="A16" s="1" t="n"/>
      <c r="B16" s="77" t="n">
        <v>5</v>
      </c>
      <c r="C16" s="83">
        <f>Avaliações!C17</f>
        <v/>
      </c>
      <c r="D16" s="84">
        <f>Avaliações!D17</f>
        <v/>
      </c>
      <c r="E16" s="79" t="n"/>
      <c r="F16" s="85">
        <f>Avaliações!BH17</f>
        <v/>
      </c>
      <c r="G16" s="86">
        <f>Avaliações!BI17</f>
        <v/>
      </c>
      <c r="H16" s="87">
        <f>Avaliações!BJ17</f>
        <v/>
      </c>
      <c r="I16" s="88" t="n"/>
      <c r="J16" s="85">
        <f>Avaliações!BL17</f>
        <v/>
      </c>
      <c r="K16" s="86">
        <f>Avaliações!BM17</f>
        <v/>
      </c>
      <c r="L16" s="87">
        <f>Avaliações!BN17</f>
        <v/>
      </c>
      <c r="M16" s="52" t="n"/>
      <c r="N16" s="85">
        <f>IF(Avaliações!C17="","...",(Avaliações!BP17))</f>
        <v/>
      </c>
      <c r="O16" s="2" t="n"/>
      <c r="P16" s="77" t="inlineStr">
        <is>
          <t>PORTUGUÊS</t>
        </is>
      </c>
      <c r="Q16" s="187" t="n"/>
      <c r="R16" s="188" t="n"/>
      <c r="S16" s="52" t="n"/>
      <c r="T16" s="81" t="n"/>
      <c r="U16" s="82" t="n"/>
    </row>
    <row r="17" ht="14.25" customHeight="1" s="180">
      <c r="A17" s="1" t="n"/>
      <c r="B17" s="77" t="n">
        <v>6</v>
      </c>
      <c r="C17" s="83">
        <f>Avaliações!C18</f>
        <v/>
      </c>
      <c r="D17" s="84">
        <f>Avaliações!D18</f>
        <v/>
      </c>
      <c r="E17" s="79" t="n"/>
      <c r="F17" s="85">
        <f>Avaliações!BH18</f>
        <v/>
      </c>
      <c r="G17" s="86">
        <f>Avaliações!BI18</f>
        <v/>
      </c>
      <c r="H17" s="87">
        <f>Avaliações!BJ18</f>
        <v/>
      </c>
      <c r="I17" s="88" t="n"/>
      <c r="J17" s="85">
        <f>Avaliações!BL18</f>
        <v/>
      </c>
      <c r="K17" s="86">
        <f>Avaliações!BM18</f>
        <v/>
      </c>
      <c r="L17" s="87">
        <f>Avaliações!BN18</f>
        <v/>
      </c>
      <c r="M17" s="52" t="n"/>
      <c r="N17" s="85">
        <f>IF(Avaliações!C18="","...",(Avaliações!BP18))</f>
        <v/>
      </c>
      <c r="O17" s="2" t="n"/>
      <c r="P17" s="92" t="inlineStr">
        <is>
          <t>MUITO CRÍTICO</t>
        </is>
      </c>
      <c r="Q17" s="90">
        <f>COUNTIF(H12:H46,"MUITO CRÍTICO")</f>
        <v/>
      </c>
      <c r="R17" s="91">
        <f>Q17/R45</f>
        <v/>
      </c>
      <c r="S17" s="52" t="n"/>
      <c r="T17" s="81" t="n"/>
      <c r="U17" s="82" t="n"/>
    </row>
    <row r="18" ht="14.25" customHeight="1" s="180">
      <c r="A18" s="1" t="n"/>
      <c r="B18" s="77" t="n">
        <v>7</v>
      </c>
      <c r="C18" s="83">
        <f>Avaliações!C19</f>
        <v/>
      </c>
      <c r="D18" s="84">
        <f>Avaliações!D19</f>
        <v/>
      </c>
      <c r="E18" s="79" t="n"/>
      <c r="F18" s="85">
        <f>Avaliações!BH19</f>
        <v/>
      </c>
      <c r="G18" s="86">
        <f>Avaliações!BI19</f>
        <v/>
      </c>
      <c r="H18" s="87">
        <f>Avaliações!BJ19</f>
        <v/>
      </c>
      <c r="I18" s="88" t="n"/>
      <c r="J18" s="85">
        <f>Avaliações!BL19</f>
        <v/>
      </c>
      <c r="K18" s="86">
        <f>Avaliações!BM19</f>
        <v/>
      </c>
      <c r="L18" s="87">
        <f>Avaliações!BN19</f>
        <v/>
      </c>
      <c r="M18" s="52" t="n"/>
      <c r="N18" s="85">
        <f>IF(Avaliações!C19="","...",(Avaliações!BP19))</f>
        <v/>
      </c>
      <c r="O18" s="2" t="n"/>
      <c r="P18" s="93" t="inlineStr">
        <is>
          <t>CRÍTICO</t>
        </is>
      </c>
      <c r="Q18" s="90">
        <f>COUNTIF(H12:H46,"CRÍTICO")</f>
        <v/>
      </c>
      <c r="R18" s="91">
        <f>Q18/R45</f>
        <v/>
      </c>
      <c r="S18" s="52" t="n"/>
      <c r="T18" s="52" t="n"/>
      <c r="U18" s="52" t="n"/>
    </row>
    <row r="19" ht="14.25" customHeight="1" s="180">
      <c r="A19" s="1" t="n"/>
      <c r="B19" s="77" t="n">
        <v>8</v>
      </c>
      <c r="C19" s="83">
        <f>Avaliações!C20</f>
        <v/>
      </c>
      <c r="D19" s="84">
        <f>Avaliações!D20</f>
        <v/>
      </c>
      <c r="E19" s="79" t="n"/>
      <c r="F19" s="85">
        <f>Avaliações!BH20</f>
        <v/>
      </c>
      <c r="G19" s="86">
        <f>Avaliações!BI20</f>
        <v/>
      </c>
      <c r="H19" s="87">
        <f>Avaliações!BJ20</f>
        <v/>
      </c>
      <c r="I19" s="88" t="n"/>
      <c r="J19" s="85">
        <f>Avaliações!BL20</f>
        <v/>
      </c>
      <c r="K19" s="86">
        <f>Avaliações!BM20</f>
        <v/>
      </c>
      <c r="L19" s="87">
        <f>Avaliações!BN20</f>
        <v/>
      </c>
      <c r="M19" s="52" t="n"/>
      <c r="N19" s="85">
        <f>IF(Avaliações!C20="","...",(Avaliações!BP20))</f>
        <v/>
      </c>
      <c r="O19" s="2" t="n"/>
      <c r="P19" s="89" t="inlineStr">
        <is>
          <t>INTERMEDIÁRIO</t>
        </is>
      </c>
      <c r="Q19" s="90">
        <f>COUNTIF(H12:H46,"INTERMEDIÁRIO")</f>
        <v/>
      </c>
      <c r="R19" s="91">
        <f>Q19/R45</f>
        <v/>
      </c>
      <c r="S19" s="52" t="n"/>
      <c r="T19" s="52" t="n"/>
      <c r="U19" s="52" t="n"/>
    </row>
    <row r="20" ht="14.25" customHeight="1" s="180">
      <c r="A20" s="1" t="n"/>
      <c r="B20" s="77" t="n">
        <v>9</v>
      </c>
      <c r="C20" s="83">
        <f>Avaliações!C21</f>
        <v/>
      </c>
      <c r="D20" s="84">
        <f>Avaliações!D21</f>
        <v/>
      </c>
      <c r="E20" s="79" t="n"/>
      <c r="F20" s="85">
        <f>Avaliações!BH21</f>
        <v/>
      </c>
      <c r="G20" s="86">
        <f>Avaliações!BI21</f>
        <v/>
      </c>
      <c r="H20" s="87">
        <f>Avaliações!BJ21</f>
        <v/>
      </c>
      <c r="I20" s="88" t="n"/>
      <c r="J20" s="85">
        <f>Avaliações!BL21</f>
        <v/>
      </c>
      <c r="K20" s="86">
        <f>Avaliações!BM21</f>
        <v/>
      </c>
      <c r="L20" s="87">
        <f>Avaliações!BN21</f>
        <v/>
      </c>
      <c r="M20" s="52" t="n"/>
      <c r="N20" s="85">
        <f>IF(Avaliações!C21="","...",(Avaliações!BP21))</f>
        <v/>
      </c>
      <c r="O20" s="2" t="n"/>
      <c r="P20" s="94" t="inlineStr">
        <is>
          <t>ADEQUADO</t>
        </is>
      </c>
      <c r="Q20" s="90">
        <f>COUNTIF(H12:H46,"ADEQUADO")</f>
        <v/>
      </c>
      <c r="R20" s="91">
        <f>Q20/R45</f>
        <v/>
      </c>
      <c r="S20" s="95" t="n"/>
      <c r="T20" s="96" t="n"/>
      <c r="U20" s="52" t="n"/>
    </row>
    <row r="21" ht="14.25" customHeight="1" s="180">
      <c r="A21" s="1" t="n"/>
      <c r="B21" s="77" t="n">
        <v>10</v>
      </c>
      <c r="C21" s="83">
        <f>Avaliações!C22</f>
        <v/>
      </c>
      <c r="D21" s="84">
        <f>Avaliações!D22</f>
        <v/>
      </c>
      <c r="E21" s="79" t="n"/>
      <c r="F21" s="85">
        <f>Avaliações!BH22</f>
        <v/>
      </c>
      <c r="G21" s="86">
        <f>Avaliações!BI22</f>
        <v/>
      </c>
      <c r="H21" s="87">
        <f>Avaliações!BJ22</f>
        <v/>
      </c>
      <c r="I21" s="88" t="n"/>
      <c r="J21" s="85">
        <f>Avaliações!BL22</f>
        <v/>
      </c>
      <c r="K21" s="86">
        <f>Avaliações!BM22</f>
        <v/>
      </c>
      <c r="L21" s="87">
        <f>Avaliações!BN22</f>
        <v/>
      </c>
      <c r="M21" s="52" t="n"/>
      <c r="N21" s="85">
        <f>IF(Avaliações!C22="","...",(Avaliações!BP22))</f>
        <v/>
      </c>
      <c r="O21" s="2" t="n"/>
      <c r="P21" s="4" t="n"/>
      <c r="Q21" s="4" t="n"/>
      <c r="R21" s="97" t="n"/>
      <c r="S21" s="98" t="n"/>
      <c r="T21" s="99" t="n"/>
      <c r="U21" s="52" t="n"/>
    </row>
    <row r="22" ht="14.25" customHeight="1" s="180">
      <c r="A22" s="1" t="n"/>
      <c r="B22" s="77" t="n">
        <v>11</v>
      </c>
      <c r="C22" s="83">
        <f>Avaliações!C23</f>
        <v/>
      </c>
      <c r="D22" s="84">
        <f>Avaliações!D23</f>
        <v/>
      </c>
      <c r="E22" s="79" t="n"/>
      <c r="F22" s="85">
        <f>Avaliações!BH23</f>
        <v/>
      </c>
      <c r="G22" s="86">
        <f>Avaliações!BI23</f>
        <v/>
      </c>
      <c r="H22" s="87">
        <f>Avaliações!BJ23</f>
        <v/>
      </c>
      <c r="I22" s="88" t="n"/>
      <c r="J22" s="85">
        <f>Avaliações!BL23</f>
        <v/>
      </c>
      <c r="K22" s="86">
        <f>Avaliações!BM23</f>
        <v/>
      </c>
      <c r="L22" s="87">
        <f>Avaliações!BN23</f>
        <v/>
      </c>
      <c r="M22" s="52" t="n"/>
      <c r="N22" s="85">
        <f>IF(Avaliações!C23="","...",(Avaliações!BP23))</f>
        <v/>
      </c>
      <c r="O22" s="2" t="n"/>
      <c r="P22" s="77" t="inlineStr">
        <is>
          <t>MATEMÁTICA</t>
        </is>
      </c>
      <c r="Q22" s="187" t="n"/>
      <c r="R22" s="188" t="n"/>
      <c r="S22" s="98" t="n"/>
      <c r="T22" s="99" t="n"/>
      <c r="U22" s="52" t="n"/>
    </row>
    <row r="23" ht="14.25" customHeight="1" s="180">
      <c r="A23" s="1" t="n"/>
      <c r="B23" s="77" t="n">
        <v>12</v>
      </c>
      <c r="C23" s="83">
        <f>Avaliações!C24</f>
        <v/>
      </c>
      <c r="D23" s="84">
        <f>Avaliações!D24</f>
        <v/>
      </c>
      <c r="E23" s="79" t="n"/>
      <c r="F23" s="85">
        <f>Avaliações!BH24</f>
        <v/>
      </c>
      <c r="G23" s="86">
        <f>Avaliações!BI24</f>
        <v/>
      </c>
      <c r="H23" s="87">
        <f>Avaliações!BJ24</f>
        <v/>
      </c>
      <c r="I23" s="88" t="n"/>
      <c r="J23" s="85">
        <f>Avaliações!BL24</f>
        <v/>
      </c>
      <c r="K23" s="86">
        <f>Avaliações!BM24</f>
        <v/>
      </c>
      <c r="L23" s="87">
        <f>Avaliações!BN24</f>
        <v/>
      </c>
      <c r="M23" s="52" t="n"/>
      <c r="N23" s="85">
        <f>IF(Avaliações!C24="","...",(Avaliações!BP24))</f>
        <v/>
      </c>
      <c r="O23" s="2" t="n"/>
      <c r="P23" s="92" t="inlineStr">
        <is>
          <t>MUITO CRÍTICO</t>
        </is>
      </c>
      <c r="Q23" s="90">
        <f>COUNTIF($L$12:$L$46,"MUITO CRÍTICO")</f>
        <v/>
      </c>
      <c r="R23" s="91">
        <f>Q23/R46</f>
        <v/>
      </c>
      <c r="S23" s="52" t="n"/>
      <c r="T23" s="52" t="n"/>
      <c r="U23" s="52" t="n"/>
    </row>
    <row r="24" ht="14.25" customHeight="1" s="180">
      <c r="A24" s="1" t="n"/>
      <c r="B24" s="77" t="n">
        <v>13</v>
      </c>
      <c r="C24" s="83">
        <f>Avaliações!C25</f>
        <v/>
      </c>
      <c r="D24" s="84">
        <f>Avaliações!D25</f>
        <v/>
      </c>
      <c r="E24" s="79" t="n"/>
      <c r="F24" s="85">
        <f>Avaliações!BH25</f>
        <v/>
      </c>
      <c r="G24" s="86">
        <f>Avaliações!BI25</f>
        <v/>
      </c>
      <c r="H24" s="87">
        <f>Avaliações!BJ25</f>
        <v/>
      </c>
      <c r="I24" s="88" t="n"/>
      <c r="J24" s="85">
        <f>Avaliações!BL25</f>
        <v/>
      </c>
      <c r="K24" s="86">
        <f>Avaliações!BM25</f>
        <v/>
      </c>
      <c r="L24" s="87">
        <f>Avaliações!BN25</f>
        <v/>
      </c>
      <c r="M24" s="52" t="n"/>
      <c r="N24" s="85">
        <f>IF(Avaliações!C25="","...",(Avaliações!BP25))</f>
        <v/>
      </c>
      <c r="O24" s="2" t="n"/>
      <c r="P24" s="93" t="inlineStr">
        <is>
          <t>CRÍTICO</t>
        </is>
      </c>
      <c r="Q24" s="90">
        <f>COUNTIF($L$12:$L$46,"CRÍTICO")</f>
        <v/>
      </c>
      <c r="R24" s="91">
        <f>Q24/R46</f>
        <v/>
      </c>
      <c r="S24" s="52" t="n"/>
      <c r="T24" s="52" t="n"/>
      <c r="U24" s="52" t="n"/>
    </row>
    <row r="25" ht="14.25" customHeight="1" s="180">
      <c r="A25" s="1" t="n"/>
      <c r="B25" s="77" t="n">
        <v>14</v>
      </c>
      <c r="C25" s="83">
        <f>Avaliações!C26</f>
        <v/>
      </c>
      <c r="D25" s="84">
        <f>Avaliações!D26</f>
        <v/>
      </c>
      <c r="E25" s="79" t="n"/>
      <c r="F25" s="85">
        <f>Avaliações!BH26</f>
        <v/>
      </c>
      <c r="G25" s="86">
        <f>Avaliações!BI26</f>
        <v/>
      </c>
      <c r="H25" s="87">
        <f>Avaliações!BJ26</f>
        <v/>
      </c>
      <c r="I25" s="88" t="n"/>
      <c r="J25" s="85">
        <f>Avaliações!BL26</f>
        <v/>
      </c>
      <c r="K25" s="86">
        <f>Avaliações!BM26</f>
        <v/>
      </c>
      <c r="L25" s="87">
        <f>Avaliações!BN26</f>
        <v/>
      </c>
      <c r="M25" s="52" t="n"/>
      <c r="N25" s="85">
        <f>IF(Avaliações!C26="","...",(Avaliações!BP26))</f>
        <v/>
      </c>
      <c r="O25" s="2" t="n"/>
      <c r="P25" s="89" t="inlineStr">
        <is>
          <t>INTERMEDIÁRIO</t>
        </is>
      </c>
      <c r="Q25" s="90">
        <f>COUNTIF($L$12:$L$46,"INTERMEDIÁRIO")</f>
        <v/>
      </c>
      <c r="R25" s="91">
        <f>Q25/R46</f>
        <v/>
      </c>
      <c r="S25" s="52" t="n"/>
      <c r="T25" s="81" t="n"/>
      <c r="U25" s="81" t="n"/>
    </row>
    <row r="26" ht="14.25" customHeight="1" s="180">
      <c r="A26" s="1" t="n"/>
      <c r="B26" s="77" t="n">
        <v>15</v>
      </c>
      <c r="C26" s="83">
        <f>Avaliações!C27</f>
        <v/>
      </c>
      <c r="D26" s="84">
        <f>Avaliações!D27</f>
        <v/>
      </c>
      <c r="E26" s="79" t="n"/>
      <c r="F26" s="85">
        <f>Avaliações!BH27</f>
        <v/>
      </c>
      <c r="G26" s="86">
        <f>Avaliações!BI27</f>
        <v/>
      </c>
      <c r="H26" s="87">
        <f>Avaliações!BJ27</f>
        <v/>
      </c>
      <c r="I26" s="88" t="n"/>
      <c r="J26" s="85">
        <f>Avaliações!BL27</f>
        <v/>
      </c>
      <c r="K26" s="86">
        <f>Avaliações!BM27</f>
        <v/>
      </c>
      <c r="L26" s="87">
        <f>Avaliações!BN27</f>
        <v/>
      </c>
      <c r="M26" s="52" t="n"/>
      <c r="N26" s="85">
        <f>IF(Avaliações!C27="","...",(Avaliações!BP27))</f>
        <v/>
      </c>
      <c r="O26" s="2" t="n"/>
      <c r="P26" s="94" t="inlineStr">
        <is>
          <t>ADEQUADO</t>
        </is>
      </c>
      <c r="Q26" s="90">
        <f>COUNTIF($L$12:$L$46,"ADEQUADO")</f>
        <v/>
      </c>
      <c r="R26" s="91">
        <f>Q26/R46</f>
        <v/>
      </c>
      <c r="S26" s="52" t="n"/>
      <c r="T26" s="81" t="n"/>
      <c r="U26" s="81" t="n"/>
    </row>
    <row r="27" ht="14.25" customHeight="1" s="180">
      <c r="A27" s="1" t="n"/>
      <c r="B27" s="77" t="n">
        <v>16</v>
      </c>
      <c r="C27" s="83">
        <f>Avaliações!C28</f>
        <v/>
      </c>
      <c r="D27" s="84">
        <f>Avaliações!D28</f>
        <v/>
      </c>
      <c r="E27" s="79" t="n"/>
      <c r="F27" s="85">
        <f>Avaliações!BH28</f>
        <v/>
      </c>
      <c r="G27" s="86">
        <f>Avaliações!BI28</f>
        <v/>
      </c>
      <c r="H27" s="87">
        <f>Avaliações!BJ28</f>
        <v/>
      </c>
      <c r="I27" s="88" t="n"/>
      <c r="J27" s="85">
        <f>Avaliações!BL28</f>
        <v/>
      </c>
      <c r="K27" s="86">
        <f>Avaliações!BM28</f>
        <v/>
      </c>
      <c r="L27" s="87">
        <f>Avaliações!BN28</f>
        <v/>
      </c>
      <c r="M27" s="52" t="n"/>
      <c r="N27" s="85">
        <f>IF(Avaliações!C28="","...",(Avaliações!BP28))</f>
        <v/>
      </c>
      <c r="O27" s="2" t="n"/>
      <c r="P27" s="4" t="n"/>
      <c r="Q27" s="4" t="n"/>
      <c r="R27" s="4" t="n"/>
      <c r="S27" s="52" t="n"/>
      <c r="T27" s="52" t="n"/>
      <c r="U27" s="52" t="n"/>
    </row>
    <row r="28" ht="14.25" customHeight="1" s="180">
      <c r="A28" s="1" t="n"/>
      <c r="B28" s="77" t="n">
        <v>17</v>
      </c>
      <c r="C28" s="83">
        <f>Avaliações!C29</f>
        <v/>
      </c>
      <c r="D28" s="84">
        <f>Avaliações!D29</f>
        <v/>
      </c>
      <c r="E28" s="79" t="n"/>
      <c r="F28" s="85">
        <f>Avaliações!BH29</f>
        <v/>
      </c>
      <c r="G28" s="86">
        <f>Avaliações!BI29</f>
        <v/>
      </c>
      <c r="H28" s="87">
        <f>Avaliações!BJ29</f>
        <v/>
      </c>
      <c r="I28" s="88" t="n"/>
      <c r="J28" s="85">
        <f>Avaliações!BL29</f>
        <v/>
      </c>
      <c r="K28" s="86">
        <f>Avaliações!BM29</f>
        <v/>
      </c>
      <c r="L28" s="87">
        <f>Avaliações!BN29</f>
        <v/>
      </c>
      <c r="M28" s="52" t="n"/>
      <c r="N28" s="85">
        <f>IF(Avaliações!C29="","...",(Avaliações!BP29))</f>
        <v/>
      </c>
      <c r="O28" s="2" t="n"/>
      <c r="P28" s="77" t="inlineStr">
        <is>
          <t>NÍVEL DE ESCRITA</t>
        </is>
      </c>
      <c r="Q28" s="187" t="n"/>
      <c r="R28" s="188" t="n"/>
      <c r="S28" s="52" t="n"/>
      <c r="T28" s="52" t="n"/>
      <c r="U28" s="52" t="n"/>
    </row>
    <row r="29" ht="14.25" customHeight="1" s="180">
      <c r="A29" s="1" t="n"/>
      <c r="B29" s="77" t="n">
        <v>18</v>
      </c>
      <c r="C29" s="83">
        <f>Avaliações!C30</f>
        <v/>
      </c>
      <c r="D29" s="84">
        <f>Avaliações!D30</f>
        <v/>
      </c>
      <c r="E29" s="79" t="n"/>
      <c r="F29" s="85">
        <f>Avaliações!BH30</f>
        <v/>
      </c>
      <c r="G29" s="86">
        <f>Avaliações!BI30</f>
        <v/>
      </c>
      <c r="H29" s="87">
        <f>Avaliações!BJ30</f>
        <v/>
      </c>
      <c r="I29" s="88" t="n"/>
      <c r="J29" s="85">
        <f>Avaliações!BL30</f>
        <v/>
      </c>
      <c r="K29" s="86">
        <f>Avaliações!BM30</f>
        <v/>
      </c>
      <c r="L29" s="87">
        <f>Avaliações!BN30</f>
        <v/>
      </c>
      <c r="M29" s="52" t="n"/>
      <c r="N29" s="85">
        <f>IF(Avaliações!C30="","...",(Avaliações!BP30))</f>
        <v/>
      </c>
      <c r="O29" s="2" t="n"/>
      <c r="P29" s="85" t="inlineStr">
        <is>
          <t>N.0</t>
        </is>
      </c>
      <c r="Q29" s="85">
        <f>COUNTIF($N12:$N46,"0")</f>
        <v/>
      </c>
      <c r="R29" s="100">
        <f>Q29/$R$45</f>
        <v/>
      </c>
      <c r="S29" s="52" t="n"/>
      <c r="T29" s="81" t="n"/>
      <c r="U29" s="81" t="n"/>
    </row>
    <row r="30" ht="14.25" customHeight="1" s="180">
      <c r="A30" s="1" t="n"/>
      <c r="B30" s="77" t="n">
        <v>19</v>
      </c>
      <c r="C30" s="83">
        <f>Avaliações!C31</f>
        <v/>
      </c>
      <c r="D30" s="84">
        <f>Avaliações!D31</f>
        <v/>
      </c>
      <c r="E30" s="79" t="n"/>
      <c r="F30" s="85">
        <f>Avaliações!BH31</f>
        <v/>
      </c>
      <c r="G30" s="86">
        <f>Avaliações!BI31</f>
        <v/>
      </c>
      <c r="H30" s="87">
        <f>Avaliações!BJ31</f>
        <v/>
      </c>
      <c r="I30" s="88" t="n"/>
      <c r="J30" s="85">
        <f>Avaliações!BL31</f>
        <v/>
      </c>
      <c r="K30" s="86">
        <f>Avaliações!BM31</f>
        <v/>
      </c>
      <c r="L30" s="87">
        <f>Avaliações!BN31</f>
        <v/>
      </c>
      <c r="M30" s="52" t="n"/>
      <c r="N30" s="85">
        <f>IF(Avaliações!C31="","...",(Avaliações!BP31))</f>
        <v/>
      </c>
      <c r="O30" s="2" t="n"/>
      <c r="P30" s="85" t="inlineStr">
        <is>
          <t>N.1</t>
        </is>
      </c>
      <c r="Q30" s="85">
        <f>COUNTIF($N12:$N46,"1")</f>
        <v/>
      </c>
      <c r="R30" s="100">
        <f>Q30/$R$45</f>
        <v/>
      </c>
      <c r="S30" s="101" t="n"/>
      <c r="T30" s="102" t="n"/>
      <c r="U30" s="81" t="n"/>
    </row>
    <row r="31" ht="14.25" customHeight="1" s="180">
      <c r="A31" s="1" t="n"/>
      <c r="B31" s="77" t="n">
        <v>20</v>
      </c>
      <c r="C31" s="83">
        <f>Avaliações!C32</f>
        <v/>
      </c>
      <c r="D31" s="84">
        <f>Avaliações!D32</f>
        <v/>
      </c>
      <c r="E31" s="79" t="n"/>
      <c r="F31" s="85">
        <f>Avaliações!BH32</f>
        <v/>
      </c>
      <c r="G31" s="86">
        <f>Avaliações!BI32</f>
        <v/>
      </c>
      <c r="H31" s="87">
        <f>Avaliações!BJ32</f>
        <v/>
      </c>
      <c r="I31" s="88" t="n"/>
      <c r="J31" s="85">
        <f>Avaliações!BL32</f>
        <v/>
      </c>
      <c r="K31" s="86">
        <f>Avaliações!BM32</f>
        <v/>
      </c>
      <c r="L31" s="87">
        <f>Avaliações!BN32</f>
        <v/>
      </c>
      <c r="M31" s="52" t="n"/>
      <c r="N31" s="85">
        <f>IF(Avaliações!C32="","...",(Avaliações!BP32))</f>
        <v/>
      </c>
      <c r="O31" s="2" t="n"/>
      <c r="P31" s="103" t="inlineStr">
        <is>
          <t>N.2</t>
        </is>
      </c>
      <c r="Q31" s="85">
        <f>COUNTIF($N12:$N46,"2")</f>
        <v/>
      </c>
      <c r="R31" s="100">
        <f>Q31/$R$45</f>
        <v/>
      </c>
      <c r="S31" s="98" t="n"/>
      <c r="T31" s="99" t="n"/>
      <c r="U31" s="81" t="n"/>
    </row>
    <row r="32" ht="14.25" customHeight="1" s="180">
      <c r="A32" s="1" t="n"/>
      <c r="B32" s="77" t="n">
        <v>21</v>
      </c>
      <c r="C32" s="83">
        <f>Avaliações!C33</f>
        <v/>
      </c>
      <c r="D32" s="84">
        <f>Avaliações!D33</f>
        <v/>
      </c>
      <c r="E32" s="79" t="n"/>
      <c r="F32" s="85">
        <f>Avaliações!BH33</f>
        <v/>
      </c>
      <c r="G32" s="86">
        <f>Avaliações!BI33</f>
        <v/>
      </c>
      <c r="H32" s="87">
        <f>Avaliações!BJ33</f>
        <v/>
      </c>
      <c r="I32" s="88" t="n"/>
      <c r="J32" s="85">
        <f>Avaliações!BL33</f>
        <v/>
      </c>
      <c r="K32" s="86">
        <f>Avaliações!BM33</f>
        <v/>
      </c>
      <c r="L32" s="87">
        <f>Avaliações!BN33</f>
        <v/>
      </c>
      <c r="M32" s="52" t="n"/>
      <c r="N32" s="85">
        <f>IF(Avaliações!C33="","...",(Avaliações!BP33))</f>
        <v/>
      </c>
      <c r="O32" s="2" t="n"/>
      <c r="P32" s="103" t="inlineStr">
        <is>
          <t>N.3</t>
        </is>
      </c>
      <c r="Q32" s="85">
        <f>COUNTIF($N12:$N46,"3")</f>
        <v/>
      </c>
      <c r="R32" s="100">
        <f>Q32/$R$45</f>
        <v/>
      </c>
      <c r="S32" s="98" t="n"/>
      <c r="T32" s="99" t="n"/>
      <c r="U32" s="52" t="n"/>
    </row>
    <row r="33" ht="14.25" customHeight="1" s="180">
      <c r="A33" s="1" t="n"/>
      <c r="B33" s="77" t="n">
        <v>22</v>
      </c>
      <c r="C33" s="83">
        <f>Avaliações!C34</f>
        <v/>
      </c>
      <c r="D33" s="84">
        <f>Avaliações!D34</f>
        <v/>
      </c>
      <c r="E33" s="79" t="n"/>
      <c r="F33" s="85">
        <f>Avaliações!BH34</f>
        <v/>
      </c>
      <c r="G33" s="86">
        <f>Avaliações!BI34</f>
        <v/>
      </c>
      <c r="H33" s="87">
        <f>Avaliações!BJ34</f>
        <v/>
      </c>
      <c r="I33" s="88" t="n"/>
      <c r="J33" s="85">
        <f>Avaliações!BL34</f>
        <v/>
      </c>
      <c r="K33" s="86">
        <f>Avaliações!BM34</f>
        <v/>
      </c>
      <c r="L33" s="87">
        <f>Avaliações!BN34</f>
        <v/>
      </c>
      <c r="M33" s="52" t="n"/>
      <c r="N33" s="85">
        <f>IF(Avaliações!C34="","...",(Avaliações!BP34))</f>
        <v/>
      </c>
      <c r="O33" s="2" t="n"/>
      <c r="P33" s="103" t="inlineStr">
        <is>
          <t>N.4</t>
        </is>
      </c>
      <c r="Q33" s="85">
        <f>COUNTIF($N12:$N46,"4")</f>
        <v/>
      </c>
      <c r="R33" s="100">
        <f>Q33/$R$45</f>
        <v/>
      </c>
      <c r="S33" s="52" t="n"/>
      <c r="T33" s="52" t="n"/>
      <c r="U33" s="52" t="n"/>
    </row>
    <row r="34" ht="14.25" customHeight="1" s="180">
      <c r="A34" s="1" t="n"/>
      <c r="B34" s="77" t="n">
        <v>23</v>
      </c>
      <c r="C34" s="83">
        <f>Avaliações!C35</f>
        <v/>
      </c>
      <c r="D34" s="84">
        <f>Avaliações!D35</f>
        <v/>
      </c>
      <c r="E34" s="79" t="n"/>
      <c r="F34" s="85">
        <f>Avaliações!BH35</f>
        <v/>
      </c>
      <c r="G34" s="86">
        <f>Avaliações!BI35</f>
        <v/>
      </c>
      <c r="H34" s="87">
        <f>Avaliações!BJ35</f>
        <v/>
      </c>
      <c r="I34" s="88" t="n"/>
      <c r="J34" s="85">
        <f>Avaliações!BL35</f>
        <v/>
      </c>
      <c r="K34" s="86">
        <f>Avaliações!BM35</f>
        <v/>
      </c>
      <c r="L34" s="87">
        <f>Avaliações!BN35</f>
        <v/>
      </c>
      <c r="M34" s="52" t="n"/>
      <c r="N34" s="85">
        <f>IF(Avaliações!C35="","...",(Avaliações!BP35))</f>
        <v/>
      </c>
      <c r="O34" s="2" t="n"/>
      <c r="P34" s="103" t="inlineStr">
        <is>
          <t>N.5</t>
        </is>
      </c>
      <c r="Q34" s="85">
        <f>COUNTIF($N12:$N46,"5")</f>
        <v/>
      </c>
      <c r="R34" s="100">
        <f>Q34/$R$45</f>
        <v/>
      </c>
      <c r="S34" s="4" t="n"/>
      <c r="T34" s="4" t="n"/>
      <c r="U34" s="4" t="n"/>
    </row>
    <row r="35" ht="14.25" customHeight="1" s="180">
      <c r="A35" s="1" t="n"/>
      <c r="B35" s="77" t="n">
        <v>24</v>
      </c>
      <c r="C35" s="83">
        <f>Avaliações!C36</f>
        <v/>
      </c>
      <c r="D35" s="84">
        <f>Avaliações!D36</f>
        <v/>
      </c>
      <c r="E35" s="79" t="n"/>
      <c r="F35" s="85">
        <f>Avaliações!BH36</f>
        <v/>
      </c>
      <c r="G35" s="86">
        <f>Avaliações!BI36</f>
        <v/>
      </c>
      <c r="H35" s="87">
        <f>Avaliações!BJ36</f>
        <v/>
      </c>
      <c r="I35" s="88" t="n"/>
      <c r="J35" s="85">
        <f>Avaliações!BL36</f>
        <v/>
      </c>
      <c r="K35" s="86">
        <f>Avaliações!BM36</f>
        <v/>
      </c>
      <c r="L35" s="87">
        <f>Avaliações!BN36</f>
        <v/>
      </c>
      <c r="M35" s="52" t="n"/>
      <c r="N35" s="85">
        <f>IF(Avaliações!C36="","...",(Avaliações!BP36))</f>
        <v/>
      </c>
      <c r="O35" s="2" t="n"/>
      <c r="P35" s="103" t="inlineStr">
        <is>
          <t>N.6</t>
        </is>
      </c>
      <c r="Q35" s="85">
        <f>COUNTIF($N12:$N46,"6")</f>
        <v/>
      </c>
      <c r="R35" s="100">
        <f>Q35/$R$45</f>
        <v/>
      </c>
      <c r="S35" s="4" t="n"/>
      <c r="T35" s="4" t="n"/>
      <c r="U35" s="4" t="n"/>
    </row>
    <row r="36" ht="14.25" customHeight="1" s="180">
      <c r="A36" s="1" t="n"/>
      <c r="B36" s="77" t="n">
        <v>25</v>
      </c>
      <c r="C36" s="83">
        <f>Avaliações!C37</f>
        <v/>
      </c>
      <c r="D36" s="84">
        <f>Avaliações!D37</f>
        <v/>
      </c>
      <c r="E36" s="79" t="n"/>
      <c r="F36" s="85">
        <f>Avaliações!BH37</f>
        <v/>
      </c>
      <c r="G36" s="86">
        <f>Avaliações!BI37</f>
        <v/>
      </c>
      <c r="H36" s="87">
        <f>Avaliações!BJ37</f>
        <v/>
      </c>
      <c r="I36" s="88" t="n"/>
      <c r="J36" s="85">
        <f>Avaliações!BL37</f>
        <v/>
      </c>
      <c r="K36" s="86">
        <f>Avaliações!BM37</f>
        <v/>
      </c>
      <c r="L36" s="87">
        <f>Avaliações!BN37</f>
        <v/>
      </c>
      <c r="M36" s="52" t="n"/>
      <c r="N36" s="85">
        <f>IF(Avaliações!C37="","...",(Avaliações!BP37))</f>
        <v/>
      </c>
      <c r="O36" s="2" t="n"/>
      <c r="P36" s="77" t="inlineStr">
        <is>
          <t>TOTAL APROVADO</t>
        </is>
      </c>
      <c r="Q36" s="77">
        <f>SUM(Q34:Q35)</f>
        <v/>
      </c>
      <c r="R36" s="104">
        <f>Q36/$R$45</f>
        <v/>
      </c>
      <c r="S36" s="4" t="n"/>
      <c r="T36" s="4" t="n"/>
      <c r="U36" s="4" t="n"/>
    </row>
    <row r="37" ht="14.25" customHeight="1" s="180">
      <c r="A37" s="1" t="n"/>
      <c r="B37" s="77" t="n">
        <v>26</v>
      </c>
      <c r="C37" s="83">
        <f>Avaliações!C38</f>
        <v/>
      </c>
      <c r="D37" s="84">
        <f>Avaliações!D38</f>
        <v/>
      </c>
      <c r="E37" s="79" t="n"/>
      <c r="F37" s="85">
        <f>Avaliações!BH38</f>
        <v/>
      </c>
      <c r="G37" s="86">
        <f>Avaliações!BI38</f>
        <v/>
      </c>
      <c r="H37" s="87">
        <f>Avaliações!BJ38</f>
        <v/>
      </c>
      <c r="I37" s="88" t="n"/>
      <c r="J37" s="85">
        <f>Avaliações!BL38</f>
        <v/>
      </c>
      <c r="K37" s="86">
        <f>Avaliações!BM38</f>
        <v/>
      </c>
      <c r="L37" s="87">
        <f>Avaliações!BN38</f>
        <v/>
      </c>
      <c r="M37" s="52" t="n"/>
      <c r="N37" s="85">
        <f>IF(Avaliações!C38="","...",(Avaliações!BP38))</f>
        <v/>
      </c>
      <c r="O37" s="2" t="n"/>
      <c r="P37" s="217">
        <f>IF(R36&gt;=75%,"ADEQUADO",IF(R36&gt;=50%,"INTERMEDIÁRIO",IF(R36&gt;25%,"CRÍTICO","MUITO CRÍTICO")))</f>
        <v/>
      </c>
      <c r="Q37" s="187" t="n"/>
      <c r="R37" s="188" t="n"/>
      <c r="S37" s="4" t="n"/>
      <c r="T37" s="4" t="n"/>
      <c r="U37" s="4" t="n"/>
    </row>
    <row r="38" ht="14.25" customHeight="1" s="180">
      <c r="A38" s="1" t="n"/>
      <c r="B38" s="77" t="n">
        <v>27</v>
      </c>
      <c r="C38" s="83">
        <f>Avaliações!C39</f>
        <v/>
      </c>
      <c r="D38" s="84">
        <f>Avaliações!D39</f>
        <v/>
      </c>
      <c r="E38" s="79" t="n"/>
      <c r="F38" s="85">
        <f>Avaliações!BH39</f>
        <v/>
      </c>
      <c r="G38" s="86">
        <f>Avaliações!BI39</f>
        <v/>
      </c>
      <c r="H38" s="87">
        <f>Avaliações!BJ39</f>
        <v/>
      </c>
      <c r="I38" s="88" t="n"/>
      <c r="J38" s="85">
        <f>Avaliações!BL39</f>
        <v/>
      </c>
      <c r="K38" s="86">
        <f>Avaliações!BM39</f>
        <v/>
      </c>
      <c r="L38" s="87">
        <f>Avaliações!BN39</f>
        <v/>
      </c>
      <c r="M38" s="52" t="n"/>
      <c r="N38" s="85">
        <f>IF(Avaliações!C39="","...",(Avaliações!BP39))</f>
        <v/>
      </c>
      <c r="O38" s="2" t="n"/>
      <c r="P38" s="4" t="n"/>
      <c r="Q38" s="4" t="n"/>
      <c r="R38" s="4" t="n"/>
      <c r="S38" s="4" t="n"/>
      <c r="T38" s="4" t="n"/>
      <c r="U38" s="4" t="n"/>
    </row>
    <row r="39" ht="14.25" customHeight="1" s="180">
      <c r="A39" s="1" t="n"/>
      <c r="B39" s="77" t="n">
        <v>28</v>
      </c>
      <c r="C39" s="83">
        <f>Avaliações!C40</f>
        <v/>
      </c>
      <c r="D39" s="84">
        <f>Avaliações!D40</f>
        <v/>
      </c>
      <c r="E39" s="79" t="n"/>
      <c r="F39" s="85">
        <f>Avaliações!BH40</f>
        <v/>
      </c>
      <c r="G39" s="86">
        <f>Avaliações!BI40</f>
        <v/>
      </c>
      <c r="H39" s="87">
        <f>Avaliações!BJ40</f>
        <v/>
      </c>
      <c r="I39" s="88" t="n"/>
      <c r="J39" s="85">
        <f>Avaliações!BL40</f>
        <v/>
      </c>
      <c r="K39" s="86">
        <f>Avaliações!BM40</f>
        <v/>
      </c>
      <c r="L39" s="87">
        <f>Avaliações!BN40</f>
        <v/>
      </c>
      <c r="M39" s="52" t="n"/>
      <c r="N39" s="85">
        <f>IF(Avaliações!C40="","...",(Avaliações!BP40))</f>
        <v/>
      </c>
      <c r="O39" s="2" t="n"/>
      <c r="P39" s="4" t="n"/>
      <c r="Q39" s="4" t="n"/>
      <c r="R39" s="4" t="n"/>
      <c r="S39" s="4" t="n"/>
      <c r="T39" s="4" t="n"/>
      <c r="U39" s="4" t="n"/>
    </row>
    <row r="40" ht="14.25" customHeight="1" s="180">
      <c r="A40" s="1" t="n"/>
      <c r="B40" s="77" t="n">
        <v>29</v>
      </c>
      <c r="C40" s="83">
        <f>Avaliações!C41</f>
        <v/>
      </c>
      <c r="D40" s="84">
        <f>Avaliações!D41</f>
        <v/>
      </c>
      <c r="E40" s="79" t="n"/>
      <c r="F40" s="85">
        <f>Avaliações!BH41</f>
        <v/>
      </c>
      <c r="G40" s="86">
        <f>Avaliações!BI41</f>
        <v/>
      </c>
      <c r="H40" s="87">
        <f>Avaliações!BJ41</f>
        <v/>
      </c>
      <c r="I40" s="88" t="n"/>
      <c r="J40" s="85">
        <f>Avaliações!BL41</f>
        <v/>
      </c>
      <c r="K40" s="86">
        <f>Avaliações!BM41</f>
        <v/>
      </c>
      <c r="L40" s="87">
        <f>Avaliações!BN41</f>
        <v/>
      </c>
      <c r="M40" s="52" t="n"/>
      <c r="N40" s="85">
        <f>IF(Avaliações!C41="","...",(Avaliações!BP41))</f>
        <v/>
      </c>
      <c r="O40" s="2" t="n"/>
      <c r="P40" s="4" t="n"/>
      <c r="Q40" s="4" t="n"/>
      <c r="R40" s="4" t="n"/>
      <c r="S40" s="4" t="n"/>
      <c r="T40" s="4" t="n"/>
      <c r="U40" s="4" t="n"/>
    </row>
    <row r="41" ht="14.25" customHeight="1" s="180">
      <c r="A41" s="1" t="n"/>
      <c r="B41" s="77" t="n">
        <v>30</v>
      </c>
      <c r="C41" s="83">
        <f>Avaliações!C42</f>
        <v/>
      </c>
      <c r="D41" s="84">
        <f>Avaliações!D42</f>
        <v/>
      </c>
      <c r="E41" s="79" t="n"/>
      <c r="F41" s="85">
        <f>Avaliações!BH42</f>
        <v/>
      </c>
      <c r="G41" s="86">
        <f>Avaliações!BI42</f>
        <v/>
      </c>
      <c r="H41" s="87">
        <f>Avaliações!BJ42</f>
        <v/>
      </c>
      <c r="I41" s="88" t="n"/>
      <c r="J41" s="85">
        <f>Avaliações!BL42</f>
        <v/>
      </c>
      <c r="K41" s="86">
        <f>Avaliações!BM42</f>
        <v/>
      </c>
      <c r="L41" s="87">
        <f>Avaliações!BN42</f>
        <v/>
      </c>
      <c r="M41" s="52" t="n"/>
      <c r="N41" s="85">
        <f>IF(Avaliações!C42="","...",(Avaliações!BP42))</f>
        <v/>
      </c>
      <c r="O41" s="2" t="n"/>
      <c r="P41" s="4" t="n"/>
      <c r="Q41" s="4" t="n"/>
      <c r="R41" s="4" t="n"/>
      <c r="S41" s="4" t="n"/>
      <c r="T41" s="4" t="n"/>
      <c r="U41" s="4" t="n"/>
    </row>
    <row r="42" ht="14.25" customHeight="1" s="180">
      <c r="A42" s="1" t="n"/>
      <c r="B42" s="77" t="n">
        <v>31</v>
      </c>
      <c r="C42" s="83">
        <f>Avaliações!C43</f>
        <v/>
      </c>
      <c r="D42" s="84">
        <f>Avaliações!D43</f>
        <v/>
      </c>
      <c r="E42" s="79" t="n"/>
      <c r="F42" s="85">
        <f>Avaliações!BH43</f>
        <v/>
      </c>
      <c r="G42" s="86">
        <f>Avaliações!BI43</f>
        <v/>
      </c>
      <c r="H42" s="87">
        <f>Avaliações!BJ43</f>
        <v/>
      </c>
      <c r="I42" s="88" t="n"/>
      <c r="J42" s="85">
        <f>Avaliações!BL43</f>
        <v/>
      </c>
      <c r="K42" s="86">
        <f>Avaliações!BM43</f>
        <v/>
      </c>
      <c r="L42" s="87">
        <f>Avaliações!BN43</f>
        <v/>
      </c>
      <c r="M42" s="52" t="n"/>
      <c r="N42" s="85">
        <f>IF(Avaliações!C43="","...",(Avaliações!BP43))</f>
        <v/>
      </c>
      <c r="O42" s="2" t="n"/>
      <c r="P42" s="4" t="n"/>
      <c r="Q42" s="4" t="n"/>
      <c r="R42" s="4" t="n"/>
      <c r="S42" s="4" t="n"/>
      <c r="T42" s="4" t="n"/>
      <c r="U42" s="4" t="n"/>
    </row>
    <row r="43" ht="14.25" customHeight="1" s="180">
      <c r="A43" s="1" t="n"/>
      <c r="B43" s="77" t="n">
        <v>32</v>
      </c>
      <c r="C43" s="83">
        <f>Avaliações!C44</f>
        <v/>
      </c>
      <c r="D43" s="84">
        <f>Avaliações!D44</f>
        <v/>
      </c>
      <c r="E43" s="79" t="n"/>
      <c r="F43" s="85">
        <f>Avaliações!BH44</f>
        <v/>
      </c>
      <c r="G43" s="86">
        <f>Avaliações!BI44</f>
        <v/>
      </c>
      <c r="H43" s="87">
        <f>Avaliações!BJ44</f>
        <v/>
      </c>
      <c r="I43" s="88" t="n"/>
      <c r="J43" s="85">
        <f>Avaliações!BL44</f>
        <v/>
      </c>
      <c r="K43" s="86">
        <f>Avaliações!BM44</f>
        <v/>
      </c>
      <c r="L43" s="87">
        <f>Avaliações!BN44</f>
        <v/>
      </c>
      <c r="M43" s="52" t="n"/>
      <c r="N43" s="85">
        <f>IF(Avaliações!C44="","...",(Avaliações!BP44))</f>
        <v/>
      </c>
      <c r="O43" s="9" t="n"/>
      <c r="P43" s="105" t="n"/>
      <c r="Q43" s="105" t="n"/>
      <c r="R43" s="105" t="n"/>
      <c r="S43" s="105" t="n"/>
      <c r="T43" s="105" t="n"/>
      <c r="U43" s="105" t="n"/>
    </row>
    <row r="44" ht="14.25" customHeight="1" s="180">
      <c r="A44" s="1" t="n"/>
      <c r="B44" s="77" t="n">
        <v>33</v>
      </c>
      <c r="C44" s="83">
        <f>Avaliações!C45</f>
        <v/>
      </c>
      <c r="D44" s="84">
        <f>Avaliações!D45</f>
        <v/>
      </c>
      <c r="E44" s="79" t="n"/>
      <c r="F44" s="85">
        <f>Avaliações!BH45</f>
        <v/>
      </c>
      <c r="G44" s="86">
        <f>Avaliações!BI45</f>
        <v/>
      </c>
      <c r="H44" s="87">
        <f>Avaliações!BJ45</f>
        <v/>
      </c>
      <c r="I44" s="88" t="n"/>
      <c r="J44" s="85">
        <f>Avaliações!BL45</f>
        <v/>
      </c>
      <c r="K44" s="86">
        <f>Avaliações!BM45</f>
        <v/>
      </c>
      <c r="L44" s="87">
        <f>Avaliações!BN45</f>
        <v/>
      </c>
      <c r="M44" s="52" t="n"/>
      <c r="N44" s="85">
        <f>IF(Avaliações!C45="","...",(Avaliações!BP45))</f>
        <v/>
      </c>
      <c r="O44" s="9" t="n"/>
      <c r="P44" s="105" t="n"/>
      <c r="Q44" s="106" t="n"/>
      <c r="R44" s="106">
        <f>R45+Q14</f>
        <v/>
      </c>
      <c r="S44" s="105" t="n"/>
      <c r="T44" s="105" t="n"/>
      <c r="U44" s="105" t="n"/>
    </row>
    <row r="45" ht="14.25" customHeight="1" s="180">
      <c r="A45" s="1" t="n"/>
      <c r="B45" s="77" t="n">
        <v>34</v>
      </c>
      <c r="C45" s="83">
        <f>Avaliações!C46</f>
        <v/>
      </c>
      <c r="D45" s="84">
        <f>Avaliações!D46</f>
        <v/>
      </c>
      <c r="E45" s="79" t="n"/>
      <c r="F45" s="85">
        <f>Avaliações!BH46</f>
        <v/>
      </c>
      <c r="G45" s="86">
        <f>Avaliações!BI46</f>
        <v/>
      </c>
      <c r="H45" s="87">
        <f>Avaliações!BJ46</f>
        <v/>
      </c>
      <c r="I45" s="88" t="n"/>
      <c r="J45" s="85">
        <f>Avaliações!BL46</f>
        <v/>
      </c>
      <c r="K45" s="86">
        <f>Avaliações!BM46</f>
        <v/>
      </c>
      <c r="L45" s="87">
        <f>Avaliações!BN46</f>
        <v/>
      </c>
      <c r="M45" s="52" t="n"/>
      <c r="N45" s="85">
        <f>IF(Avaliações!C46="","...",(Avaliações!BP46))</f>
        <v/>
      </c>
      <c r="O45" s="9" t="n"/>
      <c r="P45" s="105" t="n"/>
      <c r="Q45" s="106" t="inlineStr">
        <is>
          <t>TOTAL/HABILITAÇÃO PORTUGUÊS</t>
        </is>
      </c>
      <c r="R45" s="106">
        <f>SUM($Q$17:$Q$20)</f>
        <v/>
      </c>
      <c r="S45" s="105" t="n"/>
      <c r="T45" s="105" t="n"/>
      <c r="U45" s="105" t="n"/>
    </row>
    <row r="46" ht="14.25" customHeight="1" s="180">
      <c r="A46" s="1" t="n"/>
      <c r="B46" s="77" t="n">
        <v>35</v>
      </c>
      <c r="C46" s="83">
        <f>Avaliações!C47</f>
        <v/>
      </c>
      <c r="D46" s="84">
        <f>Avaliações!D47</f>
        <v/>
      </c>
      <c r="E46" s="79" t="n"/>
      <c r="F46" s="85">
        <f>Avaliações!BH47</f>
        <v/>
      </c>
      <c r="G46" s="86">
        <f>Avaliações!BI47</f>
        <v/>
      </c>
      <c r="H46" s="87">
        <f>Avaliações!BJ47</f>
        <v/>
      </c>
      <c r="I46" s="88" t="n"/>
      <c r="J46" s="85">
        <f>Avaliações!BL47</f>
        <v/>
      </c>
      <c r="K46" s="86">
        <f>Avaliações!BM47</f>
        <v/>
      </c>
      <c r="L46" s="87">
        <f>Avaliações!BN47</f>
        <v/>
      </c>
      <c r="M46" s="52" t="n"/>
      <c r="N46" s="85">
        <f>IF(Avaliações!C47="","...",(Avaliações!BP47))</f>
        <v/>
      </c>
      <c r="O46" s="9" t="n"/>
      <c r="P46" s="105" t="n"/>
      <c r="Q46" s="106" t="inlineStr">
        <is>
          <t>TOTAL/HABILITAÇÃO MATEMÁTICA</t>
        </is>
      </c>
      <c r="R46" s="106">
        <f>SUM($Q$23:$Q$26)</f>
        <v/>
      </c>
      <c r="S46" s="179" t="n"/>
      <c r="T46" s="179" t="n"/>
      <c r="U46" s="179" t="n"/>
    </row>
    <row r="47" ht="14.25" customHeight="1" s="180">
      <c r="A47" s="1" t="n"/>
      <c r="B47" s="53" t="n"/>
      <c r="C47" s="218" t="inlineStr">
        <is>
          <t>MEDIA DA SALA:</t>
        </is>
      </c>
      <c r="D47" s="188" t="n"/>
      <c r="E47" s="53" t="n"/>
      <c r="F47" s="108">
        <f>Avaliações!BH48</f>
        <v/>
      </c>
      <c r="G47" s="109">
        <f>Avaliações!BI48</f>
        <v/>
      </c>
      <c r="H47" s="110">
        <f>Avaliações!BJ48</f>
        <v/>
      </c>
      <c r="I47" s="88" t="n"/>
      <c r="J47" s="108">
        <f>Avaliações!BL48</f>
        <v/>
      </c>
      <c r="K47" s="109">
        <f>Avaliações!BM48</f>
        <v/>
      </c>
      <c r="L47" s="110">
        <f>Avaliações!BN48</f>
        <v/>
      </c>
      <c r="M47" s="52" t="n"/>
      <c r="N47" s="111">
        <f>Avaliações!BP48</f>
        <v/>
      </c>
      <c r="O47" s="9" t="n"/>
      <c r="P47" s="9" t="n"/>
      <c r="Q47" s="9" t="n"/>
      <c r="R47" s="9" t="n"/>
      <c r="S47" s="9" t="n"/>
      <c r="T47" s="9" t="n"/>
      <c r="U47" s="9" t="n"/>
    </row>
    <row r="48" ht="7.5" customHeight="1" s="180">
      <c r="A48" s="1" t="n"/>
      <c r="B48" s="1" t="n"/>
      <c r="C48" s="1" t="n"/>
      <c r="D48" s="1" t="n"/>
      <c r="E48" s="1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9" t="n"/>
      <c r="P48" s="9" t="n"/>
      <c r="Q48" s="9" t="n"/>
      <c r="R48" s="9" t="n"/>
      <c r="S48" s="9" t="n"/>
      <c r="T48" s="9" t="n"/>
      <c r="U48" s="9" t="n"/>
    </row>
    <row r="49" ht="14.25" customHeight="1" s="180">
      <c r="A49" s="1" t="n"/>
      <c r="B49" s="1" t="n"/>
      <c r="C49" s="1" t="n"/>
      <c r="D49" s="1" t="n"/>
      <c r="E49" s="1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9" t="n"/>
      <c r="P49" s="9" t="n"/>
      <c r="Q49" s="9" t="n"/>
      <c r="R49" s="9" t="n"/>
      <c r="S49" s="9" t="n"/>
      <c r="T49" s="9" t="n"/>
      <c r="U49" s="9" t="n"/>
    </row>
    <row r="50" ht="14.25" customHeight="1" s="180">
      <c r="A50" s="1" t="n"/>
      <c r="B50" s="1" t="n"/>
      <c r="C50" s="1" t="n"/>
      <c r="D50" s="1" t="n"/>
      <c r="E50" s="1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9" t="n"/>
      <c r="P50" s="9" t="n"/>
      <c r="Q50" s="9" t="n"/>
      <c r="R50" s="9" t="n"/>
      <c r="S50" s="9" t="n"/>
      <c r="T50" s="9" t="n"/>
      <c r="U50" s="9" t="n"/>
    </row>
    <row r="51" ht="14.25" customHeight="1" s="180">
      <c r="A51" s="1" t="n"/>
      <c r="B51" s="1" t="n"/>
      <c r="C51" s="1" t="n"/>
      <c r="D51" s="1" t="n"/>
      <c r="E51" s="1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9" t="n"/>
      <c r="P51" s="219" t="inlineStr">
        <is>
          <t xml:space="preserve">RESULTADO FINAL </t>
        </is>
      </c>
    </row>
    <row r="52" ht="14.25" customHeight="1" s="180">
      <c r="A52" s="1" t="n"/>
      <c r="B52" s="1" t="n"/>
      <c r="C52" s="1" t="n"/>
      <c r="D52" s="1" t="n"/>
      <c r="E52" s="1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9" t="n"/>
      <c r="P52" s="179" t="inlineStr">
        <is>
          <t>TOTAL/HABILITAÇÃO</t>
        </is>
      </c>
      <c r="Q52" s="179">
        <f>R46</f>
        <v/>
      </c>
      <c r="R52" s="179" t="n"/>
      <c r="S52" s="219" t="inlineStr">
        <is>
          <t>#ERROR!</t>
        </is>
      </c>
    </row>
    <row r="53" ht="14.25" customHeight="1" s="180">
      <c r="A53" s="1" t="n"/>
      <c r="B53" s="1" t="n"/>
      <c r="C53" s="1" t="n"/>
      <c r="D53" s="1" t="n"/>
      <c r="E53" s="1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9" t="n"/>
      <c r="P53" s="179" t="inlineStr">
        <is>
          <t>PORTUGUÊS</t>
        </is>
      </c>
      <c r="Q53" s="179">
        <f>T15+T14</f>
        <v/>
      </c>
      <c r="R53" s="112">
        <f>Q53/Q52</f>
        <v/>
      </c>
      <c r="S53" s="219">
        <f>IF(R53&gt;=80%,"HABILITADO","NÃO HABILITADO")</f>
        <v/>
      </c>
    </row>
    <row r="54" ht="14.25" customHeight="1" s="180">
      <c r="A54" s="1" t="n"/>
      <c r="B54" s="1" t="n"/>
      <c r="C54" s="1" t="n"/>
      <c r="D54" s="1" t="n"/>
      <c r="E54" s="1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9" t="n"/>
      <c r="P54" s="179" t="inlineStr">
        <is>
          <t xml:space="preserve">MATEMÁTICA </t>
        </is>
      </c>
      <c r="Q54" s="179">
        <f>Q26+Q25</f>
        <v/>
      </c>
      <c r="R54" s="112">
        <f>Q54/Q52</f>
        <v/>
      </c>
      <c r="S54" s="219">
        <f>IF(R54&gt;=80%,"HABILITADO","NÃO HABILITADO")</f>
        <v/>
      </c>
    </row>
    <row r="55" ht="14.25" customHeight="1" s="180">
      <c r="A55" s="1" t="n"/>
      <c r="B55" s="1" t="n"/>
      <c r="C55" s="1" t="n"/>
      <c r="D55" s="1" t="n"/>
      <c r="E55" s="1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9" t="n"/>
      <c r="P55" s="179" t="inlineStr">
        <is>
          <t>ESCRITA</t>
        </is>
      </c>
      <c r="Q55" s="179">
        <f>Q36</f>
        <v/>
      </c>
      <c r="R55" s="112">
        <f>Q55/Q52</f>
        <v/>
      </c>
      <c r="S55" s="219">
        <f>IF(R55&gt;=65%,"HABILITADO","NÃO HABILITADO")</f>
        <v/>
      </c>
    </row>
    <row r="56" ht="14.25" customHeight="1" s="180">
      <c r="A56" s="1" t="n"/>
      <c r="B56" s="1" t="n"/>
      <c r="C56" s="1" t="n"/>
      <c r="D56" s="1" t="n"/>
      <c r="E56" s="1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9" t="n"/>
      <c r="P56" s="219">
        <f>IF($P$57=4,"TURMA CONTEMPLADA","TURMA NÃO CONTEMPLADA")</f>
        <v/>
      </c>
    </row>
    <row r="57" ht="14.25" customHeight="1" s="180">
      <c r="A57" s="1" t="n"/>
      <c r="B57" s="1" t="n"/>
      <c r="C57" s="1" t="n"/>
      <c r="D57" s="1" t="n"/>
      <c r="E57" s="1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9" t="n"/>
      <c r="P57" s="9">
        <f>COUNTIF($S$52:$U$55,"HABILITADO")</f>
        <v/>
      </c>
      <c r="Q57" s="9" t="n"/>
      <c r="R57" s="9" t="n"/>
      <c r="S57" s="9" t="n"/>
      <c r="T57" s="9" t="n"/>
      <c r="U57" s="9" t="n"/>
    </row>
    <row r="58" ht="14.25" customHeight="1" s="180">
      <c r="A58" s="1" t="n"/>
      <c r="B58" s="1" t="n"/>
      <c r="C58" s="1" t="n"/>
      <c r="D58" s="1" t="n"/>
      <c r="E58" s="1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9" t="n"/>
      <c r="P58" s="219" t="inlineStr">
        <is>
          <t>RESULTADO FINAL - COM LAUDO</t>
        </is>
      </c>
    </row>
    <row r="59" ht="14.25" customHeight="1" s="180">
      <c r="A59" s="1" t="n"/>
      <c r="B59" s="1" t="n"/>
      <c r="C59" s="1" t="n"/>
      <c r="D59" s="1" t="n"/>
      <c r="E59" s="1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9" t="n"/>
      <c r="P59" s="179" t="inlineStr">
        <is>
          <t>TOTAL/HABILITAÇÃO</t>
        </is>
      </c>
      <c r="Q59" s="179">
        <f>#REF!</f>
        <v/>
      </c>
      <c r="R59" s="179" t="n"/>
      <c r="S59" s="219">
        <f>IF(Q59&gt;=25,"HABILITADO","NÃO HABILITADO")</f>
        <v/>
      </c>
    </row>
    <row r="60" ht="14.25" customHeight="1" s="180">
      <c r="A60" s="1" t="n"/>
      <c r="B60" s="1" t="n"/>
      <c r="C60" s="1" t="n"/>
      <c r="D60" s="1" t="n"/>
      <c r="E60" s="1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9" t="n"/>
      <c r="P60" s="179" t="inlineStr">
        <is>
          <t>PORTUGUÊS</t>
        </is>
      </c>
      <c r="Q60" s="179">
        <f>#REF!</f>
        <v/>
      </c>
      <c r="R60" s="112">
        <f>Q60/21</f>
        <v/>
      </c>
      <c r="S60" s="219">
        <f>IF(R60&gt;=85%,"HABILITADO","NÃO HABILITADO")</f>
        <v/>
      </c>
    </row>
    <row r="61" ht="14.25" customHeight="1" s="180">
      <c r="A61" s="1" t="n"/>
      <c r="B61" s="1" t="n"/>
      <c r="C61" s="1" t="n"/>
      <c r="D61" s="1" t="n"/>
      <c r="E61" s="1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9" t="n"/>
      <c r="P61" s="179" t="inlineStr">
        <is>
          <t xml:space="preserve">MATEMÁTICA </t>
        </is>
      </c>
      <c r="Q61" s="179">
        <f>#REF!</f>
        <v/>
      </c>
      <c r="R61" s="112">
        <f>Q61/21</f>
        <v/>
      </c>
      <c r="S61" s="219">
        <f>IF(R61&gt;=85%,"HABILITADO","NÃO HABILITADO")</f>
        <v/>
      </c>
    </row>
    <row r="62" ht="14.25" customHeight="1" s="180">
      <c r="A62" s="1" t="n"/>
      <c r="B62" s="1" t="n"/>
      <c r="C62" s="1" t="n"/>
      <c r="D62" s="1" t="n"/>
      <c r="E62" s="1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9" t="n"/>
      <c r="P62" s="179" t="inlineStr">
        <is>
          <t>ESCRITA</t>
        </is>
      </c>
      <c r="Q62" s="179">
        <f>Q55</f>
        <v/>
      </c>
      <c r="R62" s="112">
        <f>Q62/21</f>
        <v/>
      </c>
      <c r="S62" s="219">
        <f>IF(R62&gt;=70%,"HABILITADO","NÃO HABILITADO")</f>
        <v/>
      </c>
    </row>
    <row r="63" ht="14.25" customHeight="1" s="180">
      <c r="A63" s="1" t="n"/>
      <c r="B63" s="1" t="n"/>
      <c r="C63" s="1" t="n"/>
      <c r="D63" s="1" t="n"/>
      <c r="E63" s="1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</row>
  </sheetData>
  <mergeCells count="28">
    <mergeCell ref="F4:G4"/>
    <mergeCell ref="H8:R8"/>
    <mergeCell ref="H4:R4"/>
    <mergeCell ref="P16:R16"/>
    <mergeCell ref="F7:G7"/>
    <mergeCell ref="S53:U53"/>
    <mergeCell ref="C47:D47"/>
    <mergeCell ref="P28:R28"/>
    <mergeCell ref="F5:G5"/>
    <mergeCell ref="P37:R37"/>
    <mergeCell ref="S55:U55"/>
    <mergeCell ref="F8:G8"/>
    <mergeCell ref="F2:G2"/>
    <mergeCell ref="S54:U54"/>
    <mergeCell ref="H2:R2"/>
    <mergeCell ref="P58:U58"/>
    <mergeCell ref="H7:R7"/>
    <mergeCell ref="S60:U60"/>
    <mergeCell ref="P51:U51"/>
    <mergeCell ref="F10:H10"/>
    <mergeCell ref="S59:U59"/>
    <mergeCell ref="J10:L10"/>
    <mergeCell ref="S62:U62"/>
    <mergeCell ref="P22:R22"/>
    <mergeCell ref="S52:U52"/>
    <mergeCell ref="S61:U61"/>
    <mergeCell ref="H5:R5"/>
    <mergeCell ref="P56:U56"/>
  </mergeCells>
  <conditionalFormatting sqref="C12:D46 F12:H46 J12:L46 N12:N46 P12:R14 P29:R35 Q17:R20 Q23:R26">
    <cfRule type="expression" priority="30" dxfId="29">
      <formula>EVEN(ROW())=ROW()</formula>
    </cfRule>
  </conditionalFormatting>
  <conditionalFormatting sqref="H12:I47 L12:L47">
    <cfRule type="cellIs" priority="1" operator="equal" dxfId="5" stopIfTrue="1">
      <formula>"MUITO CRÍTICO"</formula>
    </cfRule>
    <cfRule type="cellIs" priority="2" operator="equal" dxfId="6" stopIfTrue="1">
      <formula>"CRÍTICO"</formula>
    </cfRule>
    <cfRule type="cellIs" priority="3" operator="equal" dxfId="4" stopIfTrue="1">
      <formula>"INTERMEDIÁRIO"</formula>
    </cfRule>
    <cfRule type="cellIs" priority="4" operator="equal" dxfId="0" stopIfTrue="1">
      <formula>"ADEQUADO"</formula>
    </cfRule>
    <cfRule type="cellIs" priority="6" operator="equal" dxfId="0" stopIfTrue="1">
      <formula>"ADEQUAD0"</formula>
    </cfRule>
    <cfRule type="cellIs" priority="7" operator="equal" dxfId="4" stopIfTrue="1">
      <formula>"INTERMEDIÁRI0"</formula>
    </cfRule>
    <cfRule type="cellIs" priority="8" operator="equal" dxfId="6" stopIfTrue="1">
      <formula>"CRÍTIC0"</formula>
    </cfRule>
    <cfRule type="cellIs" priority="9" operator="equal" dxfId="5" stopIfTrue="1">
      <formula>"MUIT0 CRÍTIC0"</formula>
    </cfRule>
  </conditionalFormatting>
  <conditionalFormatting sqref="P19">
    <cfRule type="cellIs" priority="10" operator="equal" dxfId="5" stopIfTrue="1">
      <formula>"MUITO CRÍTICO"</formula>
    </cfRule>
    <cfRule type="cellIs" priority="11" operator="equal" dxfId="6" stopIfTrue="1">
      <formula>"CRÍTICO"</formula>
    </cfRule>
    <cfRule type="cellIs" priority="12" operator="equal" dxfId="4" stopIfTrue="1">
      <formula>"INTERMEDIÁRIO"</formula>
    </cfRule>
    <cfRule type="cellIs" priority="13" operator="equal" dxfId="0" stopIfTrue="1">
      <formula>"ADEQUADO"</formula>
    </cfRule>
    <cfRule type="cellIs" priority="14" operator="equal" dxfId="0" stopIfTrue="1">
      <formula>"ADEQUAD0"</formula>
    </cfRule>
    <cfRule type="cellIs" priority="15" operator="equal" dxfId="4" stopIfTrue="1">
      <formula>"INTERMEDIÁRI0"</formula>
    </cfRule>
    <cfRule type="cellIs" priority="16" operator="equal" dxfId="6" stopIfTrue="1">
      <formula>"CRÍTIC0"</formula>
    </cfRule>
    <cfRule type="cellIs" priority="17" operator="equal" dxfId="5" stopIfTrue="1">
      <formula>"MUIT0 CRÍTIC0"</formula>
    </cfRule>
  </conditionalFormatting>
  <conditionalFormatting sqref="P25">
    <cfRule type="cellIs" priority="18" operator="equal" dxfId="5" stopIfTrue="1">
      <formula>"MUITO CRÍTICO"</formula>
    </cfRule>
    <cfRule type="cellIs" priority="19" operator="equal" dxfId="6" stopIfTrue="1">
      <formula>"CRÍTICO"</formula>
    </cfRule>
    <cfRule type="cellIs" priority="20" operator="equal" dxfId="4" stopIfTrue="1">
      <formula>"INTERMEDIÁRIO"</formula>
    </cfRule>
    <cfRule type="cellIs" priority="21" operator="equal" dxfId="0" stopIfTrue="1">
      <formula>"ADEQUADO"</formula>
    </cfRule>
    <cfRule type="cellIs" priority="22" operator="equal" dxfId="0" stopIfTrue="1">
      <formula>"ADEQUAD0"</formula>
    </cfRule>
    <cfRule type="cellIs" priority="23" operator="equal" dxfId="4" stopIfTrue="1">
      <formula>"INTERMEDIÁRI0"</formula>
    </cfRule>
    <cfRule type="cellIs" priority="24" operator="equal" dxfId="6" stopIfTrue="1">
      <formula>"CRÍTIC0"</formula>
    </cfRule>
    <cfRule type="cellIs" priority="25" operator="equal" dxfId="5" stopIfTrue="1">
      <formula>"MUIT0 CRÍTIC0"</formula>
    </cfRule>
  </conditionalFormatting>
  <conditionalFormatting sqref="P56">
    <cfRule type="cellIs" priority="5" operator="equal" dxfId="4" stopIfTrue="1">
      <formula>"TURMA CONTEMPLADA"</formula>
    </cfRule>
  </conditionalFormatting>
  <conditionalFormatting sqref="P37:R37">
    <cfRule type="cellIs" priority="26" operator="equal" dxfId="3">
      <formula>"MUITO CRÍTICO"</formula>
    </cfRule>
    <cfRule type="cellIs" priority="27" operator="equal" dxfId="2">
      <formula>"CRÍTICO"</formula>
    </cfRule>
    <cfRule type="cellIs" priority="28" operator="equal" dxfId="1">
      <formula>"INTERMEDIÁRIO"</formula>
    </cfRule>
    <cfRule type="cellIs" priority="29" operator="equal" dxfId="0">
      <formula>"ADEQUADO"</formula>
    </cfRule>
  </conditionalFormatting>
  <printOptions horizontalCentered="1" verticalCentered="1"/>
  <pageMargins left="0" right="0" top="0" bottom="0" header="0" footer="0"/>
  <pageSetup orientation="landscape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3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9.140625" customWidth="1" style="180" min="1" max="1"/>
    <col width="21.85546875" customWidth="1" style="180" min="2" max="2"/>
    <col width="9.140625" customWidth="1" style="180" min="3" max="7"/>
    <col width="21.85546875" customWidth="1" style="180" min="8" max="8"/>
    <col width="9.140625" customWidth="1" style="180" min="9" max="11"/>
    <col width="11.5703125" customWidth="1" style="180" min="12" max="12"/>
    <col width="9.140625" customWidth="1" style="180" min="13" max="20"/>
  </cols>
  <sheetData>
    <row r="1" ht="14.25" customHeight="1" s="180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3" t="n"/>
      <c r="N1" s="113" t="n"/>
      <c r="O1" s="113" t="n"/>
      <c r="P1" s="113" t="n"/>
      <c r="Q1" s="113" t="n"/>
      <c r="R1" s="113" t="n"/>
      <c r="S1" s="113" t="n"/>
      <c r="T1" s="113" t="n"/>
    </row>
    <row r="2" ht="14.25" customHeight="1" s="180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</row>
    <row r="3" ht="14.25" customHeight="1" s="180">
      <c r="A3" s="113" t="n"/>
      <c r="B3" s="113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</row>
    <row r="4" ht="14.25" customHeight="1" s="180">
      <c r="A4" s="113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</row>
    <row r="5" ht="14.25" customHeight="1" s="180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</row>
    <row r="6" ht="14.25" customHeight="1" s="180">
      <c r="A6" s="113" t="n"/>
      <c r="B6" s="113" t="n"/>
      <c r="C6" s="113" t="n"/>
      <c r="D6" s="113" t="n"/>
      <c r="E6" s="113" t="n"/>
      <c r="F6" s="113" t="n"/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</row>
    <row r="7" ht="14.25" customHeight="1" s="180">
      <c r="A7" s="113" t="n"/>
      <c r="B7" s="113" t="n"/>
      <c r="C7" s="113" t="n"/>
      <c r="D7" s="113" t="n"/>
      <c r="E7" s="11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</row>
    <row r="8" ht="14.25" customHeight="1" s="180">
      <c r="A8" s="113" t="n"/>
      <c r="B8" s="113" t="n"/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</row>
    <row r="9" ht="14.25" customHeight="1" s="180">
      <c r="A9" s="113" t="n"/>
      <c r="B9" s="114" t="n"/>
      <c r="C9" s="114" t="inlineStr">
        <is>
          <t>PORTUGUÊS</t>
        </is>
      </c>
      <c r="D9" s="114" t="inlineStr">
        <is>
          <t>MATEMÁTICA</t>
        </is>
      </c>
      <c r="E9" s="113" t="n"/>
      <c r="F9" s="113" t="n"/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  <c r="Q9" s="113" t="n"/>
      <c r="R9" s="113" t="n"/>
      <c r="S9" s="113" t="n"/>
      <c r="T9" s="113" t="n"/>
    </row>
    <row r="10" ht="14.25" customHeight="1" s="180">
      <c r="A10" s="113" t="n"/>
      <c r="B10" s="114" t="inlineStr">
        <is>
          <t>FALTOSOS</t>
        </is>
      </c>
      <c r="C10" s="114">
        <f>Resultados!Q12</f>
        <v/>
      </c>
      <c r="D10" s="114" t="n"/>
      <c r="E10" s="113" t="n"/>
      <c r="F10" s="113" t="n"/>
      <c r="G10" s="113" t="n"/>
      <c r="H10" s="113" t="n"/>
      <c r="I10" s="113" t="n"/>
      <c r="J10" s="113" t="n"/>
      <c r="K10" s="114" t="n"/>
      <c r="L10" s="114" t="inlineStr">
        <is>
          <t>PORTUGUÊS</t>
        </is>
      </c>
      <c r="M10" s="114" t="inlineStr">
        <is>
          <t>MATEMÁTICA</t>
        </is>
      </c>
      <c r="N10" s="113" t="n"/>
      <c r="O10" s="113" t="n"/>
      <c r="P10" s="113" t="n"/>
      <c r="Q10" s="113" t="n"/>
      <c r="R10" s="113" t="n"/>
      <c r="S10" s="113" t="n"/>
      <c r="T10" s="113" t="n"/>
    </row>
    <row r="11" ht="14.25" customHeight="1" s="180">
      <c r="A11" s="113" t="n"/>
      <c r="B11" s="114" t="inlineStr">
        <is>
          <t>MUITO CRÍTICO</t>
        </is>
      </c>
      <c r="C11" s="114">
        <f>Resultados!Q17</f>
        <v/>
      </c>
      <c r="D11" s="114">
        <f>Resultados!Q23</f>
        <v/>
      </c>
      <c r="E11" s="113" t="n"/>
      <c r="F11" s="113" t="n"/>
      <c r="G11" s="113" t="n"/>
      <c r="H11" s="113" t="n"/>
      <c r="I11" s="113" t="n"/>
      <c r="J11" s="113" t="n"/>
      <c r="K11" s="114" t="inlineStr">
        <is>
          <t>FALTOSOS</t>
        </is>
      </c>
      <c r="L11" s="115">
        <f>Resultados!R12</f>
        <v/>
      </c>
      <c r="M11" s="114" t="n"/>
      <c r="N11" s="113" t="n"/>
      <c r="O11" s="113" t="n"/>
      <c r="P11" s="113" t="n"/>
      <c r="Q11" s="113" t="n"/>
      <c r="R11" s="113" t="n"/>
      <c r="S11" s="113" t="n"/>
      <c r="T11" s="113" t="n"/>
    </row>
    <row r="12" ht="14.25" customHeight="1" s="180">
      <c r="A12" s="113" t="n"/>
      <c r="B12" s="114" t="inlineStr">
        <is>
          <t>CRÍTICO</t>
        </is>
      </c>
      <c r="C12" s="114">
        <f>Resultados!Q18</f>
        <v/>
      </c>
      <c r="D12" s="114">
        <f>Resultados!Q24</f>
        <v/>
      </c>
      <c r="E12" s="113" t="n"/>
      <c r="F12" s="113" t="n"/>
      <c r="G12" s="113" t="n"/>
      <c r="H12" s="113" t="n"/>
      <c r="I12" s="113" t="n"/>
      <c r="J12" s="113" t="n"/>
      <c r="K12" s="114" t="inlineStr">
        <is>
          <t>MUITO CRÍTICO</t>
        </is>
      </c>
      <c r="L12" s="115">
        <f>Resultados!R17</f>
        <v/>
      </c>
      <c r="M12" s="116">
        <f>Resultados!R23</f>
        <v/>
      </c>
      <c r="N12" s="113" t="n"/>
      <c r="O12" s="113" t="n"/>
      <c r="P12" s="113" t="n"/>
      <c r="Q12" s="113" t="n"/>
      <c r="R12" s="113" t="n"/>
      <c r="S12" s="113" t="n"/>
      <c r="T12" s="113" t="n"/>
    </row>
    <row r="13" ht="14.25" customHeight="1" s="180">
      <c r="A13" s="113" t="n"/>
      <c r="B13" s="114" t="inlineStr">
        <is>
          <t>INTERMEDIÁRIO</t>
        </is>
      </c>
      <c r="C13" s="114">
        <f>Resultados!Q19</f>
        <v/>
      </c>
      <c r="D13" s="114">
        <f>Resultados!Q25</f>
        <v/>
      </c>
      <c r="E13" s="113" t="n"/>
      <c r="F13" s="113" t="n"/>
      <c r="G13" s="113" t="n"/>
      <c r="H13" s="113" t="n"/>
      <c r="I13" s="113" t="n"/>
      <c r="J13" s="113" t="n"/>
      <c r="K13" s="114" t="inlineStr">
        <is>
          <t xml:space="preserve">CRÍTICO </t>
        </is>
      </c>
      <c r="L13" s="115">
        <f>Resultados!R18</f>
        <v/>
      </c>
      <c r="M13" s="116">
        <f>Resultados!R24</f>
        <v/>
      </c>
      <c r="N13" s="113" t="n"/>
      <c r="O13" s="113" t="n"/>
      <c r="P13" s="113" t="n"/>
      <c r="Q13" s="113" t="n"/>
      <c r="R13" s="113" t="n"/>
      <c r="S13" s="113" t="n"/>
      <c r="T13" s="113" t="n"/>
    </row>
    <row r="14" ht="14.25" customHeight="1" s="180">
      <c r="A14" s="113" t="n"/>
      <c r="B14" s="114" t="inlineStr">
        <is>
          <t>ADEQUADO</t>
        </is>
      </c>
      <c r="C14" s="114">
        <f>Resultados!Q20</f>
        <v/>
      </c>
      <c r="D14" s="114">
        <f>Resultados!Q26</f>
        <v/>
      </c>
      <c r="E14" s="113" t="n"/>
      <c r="F14" s="113" t="n"/>
      <c r="G14" s="113" t="n"/>
      <c r="H14" s="113" t="n"/>
      <c r="I14" s="113" t="n"/>
      <c r="J14" s="113" t="n"/>
      <c r="K14" s="114" t="inlineStr">
        <is>
          <t>INTERMEDIÁRIO</t>
        </is>
      </c>
      <c r="L14" s="115">
        <f>Resultados!R19</f>
        <v/>
      </c>
      <c r="M14" s="116">
        <f>Resultados!R25</f>
        <v/>
      </c>
      <c r="N14" s="113" t="n"/>
      <c r="O14" s="113" t="n"/>
      <c r="P14" s="113" t="n"/>
      <c r="Q14" s="113" t="n"/>
      <c r="R14" s="113" t="n"/>
      <c r="S14" s="113" t="n"/>
      <c r="T14" s="113" t="n"/>
    </row>
    <row r="15" ht="14.25" customHeight="1" s="180">
      <c r="A15" s="113" t="n"/>
      <c r="B15" s="114" t="inlineStr">
        <is>
          <t>ESCRITA</t>
        </is>
      </c>
      <c r="C15" s="114">
        <f>Resultados!Q36</f>
        <v/>
      </c>
      <c r="D15" s="114" t="n"/>
      <c r="E15" s="113" t="n"/>
      <c r="F15" s="113" t="n"/>
      <c r="G15" s="113" t="n"/>
      <c r="H15" s="113" t="n"/>
      <c r="I15" s="113" t="n"/>
      <c r="J15" s="113" t="n"/>
      <c r="K15" s="114" t="inlineStr">
        <is>
          <t>ADEQUADO</t>
        </is>
      </c>
      <c r="L15" s="115">
        <f>Resultados!R20</f>
        <v/>
      </c>
      <c r="M15" s="116">
        <f>Resultados!R26</f>
        <v/>
      </c>
      <c r="N15" s="113" t="n"/>
      <c r="O15" s="113" t="n"/>
      <c r="P15" s="113" t="n"/>
      <c r="Q15" s="113" t="n"/>
      <c r="R15" s="113" t="n"/>
      <c r="S15" s="113" t="n"/>
      <c r="T15" s="113" t="n"/>
    </row>
    <row r="16" ht="14.25" customHeight="1" s="180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4" t="inlineStr">
        <is>
          <t>ESCRITA</t>
        </is>
      </c>
      <c r="L16" s="115">
        <f>Resultados!R36</f>
        <v/>
      </c>
      <c r="M16" s="114" t="n"/>
      <c r="N16" s="113" t="n"/>
      <c r="O16" s="113" t="n"/>
      <c r="P16" s="113" t="n"/>
      <c r="Q16" s="113" t="n"/>
      <c r="R16" s="113" t="n"/>
      <c r="S16" s="113" t="n"/>
      <c r="T16" s="113" t="n"/>
    </row>
    <row r="17" ht="14.25" customHeight="1" s="180">
      <c r="A17" s="113" t="n"/>
      <c r="B17" s="113" t="n"/>
      <c r="C17" s="113" t="n"/>
      <c r="D17" s="113" t="n"/>
      <c r="E17" s="113" t="n"/>
      <c r="F17" s="113" t="n"/>
      <c r="G17" s="113" t="n"/>
      <c r="H17" s="113" t="n"/>
      <c r="I17" s="113" t="n"/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</row>
    <row r="18" ht="14.25" customHeight="1" s="180">
      <c r="A18" s="113" t="n"/>
      <c r="B18" s="113" t="n"/>
      <c r="C18" s="113" t="n"/>
      <c r="D18" s="113" t="n"/>
      <c r="E18" s="113" t="n"/>
      <c r="F18" s="113" t="n"/>
      <c r="G18" s="113" t="n"/>
      <c r="H18" s="113" t="n"/>
      <c r="I18" s="113" t="n"/>
      <c r="J18" s="113" t="n"/>
      <c r="K18" s="113" t="n"/>
      <c r="L18" s="113" t="n"/>
      <c r="M18" s="113" t="n"/>
      <c r="N18" s="113" t="n"/>
      <c r="O18" s="113" t="n"/>
      <c r="P18" s="113" t="n"/>
      <c r="Q18" s="113" t="n"/>
      <c r="R18" s="113" t="n"/>
      <c r="S18" s="113" t="n"/>
      <c r="T18" s="113" t="n"/>
    </row>
    <row r="19" ht="14.25" customHeight="1" s="180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  <c r="K19" s="113" t="n"/>
      <c r="L19" s="113" t="n"/>
      <c r="M19" s="113" t="n"/>
      <c r="N19" s="113" t="n"/>
      <c r="O19" s="113" t="n"/>
      <c r="P19" s="113" t="n"/>
      <c r="Q19" s="113" t="n"/>
      <c r="R19" s="113" t="n"/>
      <c r="S19" s="113" t="n"/>
      <c r="T19" s="113" t="n"/>
    </row>
    <row r="20" ht="14.25" customHeight="1" s="180">
      <c r="A20" s="113" t="n"/>
      <c r="B20" s="113" t="n"/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113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13" t="n"/>
    </row>
    <row r="21" ht="14.25" customHeight="1" s="180">
      <c r="A21" s="113" t="n"/>
      <c r="B21" s="113" t="n"/>
      <c r="C21" s="113" t="n"/>
      <c r="D21" s="113" t="n"/>
      <c r="E21" s="113" t="n"/>
      <c r="F21" s="113" t="n"/>
      <c r="G21" s="113" t="n"/>
      <c r="H21" s="113" t="n"/>
      <c r="I21" s="113" t="n"/>
      <c r="J21" s="113" t="n"/>
      <c r="K21" s="113" t="n"/>
      <c r="L21" s="113" t="n"/>
      <c r="M21" s="113" t="n"/>
      <c r="N21" s="113" t="n"/>
      <c r="O21" s="113" t="n"/>
      <c r="P21" s="113" t="n"/>
      <c r="Q21" s="113" t="n"/>
      <c r="R21" s="113" t="n"/>
      <c r="S21" s="113" t="n"/>
      <c r="T21" s="113" t="n"/>
    </row>
    <row r="22" ht="14.25" customHeight="1" s="180">
      <c r="A22" s="113" t="n"/>
      <c r="B22" s="113" t="n"/>
      <c r="C22" s="113" t="n"/>
      <c r="D22" s="113" t="n"/>
      <c r="E22" s="113" t="n"/>
      <c r="F22" s="113" t="n"/>
      <c r="G22" s="113" t="n"/>
      <c r="H22" s="113" t="n"/>
      <c r="I22" s="113" t="n"/>
      <c r="J22" s="113" t="n"/>
      <c r="K22" s="113" t="n"/>
      <c r="L22" s="113" t="n"/>
      <c r="M22" s="113" t="n"/>
      <c r="N22" s="113" t="n"/>
      <c r="O22" s="113" t="n"/>
      <c r="P22" s="113" t="n"/>
      <c r="Q22" s="113" t="n"/>
      <c r="R22" s="113" t="n"/>
      <c r="S22" s="113" t="n"/>
      <c r="T22" s="113" t="n"/>
    </row>
    <row r="23" ht="14.25" customHeight="1" s="180">
      <c r="A23" s="113" t="n"/>
      <c r="B23" s="113" t="n"/>
      <c r="C23" s="113" t="n"/>
      <c r="D23" s="113" t="n"/>
      <c r="E23" s="113" t="n"/>
      <c r="F23" s="113" t="n"/>
      <c r="G23" s="113" t="n"/>
      <c r="H23" s="113" t="n"/>
      <c r="I23" s="113" t="n"/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113" t="n"/>
      <c r="S23" s="113" t="n"/>
      <c r="T23" s="113" t="n"/>
    </row>
    <row r="24" ht="14.25" customHeight="1" s="180">
      <c r="A24" s="113" t="n"/>
      <c r="B24" s="113" t="n"/>
      <c r="C24" s="113" t="n"/>
      <c r="D24" s="113" t="n"/>
      <c r="E24" s="113" t="n"/>
      <c r="F24" s="113" t="n"/>
      <c r="G24" s="113" t="n"/>
      <c r="H24" s="113" t="n"/>
      <c r="I24" s="113" t="n"/>
      <c r="J24" s="113" t="n"/>
      <c r="K24" s="113" t="n"/>
      <c r="L24" s="113" t="n"/>
      <c r="M24" s="113" t="n"/>
      <c r="N24" s="113" t="n"/>
      <c r="O24" s="113" t="n"/>
      <c r="P24" s="113" t="n"/>
      <c r="Q24" s="113" t="n"/>
      <c r="R24" s="113" t="n"/>
      <c r="S24" s="113" t="n"/>
      <c r="T24" s="113" t="n"/>
    </row>
    <row r="25" ht="14.25" customHeight="1" s="180">
      <c r="A25" s="113" t="n"/>
      <c r="B25" s="113" t="n"/>
      <c r="C25" s="113" t="n"/>
      <c r="D25" s="113" t="n"/>
      <c r="E25" s="113" t="n"/>
      <c r="F25" s="113" t="n"/>
      <c r="G25" s="113" t="n"/>
      <c r="H25" s="113" t="n"/>
      <c r="I25" s="113" t="n"/>
      <c r="J25" s="113" t="n"/>
      <c r="K25" s="113" t="n"/>
      <c r="L25" s="113" t="n"/>
      <c r="M25" s="113" t="n"/>
      <c r="N25" s="113" t="n"/>
      <c r="O25" s="113" t="n"/>
      <c r="P25" s="113" t="n"/>
      <c r="Q25" s="113" t="n"/>
      <c r="R25" s="113" t="n"/>
      <c r="S25" s="113" t="n"/>
      <c r="T25" s="113" t="n"/>
    </row>
    <row r="26" ht="14.25" customHeight="1" s="180">
      <c r="A26" s="113" t="n"/>
      <c r="B26" s="113" t="n"/>
      <c r="C26" s="113" t="n"/>
      <c r="D26" s="113" t="n"/>
      <c r="E26" s="113" t="n"/>
      <c r="F26" s="113" t="n"/>
      <c r="G26" s="113" t="n"/>
      <c r="H26" s="113" t="n"/>
      <c r="I26" s="113" t="n"/>
      <c r="J26" s="113" t="n"/>
      <c r="K26" s="113" t="n"/>
      <c r="L26" s="113" t="n"/>
      <c r="M26" s="113" t="n"/>
      <c r="N26" s="113" t="n"/>
      <c r="O26" s="113" t="n"/>
      <c r="P26" s="113" t="n"/>
      <c r="Q26" s="113" t="n"/>
      <c r="R26" s="113" t="n"/>
      <c r="S26" s="113" t="n"/>
      <c r="T26" s="113" t="n"/>
    </row>
    <row r="27" ht="14.25" customHeight="1" s="180">
      <c r="A27" s="113" t="n"/>
      <c r="B27" s="113" t="n"/>
      <c r="C27" s="113" t="n"/>
      <c r="D27" s="113" t="n"/>
      <c r="E27" s="113" t="n"/>
      <c r="F27" s="113" t="n"/>
      <c r="G27" s="113" t="n"/>
      <c r="H27" s="113" t="n"/>
      <c r="I27" s="113" t="n"/>
      <c r="J27" s="113" t="n"/>
      <c r="K27" s="113" t="n"/>
      <c r="L27" s="113" t="n"/>
      <c r="M27" s="113" t="n"/>
      <c r="N27" s="113" t="n"/>
      <c r="O27" s="113" t="n"/>
      <c r="P27" s="113" t="n"/>
      <c r="Q27" s="113" t="n"/>
      <c r="R27" s="113" t="n"/>
      <c r="S27" s="113" t="n"/>
      <c r="T27" s="113" t="n"/>
    </row>
    <row r="28" ht="14.25" customHeight="1" s="180">
      <c r="A28" s="113" t="n"/>
      <c r="B28" s="113" t="n"/>
      <c r="C28" s="113" t="n"/>
      <c r="D28" s="113" t="n"/>
      <c r="E28" s="113" t="n"/>
      <c r="F28" s="113" t="n"/>
      <c r="G28" s="113" t="n"/>
      <c r="H28" s="113" t="n"/>
      <c r="I28" s="113" t="n"/>
      <c r="J28" s="113" t="n"/>
      <c r="K28" s="113" t="n"/>
      <c r="L28" s="113" t="n"/>
      <c r="M28" s="113" t="n"/>
      <c r="N28" s="113" t="n"/>
      <c r="O28" s="113" t="n"/>
      <c r="P28" s="113" t="n"/>
      <c r="Q28" s="113" t="n"/>
      <c r="R28" s="113" t="n"/>
      <c r="S28" s="113" t="n"/>
      <c r="T28" s="113" t="n"/>
    </row>
    <row r="29" ht="14.25" customHeight="1" s="180">
      <c r="A29" s="113" t="n"/>
      <c r="B29" s="113" t="n"/>
      <c r="C29" s="113" t="n"/>
      <c r="D29" s="113" t="n"/>
      <c r="E29" s="113" t="n"/>
      <c r="F29" s="113" t="n"/>
      <c r="G29" s="113" t="n"/>
      <c r="H29" s="113" t="n"/>
      <c r="I29" s="113" t="n"/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113" t="n"/>
      <c r="S29" s="113" t="n"/>
      <c r="T29" s="113" t="n"/>
    </row>
    <row r="30" ht="14.25" customHeight="1" s="180">
      <c r="A30" s="113" t="n"/>
      <c r="B30" s="113" t="n"/>
      <c r="C30" s="113" t="n"/>
      <c r="D30" s="113" t="n"/>
      <c r="E30" s="113" t="n"/>
      <c r="F30" s="113" t="n"/>
      <c r="G30" s="113" t="n"/>
      <c r="H30" s="113" t="n"/>
      <c r="I30" s="113" t="n"/>
      <c r="J30" s="113" t="n"/>
      <c r="K30" s="113" t="n"/>
      <c r="L30" s="113" t="n"/>
      <c r="M30" s="113" t="n"/>
      <c r="N30" s="113" t="n"/>
      <c r="O30" s="113" t="n"/>
      <c r="P30" s="113" t="n"/>
      <c r="Q30" s="113" t="n"/>
      <c r="R30" s="113" t="n"/>
      <c r="S30" s="113" t="n"/>
      <c r="T30" s="113" t="n"/>
    </row>
    <row r="31" ht="14.25" customHeight="1" s="180">
      <c r="A31" s="113" t="n"/>
      <c r="B31" s="113" t="n"/>
      <c r="C31" s="113" t="n"/>
      <c r="D31" s="113" t="n"/>
      <c r="E31" s="113" t="n"/>
      <c r="F31" s="113" t="n"/>
      <c r="G31" s="113" t="n"/>
      <c r="H31" s="113" t="n"/>
      <c r="I31" s="113" t="n"/>
      <c r="J31" s="113" t="n"/>
      <c r="K31" s="113" t="n"/>
      <c r="L31" s="113" t="n"/>
      <c r="M31" s="113" t="n"/>
      <c r="N31" s="113" t="n"/>
      <c r="O31" s="113" t="n"/>
      <c r="P31" s="113" t="n"/>
      <c r="Q31" s="113" t="n"/>
      <c r="R31" s="113" t="n"/>
      <c r="S31" s="113" t="n"/>
      <c r="T31" s="113" t="n"/>
    </row>
    <row r="32" ht="14.25" customHeight="1" s="180">
      <c r="A32" s="113" t="n"/>
      <c r="B32" s="113" t="n"/>
      <c r="C32" s="113" t="n"/>
      <c r="D32" s="113" t="n"/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3" t="n"/>
      <c r="R32" s="113" t="n"/>
      <c r="S32" s="113" t="n"/>
      <c r="T32" s="113" t="n"/>
    </row>
    <row r="33" ht="14.25" customHeight="1" s="180">
      <c r="A33" s="113" t="n"/>
      <c r="B33" s="113" t="n"/>
      <c r="C33" s="113" t="n"/>
      <c r="D33" s="113" t="n"/>
      <c r="E33" s="113" t="n"/>
      <c r="F33" s="113" t="n"/>
      <c r="G33" s="113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3" t="n"/>
      <c r="R33" s="113" t="n"/>
      <c r="S33" s="113" t="n"/>
      <c r="T33" s="113" t="n"/>
    </row>
    <row r="34" ht="14.25" customHeight="1" s="180">
      <c r="A34" s="113" t="n"/>
      <c r="B34" s="113" t="n"/>
      <c r="C34" s="113" t="n"/>
      <c r="D34" s="113" t="n"/>
      <c r="E34" s="113" t="n"/>
      <c r="F34" s="113" t="n"/>
      <c r="G34" s="113" t="n"/>
      <c r="H34" s="113" t="n"/>
      <c r="I34" s="113" t="n"/>
      <c r="J34" s="113" t="n"/>
      <c r="K34" s="113" t="n"/>
      <c r="L34" s="113" t="n"/>
      <c r="M34" s="113" t="n"/>
      <c r="N34" s="113" t="n"/>
      <c r="O34" s="113" t="n"/>
      <c r="P34" s="113" t="n"/>
      <c r="Q34" s="113" t="n"/>
      <c r="R34" s="113" t="n"/>
      <c r="S34" s="113" t="n"/>
      <c r="T34" s="113" t="n"/>
    </row>
    <row r="35" ht="14.25" customHeight="1" s="180">
      <c r="A35" s="113" t="n"/>
      <c r="B35" s="113" t="n"/>
      <c r="C35" s="113" t="n"/>
      <c r="D35" s="113" t="n"/>
      <c r="E35" s="113" t="n"/>
      <c r="F35" s="113" t="n"/>
      <c r="G35" s="113" t="n"/>
      <c r="H35" s="113" t="n"/>
      <c r="I35" s="113" t="n"/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3" t="n"/>
    </row>
    <row r="36" ht="14.25" customHeight="1" s="180">
      <c r="A36" s="113" t="n"/>
      <c r="B36" s="113" t="n"/>
      <c r="C36" s="113" t="n"/>
      <c r="D36" s="113" t="n"/>
      <c r="E36" s="113" t="n"/>
      <c r="F36" s="113" t="n"/>
      <c r="G36" s="113" t="n"/>
      <c r="H36" s="113" t="n"/>
      <c r="I36" s="113" t="n"/>
      <c r="J36" s="113" t="n"/>
      <c r="K36" s="113" t="n"/>
      <c r="L36" s="113" t="n"/>
      <c r="M36" s="113" t="n"/>
      <c r="N36" s="113" t="n"/>
      <c r="O36" s="113" t="n"/>
      <c r="P36" s="113" t="n"/>
      <c r="Q36" s="113" t="n"/>
      <c r="R36" s="113" t="n"/>
      <c r="S36" s="113" t="n"/>
      <c r="T36" s="113" t="n"/>
    </row>
    <row r="37" ht="14.25" customHeight="1" s="180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13" t="n"/>
    </row>
    <row r="38" ht="14.25" customHeight="1" s="180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13" t="n"/>
    </row>
    <row r="39" ht="14.25" customHeight="1" s="180">
      <c r="A39" s="113" t="n"/>
      <c r="B39" s="113" t="n"/>
      <c r="C39" s="113" t="n"/>
      <c r="D39" s="113" t="n"/>
      <c r="E39" s="113" t="n"/>
      <c r="F39" s="113" t="n"/>
      <c r="G39" s="113" t="n"/>
      <c r="H39" s="113" t="n"/>
      <c r="I39" s="113" t="n"/>
      <c r="J39" s="113" t="n"/>
      <c r="K39" s="113" t="n"/>
      <c r="L39" s="113" t="n"/>
      <c r="M39" s="113" t="n"/>
      <c r="N39" s="113" t="n"/>
      <c r="O39" s="113" t="n"/>
      <c r="P39" s="113" t="n"/>
      <c r="Q39" s="113" t="n"/>
      <c r="R39" s="113" t="n"/>
      <c r="S39" s="113" t="n"/>
      <c r="T39" s="113" t="n"/>
    </row>
    <row r="40" ht="14.25" customHeight="1" s="180">
      <c r="A40" s="113" t="n"/>
      <c r="B40" s="113" t="n"/>
      <c r="C40" s="113" t="n"/>
      <c r="D40" s="113" t="n"/>
      <c r="E40" s="113" t="n"/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113" t="n"/>
      <c r="Q40" s="113" t="n"/>
      <c r="R40" s="113" t="n"/>
      <c r="S40" s="113" t="n"/>
      <c r="T40" s="113" t="n"/>
    </row>
    <row r="41" ht="14.25" customHeight="1" s="180">
      <c r="A41" s="113" t="n"/>
      <c r="B41" s="113" t="n"/>
      <c r="C41" s="113" t="n"/>
      <c r="D41" s="113" t="n"/>
      <c r="E41" s="113" t="n"/>
      <c r="F41" s="113" t="n"/>
      <c r="G41" s="113" t="n"/>
      <c r="H41" s="113" t="n"/>
      <c r="I41" s="113" t="n"/>
      <c r="J41" s="113" t="n"/>
      <c r="K41" s="113" t="n"/>
      <c r="L41" s="113" t="n"/>
      <c r="M41" s="113" t="n"/>
      <c r="N41" s="113" t="n"/>
      <c r="O41" s="113" t="n"/>
      <c r="P41" s="113" t="n"/>
      <c r="Q41" s="113" t="n"/>
      <c r="R41" s="113" t="n"/>
      <c r="S41" s="113" t="n"/>
      <c r="T41" s="113" t="n"/>
    </row>
    <row r="42" ht="14.25" customHeight="1" s="180">
      <c r="A42" s="113" t="n"/>
      <c r="B42" s="113" t="n"/>
      <c r="C42" s="113" t="n"/>
      <c r="D42" s="113" t="n"/>
      <c r="E42" s="113" t="n"/>
      <c r="F42" s="113" t="n"/>
      <c r="G42" s="113" t="n"/>
      <c r="H42" s="113" t="n"/>
      <c r="I42" s="113" t="n"/>
      <c r="J42" s="113" t="n"/>
      <c r="K42" s="113" t="n"/>
      <c r="L42" s="113" t="n"/>
      <c r="M42" s="113" t="n"/>
      <c r="N42" s="113" t="n"/>
      <c r="O42" s="113" t="n"/>
      <c r="P42" s="113" t="n"/>
      <c r="Q42" s="113" t="n"/>
      <c r="R42" s="113" t="n"/>
      <c r="S42" s="113" t="n"/>
      <c r="T42" s="113" t="n"/>
    </row>
    <row r="43" ht="14.25" customHeight="1" s="180">
      <c r="A43" s="113" t="n"/>
      <c r="B43" s="117" t="n"/>
      <c r="C43" s="117" t="n"/>
      <c r="D43" s="117" t="n"/>
      <c r="E43" s="118" t="n"/>
      <c r="F43" s="118" t="n"/>
      <c r="G43" s="118" t="n"/>
      <c r="H43" s="117" t="n"/>
      <c r="I43" s="117" t="n"/>
      <c r="J43" s="117" t="n"/>
      <c r="K43" s="117" t="n"/>
      <c r="L43" s="118" t="n"/>
      <c r="M43" s="119" t="n"/>
      <c r="N43" s="113" t="n"/>
      <c r="O43" s="113" t="n"/>
      <c r="P43" s="113" t="n"/>
      <c r="Q43" s="113" t="n"/>
      <c r="R43" s="113" t="n"/>
      <c r="S43" s="113" t="n"/>
      <c r="T43" s="113" t="n"/>
    </row>
    <row r="44" ht="14.25" customHeight="1" s="180">
      <c r="A44" s="113" t="n"/>
      <c r="B44" s="220" t="inlineStr">
        <is>
          <t>PORTUGUÊS</t>
        </is>
      </c>
      <c r="E44" s="120" t="n"/>
      <c r="F44" s="121" t="n"/>
      <c r="G44" s="118" t="n"/>
      <c r="H44" s="220" t="inlineStr">
        <is>
          <t>MATEMÁTICA</t>
        </is>
      </c>
      <c r="K44" s="122" t="n"/>
      <c r="L44" s="121" t="n"/>
      <c r="M44" s="119" t="n"/>
      <c r="N44" s="113" t="n"/>
      <c r="O44" s="113" t="n"/>
      <c r="P44" s="113" t="n"/>
      <c r="Q44" s="113" t="n"/>
      <c r="R44" s="113" t="n"/>
      <c r="S44" s="113" t="n"/>
      <c r="T44" s="113" t="n"/>
    </row>
    <row r="45" ht="14.25" customHeight="1" s="180">
      <c r="A45" s="113" t="n"/>
      <c r="B45" s="123" t="inlineStr">
        <is>
          <t>MUITO CRÍTICO</t>
        </is>
      </c>
      <c r="C45" s="123" t="n">
        <v>34</v>
      </c>
      <c r="D45" s="124" t="inlineStr">
        <is>
          <t> </t>
        </is>
      </c>
      <c r="E45" s="120" t="n"/>
      <c r="F45" s="121" t="n"/>
      <c r="G45" s="118" t="n"/>
      <c r="H45" s="123" t="inlineStr">
        <is>
          <t>MUITO CRÍTICO</t>
        </is>
      </c>
      <c r="I45" s="123" t="n">
        <v>34</v>
      </c>
      <c r="J45" s="125" t="n">
        <v>1</v>
      </c>
      <c r="K45" s="122" t="n"/>
      <c r="L45" s="121" t="n"/>
      <c r="M45" s="119" t="n"/>
      <c r="N45" s="113" t="n"/>
      <c r="O45" s="113" t="n"/>
      <c r="P45" s="113" t="n"/>
      <c r="Q45" s="113" t="n"/>
      <c r="R45" s="113" t="n"/>
      <c r="S45" s="113" t="n"/>
      <c r="T45" s="113" t="n"/>
    </row>
    <row r="46" ht="14.25" customHeight="1" s="180">
      <c r="A46" s="113" t="n"/>
      <c r="B46" s="123" t="inlineStr">
        <is>
          <t>CRÍTICO</t>
        </is>
      </c>
      <c r="C46" s="123" t="n">
        <v>0</v>
      </c>
      <c r="D46" s="124" t="n">
        <v>0</v>
      </c>
      <c r="E46" s="120" t="n"/>
      <c r="F46" s="121" t="n"/>
      <c r="G46" s="118" t="n"/>
      <c r="H46" s="123" t="inlineStr">
        <is>
          <t>CRÍTICO</t>
        </is>
      </c>
      <c r="I46" s="123" t="n">
        <v>0</v>
      </c>
      <c r="J46" s="125" t="n">
        <v>0</v>
      </c>
      <c r="K46" s="122" t="n"/>
      <c r="L46" s="121" t="n"/>
      <c r="M46" s="119" t="n"/>
      <c r="N46" s="113" t="n"/>
      <c r="O46" s="113" t="n"/>
      <c r="P46" s="113" t="n"/>
      <c r="Q46" s="113" t="n"/>
      <c r="R46" s="113" t="n"/>
      <c r="S46" s="113" t="n"/>
      <c r="T46" s="113" t="n"/>
    </row>
    <row r="47" ht="14.25" customHeight="1" s="180">
      <c r="A47" s="113" t="n"/>
      <c r="B47" s="123" t="inlineStr">
        <is>
          <t>INTERMEDIÁRIO</t>
        </is>
      </c>
      <c r="C47" s="123" t="n">
        <v>0</v>
      </c>
      <c r="D47" s="124" t="n">
        <v>0</v>
      </c>
      <c r="E47" s="120" t="n"/>
      <c r="F47" s="121" t="n"/>
      <c r="G47" s="118" t="n"/>
      <c r="H47" s="123" t="inlineStr">
        <is>
          <t>INTERMEDIÁRIO</t>
        </is>
      </c>
      <c r="I47" s="123" t="n">
        <v>0</v>
      </c>
      <c r="J47" s="125" t="n">
        <v>0</v>
      </c>
      <c r="K47" s="122" t="n"/>
      <c r="L47" s="121" t="n"/>
      <c r="M47" s="119" t="n"/>
      <c r="N47" s="113" t="n"/>
      <c r="O47" s="113" t="n"/>
      <c r="P47" s="113" t="n"/>
      <c r="Q47" s="113" t="n"/>
      <c r="R47" s="113" t="n"/>
      <c r="S47" s="113" t="n"/>
      <c r="T47" s="113" t="n"/>
    </row>
    <row r="48" ht="14.25" customHeight="1" s="180">
      <c r="A48" s="113" t="n"/>
      <c r="B48" s="123" t="inlineStr">
        <is>
          <t>ADEQUADO</t>
        </is>
      </c>
      <c r="C48" s="123" t="n">
        <v>0</v>
      </c>
      <c r="D48" s="124" t="n">
        <v>0</v>
      </c>
      <c r="E48" s="120" t="n"/>
      <c r="F48" s="121" t="n"/>
      <c r="G48" s="118" t="n"/>
      <c r="H48" s="123" t="inlineStr">
        <is>
          <t>ADEQUADO</t>
        </is>
      </c>
      <c r="I48" s="123" t="n">
        <v>0</v>
      </c>
      <c r="J48" s="125" t="n">
        <v>0</v>
      </c>
      <c r="K48" s="122" t="n"/>
      <c r="L48" s="121" t="n"/>
      <c r="M48" s="119" t="n"/>
      <c r="N48" s="113" t="n"/>
      <c r="O48" s="113" t="n"/>
      <c r="P48" s="113" t="n"/>
      <c r="Q48" s="113" t="n"/>
      <c r="R48" s="113" t="n"/>
      <c r="S48" s="113" t="n"/>
      <c r="T48" s="113" t="n"/>
    </row>
    <row r="49" ht="14.25" customHeight="1" s="180">
      <c r="A49" s="113" t="n"/>
      <c r="B49" s="123" t="n"/>
      <c r="C49" s="123" t="n"/>
      <c r="D49" s="126" t="n"/>
      <c r="E49" s="120" t="n"/>
      <c r="F49" s="121" t="n"/>
      <c r="G49" s="118" t="n"/>
      <c r="H49" s="118" t="n"/>
      <c r="I49" s="118" t="n"/>
      <c r="J49" s="118" t="n"/>
      <c r="K49" s="117" t="n"/>
      <c r="L49" s="121" t="n"/>
      <c r="M49" s="119" t="n"/>
      <c r="N49" s="113" t="n"/>
      <c r="O49" s="113" t="n"/>
      <c r="P49" s="113" t="n"/>
      <c r="Q49" s="113" t="n"/>
      <c r="R49" s="113" t="n"/>
      <c r="S49" s="113" t="n"/>
      <c r="T49" s="113" t="n"/>
    </row>
    <row r="50" ht="14.25" customHeight="1" s="180">
      <c r="A50" s="113" t="n"/>
      <c r="B50" s="123" t="n"/>
      <c r="C50" s="127" t="n"/>
      <c r="D50" s="128" t="n"/>
      <c r="E50" s="120" t="n"/>
      <c r="F50" s="121" t="n"/>
      <c r="G50" s="118" t="n"/>
      <c r="H50" s="118" t="n"/>
      <c r="I50" s="118" t="n"/>
      <c r="J50" s="118" t="n"/>
      <c r="K50" s="117" t="n"/>
      <c r="L50" s="121" t="n"/>
      <c r="M50" s="119" t="n"/>
      <c r="N50" s="113" t="n"/>
      <c r="O50" s="113" t="n"/>
      <c r="P50" s="113" t="n"/>
      <c r="Q50" s="113" t="n"/>
      <c r="R50" s="113" t="n"/>
      <c r="S50" s="113" t="n"/>
      <c r="T50" s="113" t="n"/>
    </row>
    <row r="51" ht="14.25" customHeight="1" s="180">
      <c r="A51" s="113" t="n"/>
      <c r="B51" s="129" t="n"/>
      <c r="C51" s="130" t="n"/>
      <c r="D51" s="131" t="n"/>
      <c r="E51" s="122" t="n"/>
      <c r="F51" s="122" t="n"/>
      <c r="G51" s="118" t="n"/>
      <c r="H51" s="118" t="n"/>
      <c r="I51" s="118" t="n"/>
      <c r="J51" s="118" t="n"/>
      <c r="K51" s="118" t="n"/>
      <c r="L51" s="120" t="n"/>
      <c r="M51" s="119" t="n"/>
      <c r="N51" s="113" t="n"/>
      <c r="O51" s="113" t="n"/>
      <c r="P51" s="113" t="n"/>
      <c r="Q51" s="113" t="n"/>
      <c r="R51" s="113" t="n"/>
      <c r="S51" s="113" t="n"/>
      <c r="T51" s="113" t="n"/>
    </row>
    <row r="52" ht="14.25" customHeight="1" s="180">
      <c r="A52" s="113" t="n"/>
      <c r="B52" s="129" t="n"/>
      <c r="C52" s="130" t="n"/>
      <c r="D52" s="122" t="n"/>
      <c r="E52" s="122" t="n"/>
      <c r="F52" s="132" t="n"/>
      <c r="G52" s="118" t="n"/>
      <c r="H52" s="120" t="n"/>
      <c r="I52" s="120" t="n"/>
      <c r="J52" s="120" t="n"/>
      <c r="K52" s="120" t="n"/>
      <c r="L52" s="133" t="n"/>
      <c r="M52" s="119" t="n"/>
      <c r="N52" s="113" t="n"/>
      <c r="O52" s="113" t="n"/>
      <c r="P52" s="113" t="n"/>
      <c r="Q52" s="113" t="n"/>
      <c r="R52" s="113" t="n"/>
      <c r="S52" s="113" t="n"/>
      <c r="T52" s="113" t="n"/>
    </row>
    <row r="53" ht="14.25" customHeight="1" s="180">
      <c r="A53" s="113" t="n"/>
      <c r="B53" s="134" t="n"/>
      <c r="C53" s="134" t="n"/>
      <c r="D53" s="102" t="n"/>
      <c r="G53" s="118" t="n"/>
      <c r="H53" s="135" t="inlineStr">
        <is>
          <t>TOTAL CONSIDERADO</t>
        </is>
      </c>
      <c r="I53" s="135" t="n"/>
      <c r="J53" s="220" t="inlineStr">
        <is>
          <t>POR NÍVEL</t>
        </is>
      </c>
      <c r="M53" s="119" t="n"/>
      <c r="N53" s="113" t="n"/>
      <c r="O53" s="113" t="n"/>
      <c r="P53" s="113" t="n"/>
      <c r="Q53" s="113" t="n"/>
      <c r="R53" s="113" t="n"/>
      <c r="S53" s="113" t="n"/>
      <c r="T53" s="113" t="n"/>
    </row>
    <row r="54" ht="14.25" customHeight="1" s="180">
      <c r="A54" s="113" t="n"/>
      <c r="B54" s="134" t="n"/>
      <c r="C54" s="134" t="n"/>
      <c r="D54" s="136" t="n"/>
      <c r="E54" s="137" t="n"/>
      <c r="F54" s="138" t="n"/>
      <c r="G54" s="118" t="n"/>
      <c r="H54" s="135" t="inlineStr">
        <is>
          <t>TOTAL/HABILITAÇÃO</t>
        </is>
      </c>
      <c r="I54" s="135" t="n">
        <v>34</v>
      </c>
      <c r="J54" s="139" t="inlineStr">
        <is>
          <t xml:space="preserve">AN + MA  </t>
        </is>
      </c>
      <c r="K54" s="140" t="n">
        <v>1</v>
      </c>
      <c r="L54" s="141" t="n">
        <v>0.06666666666666667</v>
      </c>
      <c r="M54" s="119" t="n"/>
      <c r="N54" s="113" t="n"/>
      <c r="O54" s="113" t="n"/>
      <c r="P54" s="113" t="n"/>
      <c r="Q54" s="113" t="n"/>
      <c r="R54" s="113" t="n"/>
      <c r="S54" s="113" t="n"/>
      <c r="T54" s="113" t="n"/>
    </row>
    <row r="55" ht="14.25" customHeight="1" s="180">
      <c r="A55" s="113" t="n"/>
      <c r="B55" s="134" t="n"/>
      <c r="C55" s="134" t="n"/>
      <c r="D55" s="136" t="n"/>
      <c r="E55" s="137" t="n"/>
      <c r="F55" s="138" t="n"/>
      <c r="G55" s="118" t="n"/>
      <c r="H55" s="135" t="inlineStr">
        <is>
          <t>TOTAL ABSOLUTO</t>
        </is>
      </c>
      <c r="I55" s="135" t="n"/>
      <c r="J55" s="139" t="inlineStr">
        <is>
          <t>ED + AC</t>
        </is>
      </c>
      <c r="K55" s="140" t="n">
        <v>14</v>
      </c>
      <c r="L55" s="141" t="n">
        <v>0.9333333333333333</v>
      </c>
      <c r="M55" s="119" t="n"/>
      <c r="N55" s="113" t="n"/>
      <c r="O55" s="113" t="n"/>
      <c r="P55" s="113" t="n"/>
      <c r="Q55" s="113" t="n"/>
      <c r="R55" s="113" t="n"/>
      <c r="S55" s="113" t="n"/>
      <c r="T55" s="113" t="n"/>
    </row>
    <row r="56" ht="14.25" customHeight="1" s="180">
      <c r="A56" s="113" t="n"/>
      <c r="B56" s="117" t="n"/>
      <c r="C56" s="117" t="n"/>
      <c r="D56" s="117" t="n"/>
      <c r="E56" s="117" t="n"/>
      <c r="F56" s="117" t="n"/>
      <c r="G56" s="118" t="n"/>
      <c r="H56" s="118" t="n"/>
      <c r="I56" s="118" t="n"/>
      <c r="J56" s="118" t="n"/>
      <c r="K56" s="118" t="n"/>
      <c r="L56" s="118" t="n"/>
      <c r="M56" s="119" t="n"/>
      <c r="N56" s="113" t="n"/>
      <c r="O56" s="113" t="n"/>
      <c r="P56" s="113" t="n"/>
      <c r="Q56" s="113" t="n"/>
      <c r="R56" s="113" t="n"/>
      <c r="S56" s="113" t="n"/>
      <c r="T56" s="113" t="n"/>
    </row>
    <row r="57" ht="14.25" customHeight="1" s="180">
      <c r="A57" s="113" t="n"/>
      <c r="B57" s="117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3" t="n"/>
      <c r="N57" s="113" t="n"/>
      <c r="O57" s="113" t="n"/>
      <c r="P57" s="113" t="n"/>
      <c r="Q57" s="113" t="n"/>
      <c r="R57" s="113" t="n"/>
      <c r="S57" s="113" t="n"/>
      <c r="T57" s="113" t="n"/>
    </row>
    <row r="58" ht="14.25" customHeight="1" s="180">
      <c r="A58" s="113" t="n"/>
      <c r="B58" s="117" t="n"/>
      <c r="C58" s="118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9" t="n"/>
      <c r="N58" s="119" t="n"/>
      <c r="O58" s="119" t="n"/>
      <c r="P58" s="119" t="n"/>
      <c r="Q58" s="119" t="n"/>
      <c r="R58" s="119" t="n"/>
      <c r="S58" s="119" t="n"/>
      <c r="T58" s="119" t="n"/>
    </row>
    <row r="59" ht="14.25" customHeight="1" s="180">
      <c r="A59" s="113" t="n"/>
      <c r="B59" s="117" t="n"/>
      <c r="C59" s="118" t="n"/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8" t="n"/>
      <c r="M59" s="119" t="n"/>
      <c r="N59" s="119" t="n"/>
      <c r="O59" s="119" t="n"/>
      <c r="P59" s="119" t="n"/>
      <c r="Q59" s="119" t="n"/>
      <c r="R59" s="119" t="n"/>
      <c r="S59" s="119" t="n"/>
      <c r="T59" s="119" t="n"/>
    </row>
    <row r="60" ht="14.25" customHeight="1" s="180">
      <c r="A60" s="113" t="n"/>
      <c r="B60" s="113" t="n"/>
      <c r="C60" s="118" t="n"/>
      <c r="D60" s="118" t="n"/>
      <c r="E60" s="118" t="n"/>
      <c r="F60" s="118" t="n"/>
      <c r="G60" s="118" t="n"/>
      <c r="H60" s="118" t="n"/>
      <c r="I60" s="118" t="n"/>
      <c r="J60" s="119" t="n"/>
      <c r="K60" s="119" t="n"/>
      <c r="L60" s="119" t="n"/>
      <c r="M60" s="119" t="n"/>
      <c r="N60" s="119" t="n"/>
      <c r="O60" s="119" t="n"/>
      <c r="P60" s="119" t="n"/>
      <c r="Q60" s="119" t="n"/>
      <c r="R60" s="119" t="n"/>
      <c r="S60" s="119" t="n"/>
      <c r="T60" s="119" t="n"/>
    </row>
    <row r="61" ht="14.25" customHeight="1" s="180">
      <c r="A61" s="113" t="n"/>
      <c r="B61" s="113" t="n"/>
      <c r="C61" s="118" t="n"/>
      <c r="D61" s="118" t="n"/>
      <c r="E61" s="118" t="n"/>
      <c r="F61" s="118" t="n"/>
      <c r="G61" s="118" t="n"/>
      <c r="H61" s="118" t="n"/>
      <c r="I61" s="118" t="n"/>
      <c r="J61" s="119" t="n"/>
      <c r="K61" s="119" t="n"/>
      <c r="L61" s="119" t="n"/>
      <c r="M61" s="119" t="n"/>
      <c r="N61" s="119" t="n"/>
      <c r="O61" s="119" t="n"/>
      <c r="P61" s="119" t="n"/>
      <c r="Q61" s="119" t="n"/>
      <c r="R61" s="119" t="n"/>
      <c r="S61" s="119" t="n"/>
      <c r="T61" s="119" t="n"/>
    </row>
    <row r="62" ht="14.25" customHeight="1" s="180">
      <c r="A62" s="113" t="n"/>
      <c r="B62" s="113" t="n"/>
      <c r="C62" s="118" t="n"/>
      <c r="D62" s="118" t="inlineStr">
        <is>
          <t>PORTUGUÊS</t>
        </is>
      </c>
      <c r="E62" s="118" t="n"/>
      <c r="F62" s="118" t="n"/>
      <c r="G62" s="118" t="n"/>
      <c r="H62" s="118" t="n"/>
      <c r="I62" s="118" t="n"/>
      <c r="J62" s="119" t="n"/>
      <c r="K62" s="119" t="n"/>
      <c r="L62" s="119" t="n"/>
      <c r="M62" s="119" t="n"/>
      <c r="N62" s="119" t="n"/>
      <c r="O62" s="119" t="n"/>
      <c r="P62" s="119" t="n"/>
      <c r="Q62" s="119" t="n"/>
      <c r="R62" s="119" t="n"/>
      <c r="S62" s="119" t="n"/>
      <c r="T62" s="119" t="n"/>
    </row>
    <row r="63" ht="14.25" customHeight="1" s="180">
      <c r="A63" s="113" t="n"/>
      <c r="B63" s="113" t="n"/>
      <c r="C63" s="118" t="n"/>
      <c r="D63" s="142" t="n">
        <v>0</v>
      </c>
      <c r="E63" s="142" t="n">
        <v>0</v>
      </c>
      <c r="F63" s="142" t="n">
        <v>0</v>
      </c>
      <c r="G63" s="142" t="n">
        <v>0</v>
      </c>
      <c r="H63" s="142" t="n">
        <v>0</v>
      </c>
      <c r="I63" s="142" t="n">
        <v>0</v>
      </c>
      <c r="J63" s="142" t="n">
        <v>0</v>
      </c>
      <c r="K63" s="142" t="n">
        <v>0</v>
      </c>
      <c r="L63" s="142" t="n">
        <v>0</v>
      </c>
      <c r="M63" s="142" t="n">
        <v>0</v>
      </c>
      <c r="N63" s="142" t="n">
        <v>0</v>
      </c>
      <c r="O63" s="142" t="n">
        <v>0</v>
      </c>
      <c r="P63" s="142" t="n">
        <v>0</v>
      </c>
      <c r="Q63" s="142" t="n"/>
      <c r="R63" s="142" t="n"/>
      <c r="S63" s="142" t="n"/>
      <c r="T63" s="142" t="n"/>
    </row>
    <row r="64" ht="14.25" customHeight="1" s="180">
      <c r="A64" s="113" t="n"/>
      <c r="B64" s="113" t="n"/>
      <c r="C64" s="118" t="n"/>
      <c r="D64" s="143" t="e">
        <v>#DIV/0!</v>
      </c>
      <c r="E64" s="143" t="e">
        <v>#DIV/0!</v>
      </c>
      <c r="F64" s="143" t="e">
        <v>#DIV/0!</v>
      </c>
      <c r="G64" s="143" t="e">
        <v>#DIV/0!</v>
      </c>
      <c r="H64" s="143" t="e">
        <v>#DIV/0!</v>
      </c>
      <c r="I64" s="143" t="e">
        <v>#DIV/0!</v>
      </c>
      <c r="J64" s="143" t="e">
        <v>#DIV/0!</v>
      </c>
      <c r="K64" s="143" t="e">
        <v>#DIV/0!</v>
      </c>
      <c r="L64" s="143" t="e">
        <v>#DIV/0!</v>
      </c>
      <c r="M64" s="143" t="e">
        <v>#DIV/0!</v>
      </c>
      <c r="N64" s="143" t="e">
        <v>#DIV/0!</v>
      </c>
      <c r="O64" s="143" t="e">
        <v>#DIV/0!</v>
      </c>
      <c r="P64" s="143" t="e">
        <v>#DIV/0!</v>
      </c>
      <c r="Q64" s="143" t="n"/>
      <c r="R64" s="143" t="n"/>
      <c r="S64" s="143" t="n"/>
      <c r="T64" s="143" t="n"/>
    </row>
    <row r="65" ht="14.25" customHeight="1" s="180">
      <c r="A65" s="113" t="n"/>
      <c r="B65" s="113" t="n"/>
      <c r="C65" s="118" t="n"/>
      <c r="D65" s="118" t="n"/>
      <c r="E65" s="118" t="n"/>
      <c r="F65" s="118" t="n"/>
      <c r="G65" s="118" t="n"/>
      <c r="H65" s="118" t="n"/>
      <c r="I65" s="118" t="n"/>
      <c r="J65" s="119" t="n"/>
      <c r="K65" s="119" t="n"/>
      <c r="L65" s="119" t="n"/>
      <c r="M65" s="119" t="n"/>
      <c r="N65" s="119" t="n"/>
      <c r="O65" s="119" t="n"/>
      <c r="P65" s="119" t="n"/>
      <c r="Q65" s="119" t="n"/>
      <c r="R65" s="119" t="n"/>
      <c r="S65" s="119" t="n"/>
      <c r="T65" s="119" t="n"/>
    </row>
    <row r="66" ht="14.25" customHeight="1" s="180">
      <c r="A66" s="113" t="n"/>
      <c r="B66" s="113" t="n"/>
      <c r="C66" s="118" t="n"/>
      <c r="D66" s="118" t="inlineStr">
        <is>
          <t>MATEMÁTICA</t>
        </is>
      </c>
      <c r="E66" s="118" t="n"/>
      <c r="F66" s="118" t="n"/>
      <c r="G66" s="118" t="n"/>
      <c r="H66" s="118" t="n"/>
      <c r="I66" s="118" t="n"/>
      <c r="J66" s="119" t="n"/>
      <c r="K66" s="119" t="n"/>
      <c r="L66" s="119" t="n"/>
      <c r="M66" s="119" t="n"/>
      <c r="N66" s="119" t="n"/>
      <c r="O66" s="119" t="n"/>
      <c r="P66" s="119" t="n"/>
      <c r="Q66" s="119" t="n"/>
      <c r="R66" s="119" t="n"/>
      <c r="S66" s="119" t="n"/>
      <c r="T66" s="119" t="n"/>
    </row>
    <row r="67" ht="14.25" customHeight="1" s="180">
      <c r="A67" s="113" t="n"/>
      <c r="B67" s="113" t="n"/>
      <c r="C67" s="118" t="n"/>
      <c r="D67" s="142" t="n">
        <v>0</v>
      </c>
      <c r="E67" s="142" t="n">
        <v>0</v>
      </c>
      <c r="F67" s="142" t="n">
        <v>0</v>
      </c>
      <c r="G67" s="142" t="n">
        <v>0</v>
      </c>
      <c r="H67" s="142" t="n">
        <v>0</v>
      </c>
      <c r="I67" s="142" t="n">
        <v>0</v>
      </c>
      <c r="J67" s="142" t="n">
        <v>0</v>
      </c>
      <c r="K67" s="142" t="n">
        <v>0</v>
      </c>
      <c r="L67" s="142" t="n">
        <v>0</v>
      </c>
      <c r="M67" s="142" t="n">
        <v>0</v>
      </c>
      <c r="N67" s="142" t="n">
        <v>0</v>
      </c>
      <c r="O67" s="142" t="n">
        <v>0</v>
      </c>
      <c r="P67" s="142" t="n">
        <v>0</v>
      </c>
      <c r="Q67" s="142" t="n"/>
      <c r="R67" s="142" t="n"/>
      <c r="S67" s="142" t="n"/>
      <c r="T67" s="142" t="n"/>
    </row>
    <row r="68" ht="14.25" customHeight="1" s="180">
      <c r="A68" s="113" t="n"/>
      <c r="B68" s="113" t="n"/>
      <c r="C68" s="118" t="n"/>
      <c r="D68" s="143" t="e">
        <v>#DIV/0!</v>
      </c>
      <c r="E68" s="143" t="e">
        <v>#DIV/0!</v>
      </c>
      <c r="F68" s="143" t="e">
        <v>#DIV/0!</v>
      </c>
      <c r="G68" s="143" t="e">
        <v>#DIV/0!</v>
      </c>
      <c r="H68" s="143" t="e">
        <v>#DIV/0!</v>
      </c>
      <c r="I68" s="143" t="e">
        <v>#DIV/0!</v>
      </c>
      <c r="J68" s="143" t="e">
        <v>#DIV/0!</v>
      </c>
      <c r="K68" s="143" t="e">
        <v>#DIV/0!</v>
      </c>
      <c r="L68" s="143" t="e">
        <v>#DIV/0!</v>
      </c>
      <c r="M68" s="143" t="e">
        <v>#DIV/0!</v>
      </c>
      <c r="N68" s="143" t="e">
        <v>#DIV/0!</v>
      </c>
      <c r="O68" s="143" t="e">
        <v>#DIV/0!</v>
      </c>
      <c r="P68" s="143" t="e">
        <v>#DIV/0!</v>
      </c>
      <c r="Q68" s="143" t="n"/>
      <c r="R68" s="143" t="n"/>
      <c r="S68" s="143" t="n"/>
      <c r="T68" s="143" t="n"/>
    </row>
    <row r="69" ht="14.25" customHeight="1" s="180">
      <c r="A69" s="113" t="n"/>
      <c r="B69" s="113" t="n"/>
      <c r="C69" s="118" t="n"/>
      <c r="D69" s="118" t="n"/>
      <c r="E69" s="118" t="n"/>
      <c r="F69" s="118" t="n"/>
      <c r="G69" s="118" t="n"/>
      <c r="H69" s="118" t="n"/>
      <c r="I69" s="118" t="n"/>
      <c r="J69" s="119" t="n"/>
      <c r="K69" s="119" t="n"/>
      <c r="L69" s="119" t="n"/>
      <c r="M69" s="119" t="n"/>
      <c r="N69" s="119" t="n"/>
      <c r="O69" s="119" t="n"/>
      <c r="P69" s="119" t="n"/>
      <c r="Q69" s="119" t="n"/>
      <c r="R69" s="119" t="n"/>
      <c r="S69" s="119" t="n"/>
      <c r="T69" s="119" t="n"/>
    </row>
    <row r="70" ht="14.25" customHeight="1" s="180">
      <c r="A70" s="113" t="n"/>
      <c r="B70" s="113" t="n"/>
      <c r="C70" s="119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19" t="n"/>
      <c r="M70" s="119" t="n"/>
      <c r="N70" s="119" t="n"/>
      <c r="O70" s="119" t="n"/>
      <c r="P70" s="119" t="n"/>
      <c r="Q70" s="119" t="n"/>
      <c r="R70" s="119" t="n"/>
      <c r="S70" s="119" t="n"/>
      <c r="T70" s="119" t="n"/>
    </row>
    <row r="71" ht="14.25" customHeight="1" s="180">
      <c r="A71" s="113" t="n"/>
      <c r="B71" s="113" t="n"/>
      <c r="C71" s="119" t="n"/>
      <c r="D71" s="119" t="n"/>
      <c r="E71" s="119" t="n"/>
      <c r="F71" s="119" t="n"/>
      <c r="G71" s="119" t="n"/>
      <c r="H71" s="119" t="n"/>
      <c r="I71" s="119" t="n"/>
      <c r="J71" s="119" t="n"/>
      <c r="K71" s="119" t="n"/>
      <c r="L71" s="119" t="n"/>
      <c r="M71" s="119" t="n"/>
      <c r="N71" s="119" t="n"/>
      <c r="O71" s="119" t="n"/>
      <c r="P71" s="119" t="n"/>
      <c r="Q71" s="119" t="n"/>
      <c r="R71" s="119" t="n"/>
      <c r="S71" s="119" t="n"/>
      <c r="T71" s="119" t="n"/>
    </row>
    <row r="72" ht="14.25" customHeight="1" s="180">
      <c r="A72" s="113" t="n"/>
      <c r="B72" s="113" t="n"/>
      <c r="C72" s="119" t="n"/>
      <c r="D72" s="119" t="n"/>
      <c r="E72" s="119" t="n"/>
      <c r="F72" s="119" t="n"/>
      <c r="G72" s="119" t="n"/>
      <c r="H72" s="119" t="n"/>
      <c r="I72" s="119" t="n"/>
      <c r="J72" s="119" t="n"/>
      <c r="K72" s="119" t="n"/>
      <c r="L72" s="119" t="n"/>
      <c r="M72" s="119" t="n"/>
      <c r="N72" s="119" t="n"/>
      <c r="O72" s="119" t="n"/>
      <c r="P72" s="119" t="n"/>
      <c r="Q72" s="119" t="n"/>
      <c r="R72" s="119" t="n"/>
      <c r="S72" s="119" t="n"/>
      <c r="T72" s="119" t="n"/>
    </row>
    <row r="73" ht="14.25" customHeight="1" s="180">
      <c r="A73" s="113" t="n"/>
      <c r="B73" s="113" t="n"/>
      <c r="C73" s="119" t="n"/>
      <c r="D73" s="119" t="n"/>
      <c r="E73" s="119" t="n"/>
      <c r="F73" s="119" t="n"/>
      <c r="G73" s="119" t="n"/>
      <c r="H73" s="119" t="n"/>
      <c r="I73" s="119" t="n"/>
      <c r="J73" s="119" t="n"/>
      <c r="K73" s="119" t="n"/>
      <c r="L73" s="119" t="n"/>
      <c r="M73" s="119" t="n"/>
      <c r="N73" s="119" t="n"/>
      <c r="O73" s="119" t="n"/>
      <c r="P73" s="119" t="n"/>
      <c r="Q73" s="119" t="n"/>
      <c r="R73" s="119" t="n"/>
      <c r="S73" s="119" t="n"/>
      <c r="T73" s="119" t="n"/>
    </row>
    <row r="74" ht="14.25" customHeight="1" s="180">
      <c r="A74" s="113" t="n"/>
      <c r="B74" s="113" t="n"/>
      <c r="C74" s="119" t="n"/>
      <c r="D74" s="119" t="n"/>
      <c r="E74" s="119" t="n"/>
      <c r="F74" s="119" t="n"/>
      <c r="G74" s="119" t="n"/>
      <c r="H74" s="119" t="n"/>
      <c r="I74" s="119" t="n"/>
      <c r="J74" s="119" t="n"/>
      <c r="K74" s="119" t="n"/>
      <c r="L74" s="119" t="n"/>
      <c r="M74" s="119" t="n"/>
      <c r="N74" s="119" t="n"/>
      <c r="O74" s="119" t="n"/>
      <c r="P74" s="119" t="n"/>
      <c r="Q74" s="119" t="n"/>
      <c r="R74" s="119" t="n"/>
      <c r="S74" s="119" t="n"/>
      <c r="T74" s="119" t="n"/>
    </row>
    <row r="75" ht="14.25" customHeight="1" s="180">
      <c r="A75" s="113" t="n"/>
      <c r="B75" s="113" t="n"/>
      <c r="C75" s="119" t="n"/>
      <c r="D75" s="119" t="n"/>
      <c r="E75" s="119" t="n"/>
      <c r="F75" s="119" t="n"/>
      <c r="G75" s="119" t="n"/>
      <c r="H75" s="119" t="n"/>
      <c r="I75" s="119" t="n"/>
      <c r="J75" s="119" t="n"/>
      <c r="K75" s="119" t="n"/>
      <c r="L75" s="119" t="n"/>
      <c r="M75" s="119" t="n"/>
      <c r="N75" s="119" t="n"/>
      <c r="O75" s="119" t="n"/>
      <c r="P75" s="119" t="n"/>
      <c r="Q75" s="119" t="n"/>
      <c r="R75" s="119" t="n"/>
      <c r="S75" s="119" t="n"/>
      <c r="T75" s="119" t="n"/>
    </row>
    <row r="76" ht="14.25" customHeight="1" s="180">
      <c r="A76" s="113" t="n"/>
      <c r="B76" s="113" t="n"/>
      <c r="C76" s="119" t="n"/>
      <c r="D76" s="119" t="n"/>
      <c r="E76" s="119" t="n"/>
      <c r="F76" s="119" t="n"/>
      <c r="G76" s="119" t="n"/>
      <c r="H76" s="119" t="n"/>
      <c r="I76" s="119" t="n"/>
      <c r="J76" s="119" t="n"/>
      <c r="K76" s="119" t="n"/>
      <c r="L76" s="119" t="n"/>
      <c r="M76" s="119" t="n"/>
      <c r="N76" s="119" t="n"/>
      <c r="O76" s="119" t="n"/>
      <c r="P76" s="119" t="n"/>
      <c r="Q76" s="119" t="n"/>
      <c r="R76" s="119" t="n"/>
      <c r="S76" s="119" t="n"/>
      <c r="T76" s="119" t="n"/>
    </row>
    <row r="77" ht="14.25" customHeight="1" s="180">
      <c r="A77" s="113" t="n"/>
      <c r="B77" s="113" t="n"/>
      <c r="C77" s="119" t="n"/>
      <c r="D77" s="119" t="n"/>
      <c r="E77" s="119" t="n"/>
      <c r="F77" s="119" t="n"/>
      <c r="G77" s="119" t="n"/>
      <c r="H77" s="119" t="n"/>
      <c r="I77" s="119" t="n"/>
      <c r="J77" s="119" t="n"/>
      <c r="K77" s="119" t="n"/>
      <c r="L77" s="119" t="n"/>
      <c r="M77" s="119" t="n"/>
      <c r="N77" s="119" t="n"/>
      <c r="O77" s="119" t="n"/>
      <c r="P77" s="119" t="n"/>
      <c r="Q77" s="119" t="n"/>
      <c r="R77" s="119" t="n"/>
      <c r="S77" s="119" t="n"/>
      <c r="T77" s="119" t="n"/>
    </row>
    <row r="78" ht="14.25" customHeight="1" s="180">
      <c r="A78" s="113" t="n"/>
      <c r="B78" s="113" t="n"/>
      <c r="C78" s="119" t="n"/>
      <c r="D78" s="119" t="n"/>
      <c r="E78" s="119" t="n"/>
      <c r="F78" s="119" t="n"/>
      <c r="G78" s="119" t="n"/>
      <c r="H78" s="119" t="n"/>
      <c r="I78" s="119" t="n"/>
      <c r="J78" s="119" t="n"/>
      <c r="K78" s="119" t="n"/>
      <c r="L78" s="119" t="n"/>
      <c r="M78" s="119" t="n"/>
      <c r="N78" s="119" t="n"/>
      <c r="O78" s="119" t="n"/>
      <c r="P78" s="119" t="n"/>
      <c r="Q78" s="119" t="n"/>
      <c r="R78" s="119" t="n"/>
      <c r="S78" s="119" t="n"/>
      <c r="T78" s="119" t="n"/>
    </row>
    <row r="79" ht="14.25" customHeight="1" s="180">
      <c r="A79" s="113" t="n"/>
      <c r="B79" s="113" t="n"/>
      <c r="C79" s="119" t="n"/>
      <c r="D79" s="119" t="n"/>
      <c r="E79" s="119" t="n"/>
      <c r="F79" s="119" t="n"/>
      <c r="G79" s="119" t="n"/>
      <c r="H79" s="119" t="n"/>
      <c r="I79" s="119" t="n"/>
      <c r="J79" s="119" t="n"/>
      <c r="K79" s="119" t="n"/>
      <c r="L79" s="119" t="n"/>
      <c r="M79" s="119" t="n"/>
      <c r="N79" s="119" t="n"/>
      <c r="O79" s="119" t="n"/>
      <c r="P79" s="119" t="n"/>
      <c r="Q79" s="119" t="n"/>
      <c r="R79" s="119" t="n"/>
      <c r="S79" s="119" t="n"/>
      <c r="T79" s="119" t="n"/>
    </row>
    <row r="80" ht="14.25" customHeight="1" s="180">
      <c r="A80" s="113" t="n"/>
      <c r="B80" s="113" t="n"/>
      <c r="C80" s="119" t="n"/>
      <c r="D80" s="119" t="n"/>
      <c r="E80" s="119" t="n"/>
      <c r="F80" s="119" t="n"/>
      <c r="G80" s="119" t="n"/>
      <c r="H80" s="119" t="n"/>
      <c r="I80" s="119" t="n"/>
      <c r="J80" s="119" t="n"/>
      <c r="K80" s="119" t="n"/>
      <c r="L80" s="119" t="n"/>
      <c r="M80" s="119" t="n"/>
      <c r="N80" s="119" t="n"/>
      <c r="O80" s="119" t="n"/>
      <c r="P80" s="119" t="n"/>
      <c r="Q80" s="119" t="n"/>
      <c r="R80" s="119" t="n"/>
      <c r="S80" s="119" t="n"/>
      <c r="T80" s="119" t="n"/>
    </row>
    <row r="81" ht="14.25" customHeight="1" s="180">
      <c r="A81" s="113" t="n"/>
      <c r="B81" s="113" t="n"/>
      <c r="C81" s="119" t="n"/>
      <c r="D81" s="119" t="n"/>
      <c r="E81" s="119" t="n"/>
      <c r="F81" s="119" t="n"/>
      <c r="G81" s="119" t="n"/>
      <c r="H81" s="119" t="n"/>
      <c r="I81" s="119" t="n"/>
      <c r="J81" s="119" t="n"/>
      <c r="K81" s="119" t="n"/>
      <c r="L81" s="119" t="n"/>
      <c r="M81" s="119" t="n"/>
      <c r="N81" s="119" t="n"/>
      <c r="O81" s="119" t="n"/>
      <c r="P81" s="119" t="n"/>
      <c r="Q81" s="119" t="n"/>
      <c r="R81" s="119" t="n"/>
      <c r="S81" s="119" t="n"/>
      <c r="T81" s="119" t="n"/>
    </row>
    <row r="82" ht="14.25" customHeight="1" s="180">
      <c r="A82" s="113" t="n"/>
      <c r="B82" s="113" t="n"/>
      <c r="C82" s="119" t="n"/>
      <c r="D82" s="119" t="n"/>
      <c r="E82" s="119" t="n"/>
      <c r="F82" s="119" t="n"/>
      <c r="G82" s="119" t="n"/>
      <c r="H82" s="119" t="n"/>
      <c r="I82" s="119" t="n"/>
      <c r="J82" s="119" t="n"/>
      <c r="K82" s="119" t="n"/>
      <c r="L82" s="119" t="n"/>
      <c r="M82" s="119" t="n"/>
      <c r="N82" s="119" t="n"/>
      <c r="O82" s="119" t="n"/>
      <c r="P82" s="119" t="n"/>
      <c r="Q82" s="119" t="n"/>
      <c r="R82" s="119" t="n"/>
      <c r="S82" s="119" t="n"/>
      <c r="T82" s="119" t="n"/>
    </row>
    <row r="83" ht="14.25" customHeight="1" s="180">
      <c r="A83" s="113" t="n"/>
      <c r="B83" s="113" t="n"/>
      <c r="C83" s="119" t="n"/>
      <c r="D83" s="119" t="n"/>
      <c r="E83" s="119" t="n"/>
      <c r="F83" s="119" t="n"/>
      <c r="G83" s="119" t="n"/>
      <c r="H83" s="119" t="n"/>
      <c r="I83" s="119" t="n"/>
      <c r="J83" s="119" t="n"/>
      <c r="K83" s="119" t="n"/>
      <c r="L83" s="119" t="n"/>
      <c r="M83" s="119" t="n"/>
      <c r="N83" s="119" t="n"/>
      <c r="O83" s="119" t="n"/>
      <c r="P83" s="119" t="n"/>
      <c r="Q83" s="119" t="n"/>
      <c r="R83" s="119" t="n"/>
      <c r="S83" s="119" t="n"/>
      <c r="T83" s="119" t="n"/>
    </row>
  </sheetData>
  <mergeCells count="4">
    <mergeCell ref="D53:F53"/>
    <mergeCell ref="H44:J44"/>
    <mergeCell ref="B44:D44"/>
    <mergeCell ref="J53:L53"/>
  </mergeCells>
  <pageMargins left="0.5118110236220472" right="0.5118110236220472" top="0.7874015748031497" bottom="0.7874015748031497" header="0" footer="0"/>
  <pageSetup orientation="landscape" paperSize="9" scale="5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Informatica</dc:creator>
  <dcterms:created xsi:type="dcterms:W3CDTF">2024-05-17T16:28:27Z</dcterms:created>
  <dcterms:modified xsi:type="dcterms:W3CDTF">2024-05-17T16:28:30Z</dcterms:modified>
  <cp:lastModifiedBy>Carlos Ítalo</cp:lastModifiedBy>
</cp:coreProperties>
</file>