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ython_excel\Pasta002\"/>
    </mc:Choice>
  </mc:AlternateContent>
  <xr:revisionPtr revIDLastSave="0" documentId="13_ncr:1_{33940142-7BD0-44B5-8A5A-EA609FF439D6}" xr6:coauthVersionLast="47" xr6:coauthVersionMax="47" xr10:uidLastSave="{00000000-0000-0000-0000-000000000000}"/>
  <bookViews>
    <workbookView xWindow="795" yWindow="585" windowWidth="23490" windowHeight="13830" tabRatio="776" activeTab="2" xr2:uid="{00000000-000D-0000-FFFF-FFFF00000000}"/>
  </bookViews>
  <sheets>
    <sheet name="RANKING" sheetId="1" r:id="rId1"/>
    <sheet name="SRE ARAGUAINA" sheetId="2" r:id="rId2"/>
    <sheet name="SRE ARAGUATINS" sheetId="3" r:id="rId3"/>
    <sheet name="SRE ARRAIAS" sheetId="4" r:id="rId4"/>
    <sheet name="SRE COLINAS DO TOCANTINS" sheetId="5" r:id="rId5"/>
    <sheet name="SRE DIANOPOLIS" sheetId="6" r:id="rId6"/>
    <sheet name="SRE GUARAI" sheetId="7" r:id="rId7"/>
    <sheet name="SRE GURUPI" sheetId="8" r:id="rId8"/>
    <sheet name="SRE MIRACEMA DO TOCANTINS" sheetId="9" r:id="rId9"/>
    <sheet name="SRE PALMAS" sheetId="10" r:id="rId10"/>
    <sheet name="SRE PARAISO" sheetId="11" r:id="rId11"/>
    <sheet name="SRE PEDRO AFONSO" sheetId="12" r:id="rId12"/>
    <sheet name="SRE PORTO NACIONAL" sheetId="13" r:id="rId13"/>
    <sheet name="SRE TOCANTINOPOLIS" sheetId="14" r:id="rId14"/>
    <sheet name="planilha auxiliar" sheetId="15" state="hidden" r:id="rId15"/>
  </sheets>
  <definedNames>
    <definedName name="_xlnm._FilterDatabase" localSheetId="14" hidden="1">'planilha auxiliar'!$A$14:$G$20</definedName>
    <definedName name="_xlnm._FilterDatabase" localSheetId="0" hidden="1">RANKING!$B$1:$F$14</definedName>
  </definedNames>
  <calcPr calcId="191029"/>
</workbook>
</file>

<file path=xl/calcChain.xml><?xml version="1.0" encoding="utf-8"?>
<calcChain xmlns="http://schemas.openxmlformats.org/spreadsheetml/2006/main">
  <c r="G20" i="15" l="1"/>
  <c r="F20" i="15"/>
  <c r="E20" i="15"/>
  <c r="D20" i="15"/>
  <c r="C20" i="15"/>
  <c r="B20" i="15"/>
  <c r="A20" i="15"/>
  <c r="A19" i="15"/>
  <c r="L18" i="15"/>
  <c r="A18" i="15"/>
  <c r="G17" i="15"/>
  <c r="F17" i="15"/>
  <c r="E17" i="15"/>
  <c r="D17" i="15"/>
  <c r="C17" i="15"/>
  <c r="B17" i="15"/>
  <c r="A17" i="15"/>
  <c r="G16" i="15"/>
  <c r="F16" i="15"/>
  <c r="E16" i="15"/>
  <c r="D16" i="15"/>
  <c r="C16" i="15"/>
  <c r="B16" i="15"/>
  <c r="A16" i="15"/>
  <c r="G15" i="15"/>
  <c r="F15" i="15"/>
  <c r="E15" i="15"/>
  <c r="D15" i="15"/>
  <c r="C15" i="15"/>
  <c r="B15" i="15"/>
  <c r="A15" i="15"/>
  <c r="B6" i="14"/>
  <c r="B5" i="14"/>
  <c r="E8" i="1" s="1"/>
  <c r="B4" i="14"/>
  <c r="B3" i="14"/>
  <c r="B5" i="13"/>
  <c r="B4" i="13"/>
  <c r="D6" i="1" s="1"/>
  <c r="B3" i="13"/>
  <c r="B5" i="12"/>
  <c r="B4" i="12"/>
  <c r="D2" i="1" s="1"/>
  <c r="B3" i="12"/>
  <c r="B5" i="11"/>
  <c r="B4" i="11"/>
  <c r="D14" i="1" s="1"/>
  <c r="B3" i="11"/>
  <c r="B5" i="10"/>
  <c r="B4" i="10"/>
  <c r="D13" i="1" s="1"/>
  <c r="B3" i="10"/>
  <c r="B5" i="9"/>
  <c r="B4" i="9"/>
  <c r="D12" i="1" s="1"/>
  <c r="B3" i="9"/>
  <c r="B5" i="8"/>
  <c r="B4" i="8"/>
  <c r="D7" i="1" s="1"/>
  <c r="B3" i="8"/>
  <c r="B5" i="7"/>
  <c r="B4" i="7"/>
  <c r="D11" i="1" s="1"/>
  <c r="B3" i="7"/>
  <c r="B5" i="6"/>
  <c r="B4" i="6"/>
  <c r="D4" i="1" s="1"/>
  <c r="B3" i="6"/>
  <c r="B5" i="5"/>
  <c r="B4" i="5"/>
  <c r="D3" i="1" s="1"/>
  <c r="B3" i="5"/>
  <c r="B5" i="4"/>
  <c r="B4" i="4"/>
  <c r="D9" i="1" s="1"/>
  <c r="B3" i="4"/>
  <c r="B5" i="3"/>
  <c r="E10" i="1" s="1"/>
  <c r="B4" i="3"/>
  <c r="D10" i="1" s="1"/>
  <c r="B3" i="3"/>
  <c r="C10" i="1" s="1"/>
  <c r="B5" i="2"/>
  <c r="B4" i="2"/>
  <c r="D5" i="1" s="1"/>
  <c r="B3" i="2"/>
  <c r="E14" i="1"/>
  <c r="C14" i="1"/>
  <c r="E13" i="1"/>
  <c r="C13" i="1"/>
  <c r="E12" i="1"/>
  <c r="C12" i="1"/>
  <c r="E11" i="1"/>
  <c r="C11" i="1"/>
  <c r="E9" i="1"/>
  <c r="C9" i="1"/>
  <c r="F8" i="1"/>
  <c r="D8" i="1"/>
  <c r="C8" i="1"/>
  <c r="E7" i="1"/>
  <c r="C7" i="1"/>
  <c r="E6" i="1"/>
  <c r="C6" i="1"/>
  <c r="E5" i="1"/>
  <c r="C5" i="1"/>
  <c r="E4" i="1"/>
  <c r="C4" i="1"/>
  <c r="E3" i="1"/>
  <c r="C3" i="1"/>
  <c r="E2" i="1"/>
  <c r="C2" i="1"/>
  <c r="C16" i="1" l="1"/>
  <c r="B6" i="3"/>
  <c r="F10" i="1" s="1"/>
  <c r="B6" i="5"/>
  <c r="F3" i="1" s="1"/>
  <c r="B6" i="8"/>
  <c r="F7" i="1" s="1"/>
  <c r="B6" i="10"/>
  <c r="F13" i="1" s="1"/>
  <c r="B6" i="2"/>
  <c r="F5" i="1" s="1"/>
  <c r="B6" i="4"/>
  <c r="F9" i="1" s="1"/>
  <c r="B6" i="6"/>
  <c r="F4" i="1" s="1"/>
  <c r="B6" i="7"/>
  <c r="F11" i="1" s="1"/>
  <c r="B6" i="9"/>
  <c r="F12" i="1" s="1"/>
  <c r="B6" i="11"/>
  <c r="F14" i="1" s="1"/>
  <c r="B6" i="12"/>
  <c r="F2" i="1" s="1"/>
  <c r="B6" i="13"/>
  <c r="F6" i="1" s="1"/>
</calcChain>
</file>

<file path=xl/sharedStrings.xml><?xml version="1.0" encoding="utf-8"?>
<sst xmlns="http://schemas.openxmlformats.org/spreadsheetml/2006/main" count="2701" uniqueCount="675">
  <si>
    <t>SRE's</t>
  </si>
  <si>
    <t>Total de escolas</t>
  </si>
  <si>
    <t>Concluida</t>
  </si>
  <si>
    <t>Não concluida</t>
  </si>
  <si>
    <t>% de Escolas Concluidas</t>
  </si>
  <si>
    <t>1º</t>
  </si>
  <si>
    <t>PEDRO AFONSO</t>
  </si>
  <si>
    <t>2º</t>
  </si>
  <si>
    <t>COLINAS DO TOCANTINS</t>
  </si>
  <si>
    <t>3º</t>
  </si>
  <si>
    <t>DIANOPOLIS</t>
  </si>
  <si>
    <t>4º</t>
  </si>
  <si>
    <t>ARAGUAINA</t>
  </si>
  <si>
    <t>5º</t>
  </si>
  <si>
    <t>PORTO NACIONAL</t>
  </si>
  <si>
    <t>6º</t>
  </si>
  <si>
    <t>GURUPI</t>
  </si>
  <si>
    <t>7º</t>
  </si>
  <si>
    <t>TOCANTINÓPOLIS</t>
  </si>
  <si>
    <t>8º</t>
  </si>
  <si>
    <t>ARRAIAS</t>
  </si>
  <si>
    <t>9º</t>
  </si>
  <si>
    <t>ARAGUATINS</t>
  </si>
  <si>
    <t>10º</t>
  </si>
  <si>
    <t>GUARAI</t>
  </si>
  <si>
    <t>11º</t>
  </si>
  <si>
    <t>MIRACEMA DO TOCANTINS</t>
  </si>
  <si>
    <t>12º</t>
  </si>
  <si>
    <t>PALMAS</t>
  </si>
  <si>
    <t>13º</t>
  </si>
  <si>
    <t>PARAÍSO</t>
  </si>
  <si>
    <t xml:space="preserve">TOTAL ESCOLAS NÃO ADESÃO </t>
  </si>
  <si>
    <t>SRE ARAGUAINA</t>
  </si>
  <si>
    <t>Total de Escolas</t>
  </si>
  <si>
    <t>Escolas Concluidas</t>
  </si>
  <si>
    <t>Escolas Não Concluidas</t>
  </si>
  <si>
    <t>Porcentagem de Escolas Concluidas</t>
  </si>
  <si>
    <t>Lista de Escolas Não Concluidas</t>
  </si>
  <si>
    <t>Código INEP</t>
  </si>
  <si>
    <t>Nome da Escola</t>
  </si>
  <si>
    <t>Regional</t>
  </si>
  <si>
    <t>Município</t>
  </si>
  <si>
    <t>Esfera</t>
  </si>
  <si>
    <t>Status PDDE</t>
  </si>
  <si>
    <t>COL EST GETULIO VARGAS</t>
  </si>
  <si>
    <t>Ananás</t>
  </si>
  <si>
    <t>Estadual</t>
  </si>
  <si>
    <t>Não iniciado</t>
  </si>
  <si>
    <t>Aragominas</t>
  </si>
  <si>
    <t>CENTRO DE ENSINO MEDIO CASTELO BRANCO</t>
  </si>
  <si>
    <t>Araguaína</t>
  </si>
  <si>
    <t>COLEGIO DE APLICACAO</t>
  </si>
  <si>
    <t>COLEGIO EST ADEMAR VICENTE FERREIRA SOBRINHO</t>
  </si>
  <si>
    <t>COLEGIO ESTADUAL PROFESSORA SILVANDIRA SOUSA LIMA</t>
  </si>
  <si>
    <t>COLEGIO MILITAR DO ESTADO DO TOCANTINS - DR JOSE ALUISIO DA SILVA LUZ</t>
  </si>
  <si>
    <t>COLEGIO MILITAR DO ESTADO DO TOCANTINS - JORGE HUMBERTO CAMARGO</t>
  </si>
  <si>
    <t>COL EST ADOLFO BEZERRA DE MENEZES</t>
  </si>
  <si>
    <t>COL EST GUILHERME DOURADO</t>
  </si>
  <si>
    <t>COL EST RUI BARBOSA</t>
  </si>
  <si>
    <t>ESC EST MAL RONDON</t>
  </si>
  <si>
    <t>ESC EST MANOEL GOMES DA CUNHA</t>
  </si>
  <si>
    <t>ESC EST WELDER MARIA DE ABREU SALES</t>
  </si>
  <si>
    <t>ESCOLA DE TEMPO INTEGRAL SENHOR DOMINGOS DA CRUZ MACHADO</t>
  </si>
  <si>
    <t>ESCOLA ESPECIAL RAIOS DE LUZ - APAE</t>
  </si>
  <si>
    <t>ESCOLA ESTADUAL GIRASSOL DE TEMPO INTEGRAL SANCHA FERREIRA</t>
  </si>
  <si>
    <t>ESCOLA ESTADUAL PROFESSOR ALFREDO NASSER</t>
  </si>
  <si>
    <t>ESC PAROQUIAL LUIZ AUGUSTO</t>
  </si>
  <si>
    <t>ESCOLA ESTADUAL MANOEL ALVES GRANDE</t>
  </si>
  <si>
    <t>Campos Lindos</t>
  </si>
  <si>
    <t>COL EST ADA DE ASSIS TEIXEIRA</t>
  </si>
  <si>
    <t>Goiatins</t>
  </si>
  <si>
    <t>ESC INDIGENA NOVA</t>
  </si>
  <si>
    <t>ESC INDIGENA TXUALET</t>
  </si>
  <si>
    <t>ESCOLA INDIGENA BACURI</t>
  </si>
  <si>
    <t>ESCOLA INDIGENA CACRO</t>
  </si>
  <si>
    <t>ESC EST DOM PEDRO II</t>
  </si>
  <si>
    <t>Wanderlândia</t>
  </si>
  <si>
    <t>COLEGIO ESTADUAL PROFESSORA JULIANA BARROS</t>
  </si>
  <si>
    <t>Xambioá</t>
  </si>
  <si>
    <t>ESCOLA ESTADUAL PRESIDENTE COSTA E SILVA</t>
  </si>
  <si>
    <t>Em cadastramento</t>
  </si>
  <si>
    <t>COLEGIO ESTADUAL JARDIM PAULISTA</t>
  </si>
  <si>
    <t>COLEGIO EST HENRIQUE C AMORIM</t>
  </si>
  <si>
    <t>ESC EST JOAO GUILHERME LEITE KUNZE</t>
  </si>
  <si>
    <t>ESC EST NORTE GOIANO</t>
  </si>
  <si>
    <t>ESCOLA ESPIRITA ANDRE LUIZ CONVENIADA</t>
  </si>
  <si>
    <t>ESCOLA ESTADUAL FRANCISCO MAXIMO DE SOUSA</t>
  </si>
  <si>
    <t>ESCOLA ESTADUAL SAO PEDRO</t>
  </si>
  <si>
    <t>Araguanã</t>
  </si>
  <si>
    <t>ESCOLA ESTADUAL PROFESSOR JOSE FRANCISCO DOS MONTES</t>
  </si>
  <si>
    <t>Filadélfia</t>
  </si>
  <si>
    <t>ESCOLA ESTADUAL PROFESSORA HAMEDY CURY QUEIROZ</t>
  </si>
  <si>
    <t>Nova Olinda</t>
  </si>
  <si>
    <t>ESC EST SAO JOSE</t>
  </si>
  <si>
    <t>Piraquê</t>
  </si>
  <si>
    <t>CENTRO DE ENSINO MEDIO CABO APARICIO ARAUJO PAZ</t>
  </si>
  <si>
    <t>Em análise do MEC</t>
  </si>
  <si>
    <t>ESCOLA PAROQUIAL SAO PEDRO - CONVENIADA</t>
  </si>
  <si>
    <t>ESCOLA ESTADUAL JOSE DOMINGOS CARVALHO BARBOSA</t>
  </si>
  <si>
    <t>CENTRO DE ENSINO MEDIO BENJAMIM JOSE DE ALMEIDA</t>
  </si>
  <si>
    <t>CENTRO DE ENSINO MEDIO PAULO FREIRE</t>
  </si>
  <si>
    <t>COLEGIO ESTADUAL CAMPOS BRASIL</t>
  </si>
  <si>
    <t>COLEGIO ESTADUAL SONHO DE LIBERDADE</t>
  </si>
  <si>
    <t>ESC EST MODELO</t>
  </si>
  <si>
    <t>ESCOLA DE TEMPO INTEGRAL JARDENIR JORGE FREDERICO</t>
  </si>
  <si>
    <t>ESCOLA ESTADUAL GIRASSOL DE TEMPO INTEGRAL DEPUTADO FEDERAL JOSE ALVES DE ASSIS</t>
  </si>
  <si>
    <t>ESCOLA ESTADUAL JORGE AMADO</t>
  </si>
  <si>
    <t>ESCOLA ESTADUAL PROFESSOR JOAO ALVES BATISTA</t>
  </si>
  <si>
    <t>ESCOLA ESTADUAL VILA NOVA</t>
  </si>
  <si>
    <t>ESCOLA ESTADUAL MACHADO DE ASSIS</t>
  </si>
  <si>
    <t>COL EST LEOPOLDO DE BULHOES</t>
  </si>
  <si>
    <t>Babaçulândia</t>
  </si>
  <si>
    <t>ESCOLA ESTADUAL RUI BARBOSA</t>
  </si>
  <si>
    <t>ESCOLA ESTADUAL BREJAO</t>
  </si>
  <si>
    <t>Barra do Ouro</t>
  </si>
  <si>
    <t>ESCOLA ESTADUAL PROFESSOR VICENTE JOSE VIEIRA</t>
  </si>
  <si>
    <t>ESC EST BARTOLOMEU BUENO DA SILVA</t>
  </si>
  <si>
    <t>Carmolândia</t>
  </si>
  <si>
    <t>ESC EST ADEUVALDO DE OLIVEIRA MORAES</t>
  </si>
  <si>
    <t>ESCOLA MUNICIPAL DE FILADELFIA</t>
  </si>
  <si>
    <t>COLEGIO ESTADUAL MARECHAL COSTA E SILVA</t>
  </si>
  <si>
    <t>Muricilândia</t>
  </si>
  <si>
    <t>ESCOLA ESTADUAL DE MURICILANDIA</t>
  </si>
  <si>
    <t>COL EST DR HELIO SOUZA BUENO</t>
  </si>
  <si>
    <t>ESCOLA DE EDUCACAO ESPECIAL RENASCER - APAE</t>
  </si>
  <si>
    <t>COLEGIO ESTADUAL DR JOAO D ABREU</t>
  </si>
  <si>
    <t>Novo Alegre</t>
  </si>
  <si>
    <t>ESC EST JOAO XXIII</t>
  </si>
  <si>
    <t>Riachinho</t>
  </si>
  <si>
    <t>CEMI KARAJA - XAMBIOA</t>
  </si>
  <si>
    <t>Santa Fé do Araguaia</t>
  </si>
  <si>
    <t>ESC EST ANAIDES BRITO MIRANDA</t>
  </si>
  <si>
    <t>ESC EST CASTRO ALVES</t>
  </si>
  <si>
    <t>ESC INDIGENA MANOEL ACHURE</t>
  </si>
  <si>
    <t>ESC INDIGENA WAXIHO BEDU</t>
  </si>
  <si>
    <t>ESCOLA INDIGENA TAINA HACKY</t>
  </si>
  <si>
    <t>COLEGIO ESTADUAL JOSE LUIZ SIQUEIRA</t>
  </si>
  <si>
    <t>ESCOLA ESPECIAL MORADA DO SOL</t>
  </si>
  <si>
    <t>ESCOLA ESTADUAL EURICO MOTA</t>
  </si>
  <si>
    <t>ESCOLA PAROQUIAL SAO MIGUEL CONVENIADA</t>
  </si>
  <si>
    <t>SRE ARAGUATINS</t>
  </si>
  <si>
    <t>COLEGIO MILITAR DO ESTADO DO TOCANTINS - PROFESSORA ANTONINA MILHOMEM</t>
  </si>
  <si>
    <t>Araguatins</t>
  </si>
  <si>
    <t>ESC EST GIRASSOL DE TEMPO INTEGRAL DENISE GOMIDE AMUI</t>
  </si>
  <si>
    <t>ESCOLA DE TEMPO INTEGRAL PROFESSORA ONEIDE DA CRUZ MOUSINHO</t>
  </si>
  <si>
    <t>ESCOLA ISOLADA BOA SORTE</t>
  </si>
  <si>
    <t>COL EST MANOEL VICENTE DE SOUZA</t>
  </si>
  <si>
    <t>Augustinópolis</t>
  </si>
  <si>
    <t>ESCOLA ESTADUAL GIRASSOL DE TEMPO INTEGRAL SAO FRANCISCO DE ASSIS</t>
  </si>
  <si>
    <t>Axixá do Tocantins</t>
  </si>
  <si>
    <t>COLEGIO ESTADUAL BURITI</t>
  </si>
  <si>
    <t>Buriti do Tocantins</t>
  </si>
  <si>
    <t>ESC EST INES VIANA COSTA</t>
  </si>
  <si>
    <t>Carrasco Bonito</t>
  </si>
  <si>
    <t>ESCOLA ESTADUAL CICERO GOMES DE JESUS</t>
  </si>
  <si>
    <t>ESC EST DR ULISSES GUIMARAES</t>
  </si>
  <si>
    <t>Esperantina</t>
  </si>
  <si>
    <t>ESC EST GENESIO GOMES</t>
  </si>
  <si>
    <t>Praia Norte</t>
  </si>
  <si>
    <t>ESCOLA ESTADUAL SAMPAIO</t>
  </si>
  <si>
    <t>Sampaio</t>
  </si>
  <si>
    <t>ESC EST ANAIDES BRITO DE MIRANDA</t>
  </si>
  <si>
    <t>São Bento do Tocantins</t>
  </si>
  <si>
    <t>COL EST MARECHAL RIBAS JUNIOR</t>
  </si>
  <si>
    <t>Sítio Novo do Tocantins</t>
  </si>
  <si>
    <t>ESCOLA ESTADUAL RAIMUNDO NONATO LEITE</t>
  </si>
  <si>
    <t>COLEGIO ESTADUAL LEONIDAS GONCALVES DUARTE</t>
  </si>
  <si>
    <t>ESCOLA ESTADUAL SANTA GERTRUDES</t>
  </si>
  <si>
    <t>ESCOLA ESTADUAL GIRASSOL DE TEMPO INTEGRAL AUGUSTINOPOLIS</t>
  </si>
  <si>
    <t>ESCOLA ESTADUAL SANTA GENOVEVA</t>
  </si>
  <si>
    <t>COLEGIO ESTADUAL DR PEDRO LUDOVICO TEIXEIRA</t>
  </si>
  <si>
    <t>SRE ARRAIAS</t>
  </si>
  <si>
    <t>Valor Repasse</t>
  </si>
  <si>
    <t>COLEGIO ESTADUAL PROFESSORA JOANA BATISTA CORDEIRO</t>
  </si>
  <si>
    <t>Arraias</t>
  </si>
  <si>
    <t>COLEGIO MILITAR DO ESTADO DO TOCANTINS JACY ALVES DE BARROS</t>
  </si>
  <si>
    <t>ESCOLA ESTADUAL BRIGADEIRO FELIPE</t>
  </si>
  <si>
    <t>ESCOLA ESTADUAL GIRASSOL DE TEMPO INTEGRAL AGRICOLA DAVID AIRES FRANCA</t>
  </si>
  <si>
    <t>ESCOLA ESTADUAL PROFESSORA ZULMIRA MAGALHAES</t>
  </si>
  <si>
    <t>ESCOLA ESTADUAL SILVA DOURADO</t>
  </si>
  <si>
    <t>COLEGIO ESTADUAL PROFESSORA RANULFA</t>
  </si>
  <si>
    <t>Aurora do Tocantins</t>
  </si>
  <si>
    <t>ESCOLA ESTADUAL DONA INES</t>
  </si>
  <si>
    <t>COLEGIO ESTADUAL JOAQUIM DE SENA E SILVA</t>
  </si>
  <si>
    <t>Combinado</t>
  </si>
  <si>
    <t>ESCOLA ESTADUAL GIRASSOL DE TEMPO INTEGRAL COMBINADO</t>
  </si>
  <si>
    <t>ESCOLA ESTADUAL PROFESSORA AUGUSTA VAZ DOS SANTOS TEIXEIRA</t>
  </si>
  <si>
    <t>COLEGIO ESTADUAL LAVANDEIRA</t>
  </si>
  <si>
    <t>Lavandeira</t>
  </si>
  <si>
    <t>COLEGIO ESTADUAL DESEMBARGADOR VIRGILIO DE MELO FRANCO</t>
  </si>
  <si>
    <t>Paranã</t>
  </si>
  <si>
    <t>ESCOLA ESTADUAL EUCLIDES BEZERRA GERAIS</t>
  </si>
  <si>
    <t>ESCOLA ESTADUAL FLORESTA</t>
  </si>
  <si>
    <t>ESCOLA ESTADUAL SANTA RITA DO RIO PALMA</t>
  </si>
  <si>
    <t>SRE COLINAS DO TOCANTINS</t>
  </si>
  <si>
    <t>COLEGIO ESTADUAL BERNARDO SAYAO</t>
  </si>
  <si>
    <t>COLINAS</t>
  </si>
  <si>
    <t>Bernardo Sayão</t>
  </si>
  <si>
    <t>INSTITUTO EDUCACIONAL GUNNAR VINGREN</t>
  </si>
  <si>
    <t>Colinas do Tocantins</t>
  </si>
  <si>
    <t>ESC EST SAO TOMAS DE AQUINO</t>
  </si>
  <si>
    <t>Tupiratins</t>
  </si>
  <si>
    <t>CENTRO DE ENSINO MEDIO PRESIDENTE CASTELO BRANCO</t>
  </si>
  <si>
    <t>COLEGIO MILITAR DO ESTADO DO TOCANTINS - JOAO XXIII</t>
  </si>
  <si>
    <t>ESCOLA ESPECIAL GOTAS DE ESPERANCA - APAE</t>
  </si>
  <si>
    <t>ESCOLA FAMILIA AGRICOLA ZE DE DEUS</t>
  </si>
  <si>
    <t>ESCOLA PRESBITERIANA DE COLINAS</t>
  </si>
  <si>
    <t>COLEGIO ESTADUAL RUILON DIAS CARNEIRO</t>
  </si>
  <si>
    <t>Arapoema</t>
  </si>
  <si>
    <t>ESC EST ANTONIO DELFINO GUIMARAES</t>
  </si>
  <si>
    <t>ESCOLA ESTADUAL ARCELINO FRANCISCO DO NASCIMENTO</t>
  </si>
  <si>
    <t>Bandeirantes do Tocantins</t>
  </si>
  <si>
    <t>COLEGIO ESTADUAL SEBASTIAO RODRIGUES SALES</t>
  </si>
  <si>
    <t>Brasilândia do Tocantins</t>
  </si>
  <si>
    <t>COLEGIO ESTADUAL GIRASSOL DE TEMPO INTEGRAL ERNESTO BARROS</t>
  </si>
  <si>
    <t>ESCOLA ESTADUAL FRANCISCO PEREIRA FELICIO</t>
  </si>
  <si>
    <t>ESCOLA ESTADUAL LACERDINO OLIVEIRA CAMPOS</t>
  </si>
  <si>
    <t>ESC EST REZENDE DE ALMEIDA</t>
  </si>
  <si>
    <t>Itapiratins</t>
  </si>
  <si>
    <t>COLEGIO ESTADUAL ZICO DORNELES</t>
  </si>
  <si>
    <t>Juarina</t>
  </si>
  <si>
    <t>ESCOLA ESTADUAL JOAO AIRES GABRIEL</t>
  </si>
  <si>
    <t>Palmeirante</t>
  </si>
  <si>
    <t>COLEGIO ESTADUAL ULISSES GUIMARAES</t>
  </si>
  <si>
    <t>Pau D'Arco</t>
  </si>
  <si>
    <t>SRE DIANOPOLIS</t>
  </si>
  <si>
    <t>CENTRO DE ENSINO MEDIO ANTONIO POVOA</t>
  </si>
  <si>
    <t>Dianópolis</t>
  </si>
  <si>
    <t>ESCOLA ESPECIAL COLIBRI</t>
  </si>
  <si>
    <t>COLEGIO ESTADUAL GIRASSOL DE TEMPO INTEGRAL AGROPECUARIO DE ALMAS</t>
  </si>
  <si>
    <t>Almas</t>
  </si>
  <si>
    <t>ESC EST DEOCLIDES MUNIZ</t>
  </si>
  <si>
    <t>COLEGIO JOAO D ABREU</t>
  </si>
  <si>
    <t>ESCOLA COOPERATIVA CHAPADAO</t>
  </si>
  <si>
    <t>ESC EST JARDIM</t>
  </si>
  <si>
    <t>Novo Jardim</t>
  </si>
  <si>
    <t>ESC EST BOA VISTA DE BELEM</t>
  </si>
  <si>
    <t>Ponte Alta do Bom Jesus</t>
  </si>
  <si>
    <t>ESCOLA ESTADUAL VIRGILIO FERREIRA DE FRANCA</t>
  </si>
  <si>
    <t>Rio da Conceição</t>
  </si>
  <si>
    <t>COLEGIO ESTADUAL DR ABNER ARAUJO PACINI</t>
  </si>
  <si>
    <t>COL EST CEL JOSE FRANCISCO DE AZEVEDO</t>
  </si>
  <si>
    <t>Conceição do Tocantins</t>
  </si>
  <si>
    <t>ESC EST CEL ABILIO WOLNEY</t>
  </si>
  <si>
    <t>ESCOLA ESTADUAL JOCA COSTA</t>
  </si>
  <si>
    <t>COLEGIO ESTADUAL ANTONIO CARLOS DE FRANCA</t>
  </si>
  <si>
    <t>COL EST ALFREDO NASSER</t>
  </si>
  <si>
    <t>Porto Alegre do Tocantins</t>
  </si>
  <si>
    <t>COLEGIO ESTADUAL JUSTINO DE ALMEIDA</t>
  </si>
  <si>
    <t>Taguatinga</t>
  </si>
  <si>
    <t>COLEGIO MILITAR DO ESTADO DO TOCANTINS - AGOSTINHO DE ALMEIDA</t>
  </si>
  <si>
    <t>COL EST PROF AURELIANO</t>
  </si>
  <si>
    <t>ESC EST JOAQUIM FRANCISCO DE AZEVEDO</t>
  </si>
  <si>
    <t>Taipas do Tocantins</t>
  </si>
  <si>
    <t>SRE GUARAI</t>
  </si>
  <si>
    <t>ASSOCIACAO DE APOIO A ESCOLA ESPECIAL FILHOS DA LUZ</t>
  </si>
  <si>
    <t>Colméia</t>
  </si>
  <si>
    <t>R$ 2.451,00</t>
  </si>
  <si>
    <t>ESC EST JUSCELINO K DE OLIVEIRA</t>
  </si>
  <si>
    <t>R$ 3.328,00</t>
  </si>
  <si>
    <t>CENTRO DE ENSINO MEDIO OQUERLINA TORRES</t>
  </si>
  <si>
    <t>Guaraí</t>
  </si>
  <si>
    <t>COLEGIO ESTADUAL RAIMUNDO ALENCAR LEAO</t>
  </si>
  <si>
    <t>COLEGIO MILITAR DO ESTADO DO TOCANTINS - DONA ANAIDES BRITO MIRANDA</t>
  </si>
  <si>
    <t>COL EST ANTONIO ALENCAR LEAO</t>
  </si>
  <si>
    <t>ESC EST IRINEU ALBANO HENDGES</t>
  </si>
  <si>
    <t>ESCOLA ESPECIAL ESTRELA DA ESPERANCA</t>
  </si>
  <si>
    <t>ESCOLA ESTADUAL GIRASSOL DE TEMPO INTEGRAL JOSE COSTA SOARES</t>
  </si>
  <si>
    <t>Pequizeiro</t>
  </si>
  <si>
    <t>ESCOLA ESPECIAL VIVENDO FELIZ</t>
  </si>
  <si>
    <t>COL EST JUSCELINO KUBITSCHEK</t>
  </si>
  <si>
    <t>Presidente Kennedy</t>
  </si>
  <si>
    <t>ESCOLA ESPECIAL EDISON DUTRA</t>
  </si>
  <si>
    <t>Tabocão</t>
  </si>
  <si>
    <t>ESCOLA ESTADUAL GIRASSOL DE TEMPO INTEGRAL MAJOR JUVENAL PEREIRA DE SOUZA</t>
  </si>
  <si>
    <t>COLEGIO EST ARY RIBEIRO VALADAO FILHO</t>
  </si>
  <si>
    <t>ESCOLA ESTADUAL GIRASSOL DE TEMPO INTEGRAL ULTIMO DE CARVALHO</t>
  </si>
  <si>
    <t>Couto Magalhães</t>
  </si>
  <si>
    <t>COLEGIO ESTADUAL 1º DE JUNHO</t>
  </si>
  <si>
    <t>COL EST SERRA DAS CORDILHEIRAS</t>
  </si>
  <si>
    <t>COL EST ARCHANGELA MILHOMEM</t>
  </si>
  <si>
    <t>ESCOLA ESPECIAL DEUS E FIEL</t>
  </si>
  <si>
    <t>ESCOLA ESTADUAL ARLINDA ROSA</t>
  </si>
  <si>
    <t>COLEGIO ESTADUAL MORRO DO MATO</t>
  </si>
  <si>
    <t>Goianorte</t>
  </si>
  <si>
    <t>COL EST ANTENOR BARREIRA</t>
  </si>
  <si>
    <t>ESCOLA ESPECIAL NOVO PARAISO</t>
  </si>
  <si>
    <t>COLEGIO ESTADUAL FRANCISCA ALVES DE ALENCAR</t>
  </si>
  <si>
    <t>Itaporã do Tocantins</t>
  </si>
  <si>
    <t>SRE GURUPI</t>
  </si>
  <si>
    <t>EDUCANDARIO EVANGELICO JERUSALEM</t>
  </si>
  <si>
    <t>Aliança do Tocantins</t>
  </si>
  <si>
    <t>ASSOCIACAO DE APOIO A ESCOLA ESPECIAL RAIO DE LUZ</t>
  </si>
  <si>
    <t>Alvorada</t>
  </si>
  <si>
    <t>ESCOLA ESTADUAL ANA MARIA DE JESUS</t>
  </si>
  <si>
    <t>ASSOCIACAO DE APOIO A ESCOLA ESPECIAL ABELHINHA EM BUSCA DO SABER</t>
  </si>
  <si>
    <t>Araguaçu</t>
  </si>
  <si>
    <t>COLEGIO ESTADUAL TARSO DUTRA</t>
  </si>
  <si>
    <t>Cariri do Tocantins</t>
  </si>
  <si>
    <t>APAE - ESCOLA ESPECIAL ANJO DA GUARDA</t>
  </si>
  <si>
    <t>Formoso do Araguaia</t>
  </si>
  <si>
    <t>COLEGIO ESTADUAL TIRADENTES</t>
  </si>
  <si>
    <t>ESCOLA ESTADUAL GERCINA BORGES TEIXEIRA</t>
  </si>
  <si>
    <t>ESCOLA INDIGENA IJANARI</t>
  </si>
  <si>
    <t>ESCOLA INDIGENA WAHURI</t>
  </si>
  <si>
    <t>ASSOCIACAO DE APOIO A ESCOLA ESPECIAL SAO FRANCISCO DE ASSIS</t>
  </si>
  <si>
    <t>Gurupi</t>
  </si>
  <si>
    <t>CENTRO DE ENSINO MEDIO BOM JESUS</t>
  </si>
  <si>
    <t>CENTRO DE ENSINO MEDIO DE GURUPI</t>
  </si>
  <si>
    <t>CENTRO EDUC FE E ALEGRIA PAROQUIAL BERNARDO SAYAO</t>
  </si>
  <si>
    <t>COLEGIO MILITAR DO ESTADO DO TOCANTINS PRESIDENTE COSTA E SILVA</t>
  </si>
  <si>
    <t>EDUCANDARIO EVANGELICO EBENEZER</t>
  </si>
  <si>
    <t>ESCOLA ESTADUAL HERCILIA CARVALHO DA SILVA</t>
  </si>
  <si>
    <t>INSTITUICAO BENEFICENTE IRMA DULCE</t>
  </si>
  <si>
    <t>COLEGIO ESTADUAL NOSSA SENHORA APARECIDA</t>
  </si>
  <si>
    <t>Sandolândia</t>
  </si>
  <si>
    <t>ESCOLA INDIGENA BARRA DO RIO VERDE</t>
  </si>
  <si>
    <t>ESCOLA INDIGENA IJAWALA</t>
  </si>
  <si>
    <t>COLEGIO ESTADUAL PORTO DO RIO MARANHAO</t>
  </si>
  <si>
    <t>São Salvador do Tocantins</t>
  </si>
  <si>
    <t>ESC EST RETIRO</t>
  </si>
  <si>
    <t>COLEGIO ESTADUAL DE TALISMA</t>
  </si>
  <si>
    <t>Talismã</t>
  </si>
  <si>
    <t>ESCOLA ESTADUAL NOSSA SENHORA DO CARMO</t>
  </si>
  <si>
    <t>ESCOLA INDIGENA SANAWE</t>
  </si>
  <si>
    <t>CENTRO DE ENSINO MEDIO ARY RIBEIRO VALADAO FILHO</t>
  </si>
  <si>
    <t>ESCOLA ESTADUAL DR JOAQUIM PEREIRA DA COSTA</t>
  </si>
  <si>
    <t>INSTITUTO EDUCACIONAL PASSO A PASSO</t>
  </si>
  <si>
    <t>INSTITUTO PRESBITERIANO EDUCACIONAL</t>
  </si>
  <si>
    <t>COLEGIO ESTADUAL ADELAIDE FRANCISCO SOARES</t>
  </si>
  <si>
    <t>Jaú do Tocantins</t>
  </si>
  <si>
    <t>COLEGIO ESTADUAL OLAVO BILAC</t>
  </si>
  <si>
    <t>Sucupira</t>
  </si>
  <si>
    <t>ASSOCIACAO DE APOIO ESCOLA ESPECIAL AMOR FRATERNAL</t>
  </si>
  <si>
    <t>COLEGIO ESTADUAL ANITA CASSIMIRO MORENO</t>
  </si>
  <si>
    <t>COLEGIO ESTADUAL DE ALVORADA</t>
  </si>
  <si>
    <t>COLEGIO MILITAR DO ESTADO DO TOCANTINS - ADJULIO BALTHAZAR</t>
  </si>
  <si>
    <t>COLEGIO ESTADUAL JOAO TAVARES MARTINS</t>
  </si>
  <si>
    <t>ESCOLA ESTADUAL SALVADOR CAETANO</t>
  </si>
  <si>
    <t>ESCOLA ESTADUAL OLAVO BILAC</t>
  </si>
  <si>
    <t>Crixás do Tocantins</t>
  </si>
  <si>
    <t>COLEGIO ESTADUAL ELESBAO LIMA</t>
  </si>
  <si>
    <t>Dueré</t>
  </si>
  <si>
    <t>COLEGIO ESTADUAL CANDIDO FIGUEIRA</t>
  </si>
  <si>
    <t>Figueirópolis</t>
  </si>
  <si>
    <t>COL EST ALAIR SENA CONCEICAO</t>
  </si>
  <si>
    <t>COLEGIO ESTADUAL BENEDITO PEREIRA BANDEIRA</t>
  </si>
  <si>
    <t>ESCOLA INDIGENA TAINA</t>
  </si>
  <si>
    <t>ESCOLA INDIGENA TEMANARE</t>
  </si>
  <si>
    <t>ESCOLA INDIGENA TXUIRI-HINA</t>
  </si>
  <si>
    <t>ESCOLA INDIGENA WATAKURI</t>
  </si>
  <si>
    <t>COLEGIO ESTADUAL GIRASSOL DE TEMPO INTEGRAL JOSE SEABRA LEMOS</t>
  </si>
  <si>
    <t>COLEGIO POSITIVO DE GURUPI</t>
  </si>
  <si>
    <t>ESCOLA ESTADUAL VALDIR LINS</t>
  </si>
  <si>
    <t>ESCOLA ESTADUAL VILA GUARACY</t>
  </si>
  <si>
    <t>INSTITUTO PRESBITERIANO ARAGUAIA</t>
  </si>
  <si>
    <t>COLEGIO ESTADUAL PROFESSORA ONEIDES ROSA DE MOURA</t>
  </si>
  <si>
    <t>Palmeirópolis</t>
  </si>
  <si>
    <t>COLEGIO MILITAR DO ESTADO DO TOCANTINS - PROFESSORA MARIA GUEDES</t>
  </si>
  <si>
    <t>COLEGIO ESTADUAL DOM ALANO</t>
  </si>
  <si>
    <t>Peixe</t>
  </si>
  <si>
    <t>ESC EST TANCREDO DE ALMEIDA NEVES</t>
  </si>
  <si>
    <t>ESCOLA ESTADUAL PADRE JOSE DE ANCHIETA</t>
  </si>
  <si>
    <t>COLEGIO ESTADUAL FAMILIA AGRICOLA JOSE PORFIRIO DE SOUZA</t>
  </si>
  <si>
    <t>COLEGIO ESTADUAL REGINA SIQUEIRA CAMPOS</t>
  </si>
  <si>
    <t>São Valério</t>
  </si>
  <si>
    <t>SRE MIRACEMA DO TOCANTINS</t>
  </si>
  <si>
    <t>ESCOLA ESPECIAL CLOVIS DE ASSIS</t>
  </si>
  <si>
    <t>MIRACEMA</t>
  </si>
  <si>
    <t>Dois Irmãos do Tocantins</t>
  </si>
  <si>
    <t>COLEGIO TOCANTINS</t>
  </si>
  <si>
    <t>Miracema do Tocantins</t>
  </si>
  <si>
    <t>ESCOLA ESTADUAL OSCAR SARDINHA</t>
  </si>
  <si>
    <t>ASSOCIACAO DE APOIO A ESC ESPECIAL CORACAO DE MARIA</t>
  </si>
  <si>
    <t>Miranorte</t>
  </si>
  <si>
    <t>CENTRO DE ENSINO MEDIO RUI BRASIL CAVALCANTE</t>
  </si>
  <si>
    <t>CENTRO EDUCACIONAL GIRASSOL DE TEMPO INTEGRAL FE E ALEGRIA FREI ANTONIO</t>
  </si>
  <si>
    <t>Tocantínia</t>
  </si>
  <si>
    <t>ESC INDIGENA SREWASA</t>
  </si>
  <si>
    <t>ESCOLA ESTADUAL INDIGENA KASUWAMRI</t>
  </si>
  <si>
    <t>ESCOLA ESTADUAL INDIGENA KBAREWDEHU</t>
  </si>
  <si>
    <t>ESCOLA ESTADUAL INDIGENA KUPSINA</t>
  </si>
  <si>
    <t>ESCOLA ESTADUAL INDIGENA SREWE</t>
  </si>
  <si>
    <t>ESCOLA ESTADUAL INDIGENA WAIKAWRA</t>
  </si>
  <si>
    <t>ESCOLA INDIGENA AKEZANE</t>
  </si>
  <si>
    <t>ESCOLA INDIGENA DAKBUROIKWA</t>
  </si>
  <si>
    <t>ESCOLA INDIGENA DAKMA-AISRE</t>
  </si>
  <si>
    <t>ESCOLA INDIGENA DAWAPSIKWA</t>
  </si>
  <si>
    <t>ESCOLA INDIGENA DBATOPRE</t>
  </si>
  <si>
    <t>ESCOLA INDIGENA KAREHU</t>
  </si>
  <si>
    <t>ESCOLA INDIGENA KASUWAMN ALDEIA NOVA</t>
  </si>
  <si>
    <t>ESCOLA INDIGENA KAWAHAZASE</t>
  </si>
  <si>
    <t>ESCOLA INDIGENA KAWE</t>
  </si>
  <si>
    <t>ESCOLA INDIGENA KRASAPTE</t>
  </si>
  <si>
    <t>ESCOLA INDIGENA KUMNKAWE</t>
  </si>
  <si>
    <t>ESCOLA INDIGENA KWATEPO</t>
  </si>
  <si>
    <t>ESCOLA INDIGENA SAWREPTE</t>
  </si>
  <si>
    <t>ESCOLA INDIGENA SEPRTUMEKWA</t>
  </si>
  <si>
    <t>ESCOLA INDIGENA SKRAWE</t>
  </si>
  <si>
    <t>ESCOLA INDIGENA SMISUITE</t>
  </si>
  <si>
    <t>ESCOLA INDIGENA SOITI</t>
  </si>
  <si>
    <t>ESCOLA INDIGENA SRAPTE</t>
  </si>
  <si>
    <t>ESCOLA INDIGENA SREMTOWE</t>
  </si>
  <si>
    <t>ESCOLA INDIGENA TEZAHI</t>
  </si>
  <si>
    <t>ESCOLA INDIGENA WAIKAZATE</t>
  </si>
  <si>
    <t>ESCOLA INDIGENA WAIPAINERE</t>
  </si>
  <si>
    <t>ESCOLA INDIGENA WAKOMEKWA</t>
  </si>
  <si>
    <t>ESCOLA INDIGENA WAKRERO KATOPKUJE</t>
  </si>
  <si>
    <t>ESCOLA INDIGENA WAZASE</t>
  </si>
  <si>
    <t>ESCOLA INDIGENA WDEKRUWE</t>
  </si>
  <si>
    <t>ASSOCIACAO DE APOIO A ESC ESPECIAL UM RAIO DE LUZ</t>
  </si>
  <si>
    <t>COL MILITAR DO ESTADO DO TOCANTINS - SANTA TEREZINHA</t>
  </si>
  <si>
    <t>COL EST PRES CASTELO BRANCO</t>
  </si>
  <si>
    <t>COLEGIO ESTADUAL 31 DE MARCO</t>
  </si>
  <si>
    <t>Lizarda</t>
  </si>
  <si>
    <t>ESCOLA ESTADUAL AYRTON SENNA</t>
  </si>
  <si>
    <t>CENTRO DE ENSINO MEDIO DONA FILOMENA MOREIRA DE PAULA</t>
  </si>
  <si>
    <t>ESC EST JOSE DAMASCENO VASCONCELOS</t>
  </si>
  <si>
    <t>ESCOLA ESTADUAL ONESINA BANDEIRA</t>
  </si>
  <si>
    <t>COLEGIO ESTADUAL NOSSA SENHORA DA PROVIDENCIA</t>
  </si>
  <si>
    <t>COLEGIO ESTADUAL DR VALDECY PINHEIRO</t>
  </si>
  <si>
    <t>Rio dos Bois</t>
  </si>
  <si>
    <t>CEMIX-CENTRO DE ENSINO MEDIO INDIGENA XERENTE WARA</t>
  </si>
  <si>
    <t>COLEGIO ESTADUAL BATISTA PROFESSORA BEATRIZ RODRIGUES DA SILVA</t>
  </si>
  <si>
    <t>ESC INDIGENA WAKUKE</t>
  </si>
  <si>
    <t>ESCOLA INDIGENA ROMTEPRE</t>
  </si>
  <si>
    <t>ESCOLA INDIGENA SAKRUIWE</t>
  </si>
  <si>
    <t>ESCOLA INDIGENA SINA</t>
  </si>
  <si>
    <t>ESCOLA INDIGENA SROMNE</t>
  </si>
  <si>
    <t>ESCOLA INDIGENA SUZAWRE</t>
  </si>
  <si>
    <t>ESCOLA INDIGENA WAIKARNASE</t>
  </si>
  <si>
    <t>ESCOLA INDIGENA WARO</t>
  </si>
  <si>
    <t>SRE PALMAS</t>
  </si>
  <si>
    <t>Lajeado</t>
  </si>
  <si>
    <t>ESCOLA ESTADUAL SILVERIO RIBEIRO DE MATOS</t>
  </si>
  <si>
    <t>Mateiros</t>
  </si>
  <si>
    <t>COLEGIO ESTADUAL PROFESSORA ELIACENA MOURA LEITAO</t>
  </si>
  <si>
    <t>Novo Acordo</t>
  </si>
  <si>
    <t>ESCOLA ESTADUAL PEDRO MACEDO</t>
  </si>
  <si>
    <t>CENTRO DE ENSINO MEDIO DE TAQUARALTO</t>
  </si>
  <si>
    <t>Palmas</t>
  </si>
  <si>
    <t>CENTRO DE ENSINO MEDIO SANTA RITA DE CASSIA</t>
  </si>
  <si>
    <t>COLEGIO ESTADUAL CRIANCA ESPERANCA</t>
  </si>
  <si>
    <t>COLEGIO ESTADUAL DUQUE DE CAXIAS</t>
  </si>
  <si>
    <t>COLEGIO ESTADUAL SAO JOSE</t>
  </si>
  <si>
    <t>COLEGIO MILITAR DO ESTADO DO TOCANTINS - SENADOR ANTONIO LUIZ MAYA</t>
  </si>
  <si>
    <t>COLEGIO MILITAR DO ESTADO DO TOCANTINS - UNIDADE I</t>
  </si>
  <si>
    <t>ESC EST FREDERICO JOSE PEDREIRA NETO</t>
  </si>
  <si>
    <t>ESCOLA ESPECIAL INTEGRACAO DE PALMAS</t>
  </si>
  <si>
    <t>ESCOLA ESTADUAL GIRASSOL DE TEMPO INTEGRAL ENTRE RIOS</t>
  </si>
  <si>
    <t>ESCOLA ESTADUAL LIBERDADE</t>
  </si>
  <si>
    <t>ESCOLA ESTADUAL MARIA DOS REIS ALVES BARROS</t>
  </si>
  <si>
    <t>ESCOLA ESTADUAL NOVA GERACAO</t>
  </si>
  <si>
    <t>ESCOLA ESTADUAL PROFESSORA ELIZANGELA GLORIA CARDOSO</t>
  </si>
  <si>
    <t>ESCOLA ESTADUAL SETOR SUL</t>
  </si>
  <si>
    <t>ESCOLA ESTADUAL VALE DO SOL</t>
  </si>
  <si>
    <t>ESCOLA ESTADUAL VILA UNIAO</t>
  </si>
  <si>
    <t>INSTITUTO PRESBITERIANO EDUCACIONAL E SOCIAL</t>
  </si>
  <si>
    <t>CENTRO DE ENSINO MEDIO CASTRO ALVES</t>
  </si>
  <si>
    <t>CENTRO DE ENSINO MEDIO TIRADENTES</t>
  </si>
  <si>
    <t>COLEGIO ESTADUAL GIRASSOL DE TEMPO INTEGRAL RACHEL DE QUEIROZ</t>
  </si>
  <si>
    <t>ESCOLA ESTADUAL NOVO HORIZONTE</t>
  </si>
  <si>
    <t>ESCOLA ESTADUAL SANTA FE</t>
  </si>
  <si>
    <t>ESCOLA JOAO PAULO II</t>
  </si>
  <si>
    <t>ESCOLA ESTADUAL SAGRADO CORACAO DE JESUS</t>
  </si>
  <si>
    <t>São Félix do Tocantins</t>
  </si>
  <si>
    <t>ESCOLA ESTADUAL GIRASSOL DE TEMPO INTEGRAL MEIRA MATOS</t>
  </si>
  <si>
    <t>Aparecida do Rio Negro</t>
  </si>
  <si>
    <t>ESCOLA ESTADUAL SALMON DO AMARAL BRITO</t>
  </si>
  <si>
    <t>Lagoa do Tocantins</t>
  </si>
  <si>
    <t>ESCOLA ESTADUAL ESTEFANIO TELES DAS CHAGAS</t>
  </si>
  <si>
    <t>COLEGIO ESTADUAL DOM ALANO MARIE DU NODAY</t>
  </si>
  <si>
    <t>ESCOLA ESTADUAL MUNDO SOCIO DO SABER</t>
  </si>
  <si>
    <t>COLEGIO ESTADUAL DE RIO SONO</t>
  </si>
  <si>
    <t>Rio Sono</t>
  </si>
  <si>
    <t>ESC EST IMACULADA CONCEICAO</t>
  </si>
  <si>
    <t>COLEGIO ESTADUAL PROFESSOR MANOEL SILVERIO DOURADO</t>
  </si>
  <si>
    <t>Santa Tereza do Tocantins</t>
  </si>
  <si>
    <t>SRE PARAISO</t>
  </si>
  <si>
    <t>COLEGIO ESTADUAL PRESIDENTE TANCREDO NEVES</t>
  </si>
  <si>
    <t>PARAISO</t>
  </si>
  <si>
    <t>Barrolândia</t>
  </si>
  <si>
    <t>ESC EST PRESIDENTE COSTA E SILVA</t>
  </si>
  <si>
    <t>ESC EST JOSE ALVES DE ASSIS</t>
  </si>
  <si>
    <t>Caseara</t>
  </si>
  <si>
    <t>ASSOCIACAO DE APOIO A ESCOLA ESPECIAL ESPACO FELIZ</t>
  </si>
  <si>
    <t>Cristalândia</t>
  </si>
  <si>
    <t>COLEGIO ESTADUAL DE CRISTALANDIA</t>
  </si>
  <si>
    <t>COLEGIO ESTADUAL LAGOA DA CONFUSAO</t>
  </si>
  <si>
    <t>Lagoa da Confusão</t>
  </si>
  <si>
    <t>ESC EST INDIGENA WEHERIA KARAJA</t>
  </si>
  <si>
    <t>ESC INDIGENA DE 1º GRAU HERYRI HAWA</t>
  </si>
  <si>
    <t>ESCOLA ESTADUAL INDIGENA KRUMARE</t>
  </si>
  <si>
    <t>ESCOLA ESTADUAL INDIGENA KUMANA</t>
  </si>
  <si>
    <t>ESCOLA ESTADUAL INDIGENA WYAPRI</t>
  </si>
  <si>
    <t>ESCOLA INDIGENA HEREHENI</t>
  </si>
  <si>
    <t>ESCOLA INDIGENA INY WEBOHONA</t>
  </si>
  <si>
    <t>ESCOLA INDIGENA IROM KAM CO</t>
  </si>
  <si>
    <t>ESCOLA INDIGENA TEWADURE</t>
  </si>
  <si>
    <t>COLEGIO ESTADUAL VEREADOR PEDRO XAVIER TEIXEIRA</t>
  </si>
  <si>
    <t>Nova Rosalândia</t>
  </si>
  <si>
    <t>ESC EST CAMPO MAIOR</t>
  </si>
  <si>
    <t>ESCOLA ESTADUAL GIRASSOL DE TEMPO INTEGRAL REGINA SIQUEIRA CAMPOS</t>
  </si>
  <si>
    <t>CENTRO DE ENS MEDIO JOSE ALVES DE ASSIS</t>
  </si>
  <si>
    <t>Paraíso do Tocantins</t>
  </si>
  <si>
    <t>COLEGIO ESTADUAL PROFESSOR JOSE NEZIO RAMOS</t>
  </si>
  <si>
    <t>COLEGIO MILITAR DO ESTADO DO TOCANTINS - DIACONIZIO BEZERRA DA SILVA</t>
  </si>
  <si>
    <t>ESCOLA ESPECIAL LUZ DA VIDA - APAE</t>
  </si>
  <si>
    <t>ESCOLA ESTADUAL DEUSA MORAES</t>
  </si>
  <si>
    <t>ESCOLA ESTADUAL JUSCELINO KUBITSCHEK DE OLIVEIRA</t>
  </si>
  <si>
    <t>ESCOLA ESTADUAL SAO JOSE OPERARIO</t>
  </si>
  <si>
    <t>INSTITUTO PRESBITERIANO VALE DO TOCANTINS</t>
  </si>
  <si>
    <t>COL EST BARTOLOMEU BUENO</t>
  </si>
  <si>
    <t>Pium</t>
  </si>
  <si>
    <t>COL EST DARCY RIBEIRO</t>
  </si>
  <si>
    <t>Pugmil</t>
  </si>
  <si>
    <t>COLEGIO ESTADUAL SAO PEDRO</t>
  </si>
  <si>
    <t>Abreulândia</t>
  </si>
  <si>
    <t>COLEGIO CONVENIADO MENNO SIMONS</t>
  </si>
  <si>
    <t>Araguacema</t>
  </si>
  <si>
    <t>COLEGIO MILITAR DO ESTADO DO TOCANTINS OTACILIO MARQUES ROSAL</t>
  </si>
  <si>
    <t>ESCOLA ESTADUAL DONA CANDIDA DE FREITAS</t>
  </si>
  <si>
    <t>Divinópolis do Tocantins</t>
  </si>
  <si>
    <t>ESCOLA ESPECIAL LAGOA DA CONFUSAO</t>
  </si>
  <si>
    <t>ESCOLA INDIGENA MALUA</t>
  </si>
  <si>
    <t>COLEGIO EST DAVID BARBOSA ROLINS</t>
  </si>
  <si>
    <t>Marianópolis do Tocantins</t>
  </si>
  <si>
    <t>ESCOLA DE TEMPO INTEGRAL PROFESSORA RITA ANDRADE SANTOS</t>
  </si>
  <si>
    <t>COLEGIO ESTADUAL DE ARAGUACEMA</t>
  </si>
  <si>
    <t>ASSOCIACAO DE APOIO A ESC ESPECIAL AMOR DE DEUS</t>
  </si>
  <si>
    <t>ESCOLA ESTADUAL PAULINA CAMARA</t>
  </si>
  <si>
    <t>COLEGIO ESTADUAL TRAJANO DE ALMEIDA</t>
  </si>
  <si>
    <t>COLEGIO ESTADUAL JOAO DIAS SOBRINHO</t>
  </si>
  <si>
    <t>COLEGIO ESTADUAL IDALINA DE PAULA</t>
  </si>
  <si>
    <t>ESCOLA ESTADUAL AMANCIO DE MORAES</t>
  </si>
  <si>
    <t>SRE PEDRO AFONSO</t>
  </si>
  <si>
    <t>COLEGIO CRISTO REI</t>
  </si>
  <si>
    <t>Pedro Afonso</t>
  </si>
  <si>
    <t>ESCOLA ESTADUAL DE ANAJANOPOLIS</t>
  </si>
  <si>
    <t>ESC EST ALFREDO NASSER</t>
  </si>
  <si>
    <t>Bom Jesus do Tocantins</t>
  </si>
  <si>
    <t>COLEGIO ESTADUAL OTONIEL CAVALCANTE DE JESUS</t>
  </si>
  <si>
    <t>Centenário</t>
  </si>
  <si>
    <t>COLEGIO ESTADUAL DE ITACAJA</t>
  </si>
  <si>
    <t>Itacajá</t>
  </si>
  <si>
    <t>ESCOLA ESTADUAL ALMEIDA SARDINHA</t>
  </si>
  <si>
    <t>ESCOLA ESTADUAL INDIGENA FORNO VELHO</t>
  </si>
  <si>
    <t>ESCOLA ESTADUAL INDIGENA JUHKWYJ</t>
  </si>
  <si>
    <t>ESCOLA ESTADUAL INDIGENA MACAUBA</t>
  </si>
  <si>
    <t>ESCOLA ESTADUAL INDIGENA MANGABEIRA</t>
  </si>
  <si>
    <t>ESCOLA ESTADUAL INDIGENA MANKRARE</t>
  </si>
  <si>
    <t>ESCOLA ESTADUAL INDIGENA MORRO DO BOI</t>
  </si>
  <si>
    <t>ESCOLA ESTADUAL INDIGENA PRU PRU</t>
  </si>
  <si>
    <t>ESCOLA ESTADUAL INDIGENA SANTA CRUZ</t>
  </si>
  <si>
    <t>ESCOLA INDIGENA BARRA</t>
  </si>
  <si>
    <t>ESCOLA INDIGENA LAGOINHA</t>
  </si>
  <si>
    <t>ESCOLA INDIGENA RIOZINHO</t>
  </si>
  <si>
    <t>COLEGIO DE TEMPO INTEGRAL PROFESSOR ANTONIO BELARMINO FILHO</t>
  </si>
  <si>
    <t>ESCOLA ESPECIAL SANTUARIO DA VIDA</t>
  </si>
  <si>
    <t>ESCOLA ESTADUAL ANA AMORIM</t>
  </si>
  <si>
    <t>ESCOLA ESTADUAL BOM TEMPO</t>
  </si>
  <si>
    <t>ESCOLA ESTADUAL RECURSO I</t>
  </si>
  <si>
    <t>Recursolândia</t>
  </si>
  <si>
    <t>COLEGIO ESTADUAL GIRASSOL DE TEMPO INTEGRAL SANTA MARIA</t>
  </si>
  <si>
    <t>Santa Maria do Tocantins</t>
  </si>
  <si>
    <t>ESCOLA ESTADUAL GIRASSOL DE TEMPO INTEGRAL MARIA DA GLORIA</t>
  </si>
  <si>
    <t>Tupirama</t>
  </si>
  <si>
    <t>ESCOLA INDIGENA AGUA BRANCA</t>
  </si>
  <si>
    <t>ESCOLA INDIGENA KEN POJKRE</t>
  </si>
  <si>
    <t>ESCOLA ESTADUAL INDIGENA TORO HACRO</t>
  </si>
  <si>
    <t>ESCOLA ESTADUAL INDIGENA XEPJAKA</t>
  </si>
  <si>
    <t>ESCOLA INDIGENA 19 DE ABRIL</t>
  </si>
  <si>
    <t>ESCOLA INDIGENA CROKROC</t>
  </si>
  <si>
    <t>SRE PORTO NACIONAL</t>
  </si>
  <si>
    <t>COLEGIO ESTADUAL PADRAO</t>
  </si>
  <si>
    <t>Brejinho de Nazaré</t>
  </si>
  <si>
    <t>COLEGIO ESTADUAL FULGENCIO NUNES</t>
  </si>
  <si>
    <t>Chapada da Natividade</t>
  </si>
  <si>
    <t>ESCOLA ESPECIAL RENASCER</t>
  </si>
  <si>
    <t>Fátima</t>
  </si>
  <si>
    <t>COLEGIO ESTADUAL AGRICOLA BRIGADAS CHE GUEVARA</t>
  </si>
  <si>
    <t>Monte do Carmo</t>
  </si>
  <si>
    <t>COLEGIO ESTADUAL AGROPECUARIO DE NATIVIDADE</t>
  </si>
  <si>
    <t>Natividade</t>
  </si>
  <si>
    <t>ESCOLA ESTADUAL JOAQUIM LINO SUARTE</t>
  </si>
  <si>
    <t>ESC EST RIACHUELO</t>
  </si>
  <si>
    <t>Oliveira de Fátima</t>
  </si>
  <si>
    <t>CEM FELIX CAMOA I</t>
  </si>
  <si>
    <t>Porto Nacional</t>
  </si>
  <si>
    <t>COLEGIO ESTADUAL MARECHAL ARTUR DA COSTA E SILVA</t>
  </si>
  <si>
    <t>ESC ESPECIAL MAE TIA EULINA BRAGA</t>
  </si>
  <si>
    <t>ESCOLA ESTADUAL CARMENIA MATOS MAIA</t>
  </si>
  <si>
    <t>ESC EST ANA DE SOUZA PAIVA</t>
  </si>
  <si>
    <t>Ipueiras</t>
  </si>
  <si>
    <t>COL EST DR QUINTILIANO DA SILVA</t>
  </si>
  <si>
    <t>ESC EST NOSSA SRA DE FATIMA - O PELICANO</t>
  </si>
  <si>
    <t>COLEGIO ESTADUAL MANOEL DOS SANTOS ROSAL</t>
  </si>
  <si>
    <t>Pindorama do Tocantins</t>
  </si>
  <si>
    <t>ESCOLA ESPECIAL AMILSON FRAZAO DOS REIS</t>
  </si>
  <si>
    <t>Ponte Alta do Tocantins</t>
  </si>
  <si>
    <t>ESCOLA ESTADUAL BRASIL</t>
  </si>
  <si>
    <t>ESCOLA ESTADUAL DOM DOMINGOS CARREROT</t>
  </si>
  <si>
    <t>ESCOLA ESTADUAL GIRASSOL DE TEMPO INTEGRAL DOM PEDRO II</t>
  </si>
  <si>
    <t>ESCOLA ESTADUAL BOA NOVA</t>
  </si>
  <si>
    <t>Santa Rita do Tocantins</t>
  </si>
  <si>
    <t>ESC EST JONAS PEREIRA LIMA</t>
  </si>
  <si>
    <t>COLEGIO ESTADUAL CONCEICAO BRITO</t>
  </si>
  <si>
    <t>COLEGIO ESTADUAL PADRE GAMA</t>
  </si>
  <si>
    <t>ESC EST MESTRA BELA</t>
  </si>
  <si>
    <t>ESCOLA ESTADUAL PROFESSORA DINA DE OLIVEIRA AMORIM</t>
  </si>
  <si>
    <t>ESCOLA ESPECIAL TIA CORACI DE SENA FERNANDES</t>
  </si>
  <si>
    <t>ESCOLA ESTADUAL JOSE ALVES DE ASSIS</t>
  </si>
  <si>
    <t>COLEGIO ESTADUAL ODOLFO SOARES</t>
  </si>
  <si>
    <t>ESCOLA ESTADUAL ALCIDES RUFO</t>
  </si>
  <si>
    <t>CEM PROFESSOR FLORENCIO AIRES</t>
  </si>
  <si>
    <t>COLEGIO ESTADUAL ANGELICA RIBEIRO ARANHA</t>
  </si>
  <si>
    <t>COLEGIO MILITAR DO ESTADO DO TOCANTINS - CUSTODIA DA SILVA PEDREIRA</t>
  </si>
  <si>
    <t>ESC FAMILIA AGRICOLA DE PORTO NACIONAL</t>
  </si>
  <si>
    <t>ESCOLA ESTADUAL ANA MACEDO MAIA</t>
  </si>
  <si>
    <t>ESCOLA ESTADUAL BEIRA RIO</t>
  </si>
  <si>
    <t>ESCOLA ESTADUAL GIRASSOL DE TEMPO INTEGRAL IRMA ASPASIA</t>
  </si>
  <si>
    <t>ESCOLA ESTADUAL PROFESSORA ALCIDES RODRIGUES AIRES</t>
  </si>
  <si>
    <t>ESC EST TENENTE SALVADOR RIBEIRO</t>
  </si>
  <si>
    <t>Santa Rosa do Tocantins</t>
  </si>
  <si>
    <t>ESCOLA ESTADUAL PROFESSOR ZACHARIAS NUNES DA SILVEIRA</t>
  </si>
  <si>
    <t>COLEGIO ESTADUAL JOAO DA SILVA GUIMARAES</t>
  </si>
  <si>
    <t>Silvanópolis</t>
  </si>
  <si>
    <t>ESC EST GIRASSOL DE TEMPO INTEGRAL JOAO PIRES QUERIDO</t>
  </si>
  <si>
    <t>SRE TOCANTINOPOLIS</t>
  </si>
  <si>
    <t>COLEGIO ESTADUAL DULCE COELHO DE SOUSA</t>
  </si>
  <si>
    <t>TOCANTINOPOLIS</t>
  </si>
  <si>
    <t>Angico</t>
  </si>
  <si>
    <t>ESCOLA ESPECIAL BEM VIVER</t>
  </si>
  <si>
    <t>Nazaré</t>
  </si>
  <si>
    <t>ASSOC DE APOIO A ESC ESPECIAL UM PASSO DIFERENTE</t>
  </si>
  <si>
    <t>Tocantinópolis</t>
  </si>
  <si>
    <t>COLEGIO ESTADUAL PROFESSOR JOSE CARNEIRO DE BRITO</t>
  </si>
  <si>
    <t>ESC EST PE GIULIANO MORETTI</t>
  </si>
  <si>
    <t>ESCOLA ESTADUAL INDIGENA KAGAPIXI</t>
  </si>
  <si>
    <t>ESCOLA ESTADUAL INDIGENA KATAM</t>
  </si>
  <si>
    <t>ESCOLA ESTADUAL INDIGENA KATANKAAH</t>
  </si>
  <si>
    <t>ESCOLA ESTADUAL INDIGENA KOKRE</t>
  </si>
  <si>
    <t>ESCOLA PAROQUIAL CRISTO REI</t>
  </si>
  <si>
    <t>ESCOLA ESTADUAL RAIMUNDO NONATO TORRES</t>
  </si>
  <si>
    <t>Cachoeirinha</t>
  </si>
  <si>
    <t>COLEGIO ESTADUAL JOSE DE SOUZA PORTO</t>
  </si>
  <si>
    <t>Darcinópolis</t>
  </si>
  <si>
    <t>ESCOLA ESTADUAL PEDRO LUDOVICO TEIXEIRA</t>
  </si>
  <si>
    <t>Maurilândia do Tocantins</t>
  </si>
  <si>
    <t>ESCOLA ESTADUAL PADRE CESARE LELLI</t>
  </si>
  <si>
    <t>Palmeiras do Tocantins</t>
  </si>
  <si>
    <t>CENTRO DE ENSINO MEDIO GIRASSOL DE TEMPO INTEGRAL DARCY MARINHO</t>
  </si>
  <si>
    <t>COLEGIO DOM ORIONE</t>
  </si>
  <si>
    <t>ESCOLA ESTADUAL GIRASSOL DE TEMPO INTEGRAL XV DE NOVEMBRO</t>
  </si>
  <si>
    <t>COLEGIO ESTADUAL GIRASSOL DE TEMPO INTEGRAL NAZARE NUNES DA SILVA</t>
  </si>
  <si>
    <t>Aguiarnópolis</t>
  </si>
  <si>
    <t>Itaguatins</t>
  </si>
  <si>
    <t>COL EST JUSCELINO K DE OLIVEIRA</t>
  </si>
  <si>
    <t>Luzinópolis</t>
  </si>
  <si>
    <t>ESCOLA INDIGENA PEPKRO</t>
  </si>
  <si>
    <t>ESCOLA ESTADUAL DOM CORNELIO CHIZZINI</t>
  </si>
  <si>
    <t>ESCOLA ESTADUAL PIACAVA</t>
  </si>
  <si>
    <t>COL EST RAIMUNDO NEIVA DE CARVALHO</t>
  </si>
  <si>
    <t>COL EST DR JOSE FELICIANO FERREIRA</t>
  </si>
  <si>
    <t>Santa Terezinha do Tocantins</t>
  </si>
  <si>
    <t>ESC EST GIRASSOL DE TEMPO INTEGRAL PROF ALDENORA ALVES CORREIA</t>
  </si>
  <si>
    <t>ESCOLA ESTADUAL INDIGENA KUNITYK</t>
  </si>
  <si>
    <t>ESCOLA INDIGENA GOHKRU</t>
  </si>
  <si>
    <t>ESCOLA INDIGENA KAXWARE</t>
  </si>
  <si>
    <t>ESCOLA INDIGENA MATYK</t>
  </si>
  <si>
    <t>ESCOLA INDIGENA TAMKAK</t>
  </si>
  <si>
    <t>ESCOLA INDIGENA TEKATOR</t>
  </si>
  <si>
    <t>FORMULA</t>
  </si>
  <si>
    <t>FILTER( TABELA ; COLUNA-DA-TABLEA = ID-DO-FILTER )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</si>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</sst>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R$ -416]#,##0.00"/>
  </numFmts>
  <fonts count="28">
    <font>
      <sz val="10"/>
      <color rgb="FF000000"/>
      <name val="Arial"/>
      <scheme val="minor"/>
    </font>
    <font>
      <b/>
      <sz val="17"/>
      <color theme="1"/>
      <name val="Arial"/>
    </font>
    <font>
      <b/>
      <sz val="17"/>
      <color rgb="FFFFFFFF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1"/>
      <color theme="1"/>
      <name val="Arial"/>
    </font>
    <font>
      <b/>
      <sz val="11"/>
      <color rgb="FFF3F3F3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sz val="13"/>
      <color theme="1"/>
      <name val="Arial"/>
      <scheme val="minor"/>
    </font>
    <font>
      <sz val="10"/>
      <color theme="1"/>
      <name val="Arial"/>
    </font>
    <font>
      <sz val="8"/>
      <color rgb="FF000000"/>
      <name val="Calibri"/>
    </font>
    <font>
      <b/>
      <sz val="14"/>
      <color rgb="FFFFFFFF"/>
      <name val="Times New Roman"/>
    </font>
    <font>
      <sz val="11"/>
      <color theme="1"/>
      <name val="Times New Roman"/>
    </font>
    <font>
      <sz val="11"/>
      <color rgb="FF000000"/>
      <name val="Times New Roman"/>
    </font>
    <font>
      <b/>
      <sz val="12"/>
      <color rgb="FFFFFFFF"/>
      <name val="Times New Roman"/>
    </font>
    <font>
      <b/>
      <sz val="12"/>
      <color theme="1"/>
      <name val="Times New Roman"/>
    </font>
    <font>
      <b/>
      <sz val="14"/>
      <color theme="1"/>
      <name val="Times New Roman"/>
    </font>
    <font>
      <b/>
      <sz val="11"/>
      <color theme="1"/>
      <name val="&quot;Times New Roman&quot;"/>
    </font>
    <font>
      <sz val="11"/>
      <color theme="1"/>
      <name val="&quot;Times New Roman&quot;"/>
    </font>
    <font>
      <b/>
      <sz val="11"/>
      <color theme="1"/>
      <name val="Times New Roman"/>
    </font>
    <font>
      <sz val="10"/>
      <color theme="1"/>
      <name val="Times New Roman"/>
    </font>
    <font>
      <sz val="12"/>
      <color theme="1"/>
      <name val="Times New Roman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&quot;Times New Roman&quot;"/>
    </font>
    <font>
      <b/>
      <sz val="11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08000"/>
        <bgColor rgb="FF008000"/>
      </patternFill>
    </fill>
    <fill>
      <patternFill patternType="solid">
        <fgColor rgb="FFBDBDBD"/>
        <bgColor rgb="FFBDBDBD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2F2F2"/>
        <bgColor rgb="FFF2F2F2"/>
      </patternFill>
    </fill>
    <fill>
      <patternFill patternType="solid">
        <fgColor rgb="FF00FFFF"/>
        <bgColor rgb="FF00FFFF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2" fontId="5" fillId="7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2" fontId="5" fillId="8" borderId="1" xfId="0" applyNumberFormat="1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9" fillId="10" borderId="0" xfId="0" applyFont="1" applyFill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right"/>
    </xf>
    <xf numFmtId="164" fontId="11" fillId="0" borderId="0" xfId="0" applyNumberFormat="1" applyFont="1" applyAlignment="1">
      <alignment horizontal="right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11" borderId="0" xfId="0" applyFont="1" applyFill="1" applyAlignment="1">
      <alignment horizontal="left" vertical="center"/>
    </xf>
    <xf numFmtId="0" fontId="16" fillId="0" borderId="0" xfId="0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9" fillId="12" borderId="0" xfId="0" applyFont="1" applyFill="1" applyAlignment="1">
      <alignment horizontal="center"/>
    </xf>
    <xf numFmtId="0" fontId="19" fillId="12" borderId="0" xfId="0" applyFont="1" applyFill="1"/>
    <xf numFmtId="0" fontId="19" fillId="0" borderId="0" xfId="0" applyFont="1" applyAlignment="1">
      <alignment horizontal="center"/>
    </xf>
    <xf numFmtId="0" fontId="19" fillId="0" borderId="0" xfId="0" applyFont="1"/>
    <xf numFmtId="4" fontId="19" fillId="12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20" fillId="0" borderId="2" xfId="0" applyFont="1" applyBorder="1" applyAlignment="1">
      <alignment horizontal="center" vertical="center"/>
    </xf>
    <xf numFmtId="164" fontId="21" fillId="0" borderId="0" xfId="0" applyNumberFormat="1" applyFont="1"/>
    <xf numFmtId="0" fontId="14" fillId="0" borderId="0" xfId="0" applyFont="1" applyAlignment="1">
      <alignment horizontal="center" vertical="center" wrapText="1"/>
    </xf>
    <xf numFmtId="0" fontId="14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/>
    <xf numFmtId="0" fontId="21" fillId="13" borderId="0" xfId="0" applyFont="1" applyFill="1"/>
    <xf numFmtId="0" fontId="21" fillId="0" borderId="0" xfId="0" applyFont="1"/>
    <xf numFmtId="0" fontId="22" fillId="0" borderId="0" xfId="0" applyFont="1"/>
    <xf numFmtId="0" fontId="21" fillId="0" borderId="0" xfId="0" applyFont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wrapText="1"/>
    </xf>
    <xf numFmtId="0" fontId="21" fillId="0" borderId="0" xfId="0" applyFont="1" applyAlignment="1">
      <alignment vertical="center"/>
    </xf>
    <xf numFmtId="0" fontId="19" fillId="12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12" borderId="0" xfId="0" applyFont="1" applyFill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4" fillId="12" borderId="0" xfId="0" applyFont="1" applyFill="1" applyAlignment="1">
      <alignment horizontal="center" vertical="center"/>
    </xf>
    <xf numFmtId="0" fontId="24" fillId="12" borderId="0" xfId="0" applyFont="1" applyFill="1" applyAlignment="1">
      <alignment horizontal="left" vertical="center"/>
    </xf>
    <xf numFmtId="0" fontId="26" fillId="12" borderId="0" xfId="0" applyFont="1" applyFill="1" applyAlignment="1">
      <alignment horizontal="center" vertical="center"/>
    </xf>
    <xf numFmtId="0" fontId="26" fillId="12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6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/>
    <xf numFmtId="0" fontId="0" fillId="0" borderId="0" xfId="0" applyAlignment="1">
      <alignment horizontal="center"/>
    </xf>
    <xf numFmtId="0" fontId="23" fillId="0" borderId="0" xfId="0" applyFont="1" applyAlignment="1">
      <alignment horizontal="left"/>
    </xf>
    <xf numFmtId="0" fontId="25" fillId="0" borderId="5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6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4" fillId="0" borderId="0" xfId="0" applyFont="1" applyAlignment="1">
      <alignment horizontal="left"/>
    </xf>
    <xf numFmtId="0" fontId="24" fillId="12" borderId="0" xfId="0" applyFont="1" applyFill="1" applyAlignment="1">
      <alignment vertical="center"/>
    </xf>
    <xf numFmtId="0" fontId="24" fillId="0" borderId="0" xfId="0" applyFont="1" applyAlignment="1">
      <alignment vertical="center"/>
    </xf>
    <xf numFmtId="0" fontId="24" fillId="12" borderId="0" xfId="0" applyFont="1" applyFill="1" applyAlignment="1">
      <alignment horizontal="center"/>
    </xf>
    <xf numFmtId="0" fontId="24" fillId="12" borderId="0" xfId="0" applyFont="1" applyFill="1" applyAlignment="1">
      <alignment horizontal="left"/>
    </xf>
    <xf numFmtId="0" fontId="23" fillId="0" borderId="0" xfId="0" applyFont="1" applyAlignment="1">
      <alignment horizontal="center"/>
    </xf>
    <xf numFmtId="0" fontId="23" fillId="12" borderId="0" xfId="0" applyFont="1" applyFill="1" applyAlignment="1">
      <alignment horizontal="center"/>
    </xf>
    <xf numFmtId="0" fontId="17" fillId="0" borderId="0" xfId="0" applyFont="1" applyAlignment="1">
      <alignment horizontal="center" vertical="center"/>
    </xf>
    <xf numFmtId="0" fontId="0" fillId="0" borderId="0" xfId="0"/>
    <xf numFmtId="0" fontId="12" fillId="2" borderId="0" xfId="0" applyFont="1" applyFill="1" applyAlignment="1">
      <alignment horizontal="center" vertical="center"/>
    </xf>
    <xf numFmtId="0" fontId="26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4" fillId="0" borderId="0" xfId="0" applyFont="1" applyAlignment="1">
      <alignment horizontal="left"/>
    </xf>
  </cellXfs>
  <cellStyles count="1">
    <cellStyle name="Normal" xfId="0" builtinId="0"/>
  </cellStyles>
  <dxfs count="150">
    <dxf>
      <font>
        <b/>
        <color rgb="FF000000"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000000"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000000"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000000"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000000"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000000"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000000"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000000"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000000"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000000"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000000"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b/>
        <color rgb="FFFFFFFF"/>
      </font>
      <fill>
        <patternFill patternType="solid">
          <fgColor rgb="FFEA4335"/>
          <bgColor rgb="FFEA433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fill>
        <patternFill patternType="solid">
          <fgColor rgb="FFF2F2F2"/>
          <bgColor rgb="FFF2F2F2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fill>
        <patternFill patternType="solid">
          <fgColor rgb="FFF2F2F2"/>
          <bgColor rgb="FFF2F2F2"/>
        </patternFill>
      </fill>
      <alignment horizontal="center" vertical="bottom"/>
    </dxf>
    <dxf>
      <border outline="0">
        <bottom style="thin">
          <color rgb="FF00000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Times New Roman"/>
        <family val="1"/>
      </font>
      <alignment horizontal="center" vertical="center"/>
      <border outline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alignment horizontal="center" vertical="center"/>
    </dxf>
    <dxf>
      <border outline="0">
        <top style="thin">
          <color rgb="FF000000"/>
        </top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alignment horizontal="center" vertical="center"/>
    </dxf>
    <dxf>
      <border outline="0">
        <bottom style="thin">
          <color rgb="FF00000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Times New Roman"/>
        <family val="1"/>
      </font>
      <alignment horizontal="center" vertical="center"/>
      <border outline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outline val="0"/>
        <shadow val="0"/>
        <vertAlign val="baseline"/>
        <sz val="11"/>
        <name val="Times New Roman"/>
        <family val="1"/>
      </font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fill>
        <patternFill patternType="solid">
          <fgColor rgb="FFF2F2F2"/>
          <bgColor rgb="FFF2F2F2"/>
        </patternFill>
      </fill>
      <alignment horizontal="left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fill>
        <patternFill patternType="solid">
          <fgColor rgb="FFF2F2F2"/>
          <bgColor rgb="FFF2F2F2"/>
        </patternFill>
      </fill>
      <alignment horizontal="center" vertical="bottom"/>
    </dxf>
    <dxf>
      <border outline="0">
        <bottom style="thin">
          <color rgb="FF00000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Times New Roman"/>
        <family val="1"/>
      </font>
      <alignment horizontal="center" vertical="center"/>
      <border outline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alignment horizontal="left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alignment horizontal="center" vertical="center"/>
    </dxf>
    <dxf>
      <border outline="0">
        <top style="thin">
          <color rgb="FF000000"/>
        </top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alignment horizontal="center" vertical="center"/>
    </dxf>
    <dxf>
      <border outline="0">
        <bottom style="thin">
          <color rgb="FF00000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Times New Roman"/>
      </font>
      <alignment horizontal="center" vertical="center"/>
      <border outline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&quot;Times New Roman&quot;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&quot;Times New Roman&quot;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&quot;Times New Roman&quot;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&quot;Times New Roman&quot;"/>
      </font>
      <alignment horizontal="left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&quot;Times New Roman&quot;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&quot;Times New Roman&quot;"/>
      </font>
      <alignment horizontal="center" vertical="center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&quot;Times New Roman&quot;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&quot;Times New Roman&quot;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&quot;Times New Roman&quot;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&quot;Times New Roman&quot;"/>
      </font>
      <alignment horizontal="left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&quot;Times New Roman&quot;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&quot;Times New Roman&quot;"/>
      </font>
      <alignment horizontal="center" vertical="center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Times New Roman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alignment horizontal="left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alignment horizontal="center" vertical="center"/>
    </dxf>
    <dxf>
      <border outline="0">
        <bottom style="thin">
          <color rgb="FF00000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Times New Roman"/>
      </font>
      <alignment horizontal="center" vertical="center"/>
      <border outline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fill>
        <patternFill patternType="solid">
          <fgColor rgb="FFF2F2F2"/>
          <bgColor rgb="FFF2F2F2"/>
        </patternFill>
      </fill>
      <alignment horizontal="left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</font>
      <fill>
        <patternFill patternType="solid">
          <fgColor rgb="FFF2F2F2"/>
          <bgColor rgb="FFF2F2F2"/>
        </patternFill>
      </fill>
      <alignment horizontal="center" vertical="bottom"/>
    </dxf>
    <dxf>
      <border outline="0">
        <bottom style="thin">
          <color rgb="FF00000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Times New Roman"/>
      </font>
      <alignment horizontal="center" vertical="center"/>
      <border outline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alignment horizontal="left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Times New Roman"/>
        <family val="1"/>
      </font>
      <alignment horizontal="center" vertical="center"/>
    </dxf>
    <dxf>
      <font>
        <strike val="0"/>
        <outline val="0"/>
        <shadow val="0"/>
        <vertAlign val="baseline"/>
        <sz val="11"/>
        <color rgb="FF000000"/>
        <name val="Times New Roman"/>
        <family val="1"/>
      </font>
      <alignment horizontal="center" vertical="center"/>
    </dxf>
    <dxf>
      <font>
        <strike val="0"/>
        <outline val="0"/>
        <shadow val="0"/>
        <vertAlign val="baseline"/>
        <sz val="11"/>
        <color rgb="FF000000"/>
        <name val="Times New Roman"/>
        <family val="1"/>
      </font>
      <alignment horizontal="center" vertical="center"/>
    </dxf>
    <dxf>
      <font>
        <strike val="0"/>
        <outline val="0"/>
        <shadow val="0"/>
        <vertAlign val="baseline"/>
        <sz val="11"/>
        <color rgb="FF000000"/>
        <name val="Times New Roman"/>
        <family val="1"/>
      </font>
      <alignment horizontal="center" vertical="center"/>
    </dxf>
    <dxf>
      <font>
        <strike val="0"/>
        <outline val="0"/>
        <shadow val="0"/>
        <vertAlign val="baseline"/>
        <sz val="11"/>
        <color rgb="FF000000"/>
        <name val="Times New Roman"/>
        <family val="1"/>
      </font>
      <alignment horizontal="left" vertical="center"/>
    </dxf>
    <dxf>
      <font>
        <strike val="0"/>
        <outline val="0"/>
        <shadow val="0"/>
        <vertAlign val="baseline"/>
        <sz val="11"/>
        <color rgb="FF000000"/>
        <name val="Times New Roman"/>
        <family val="1"/>
      </font>
      <alignment horizontal="center" vertical="center"/>
    </dxf>
    <dxf>
      <font>
        <strike val="0"/>
        <outline val="0"/>
        <shadow val="0"/>
        <vertAlign val="baseline"/>
        <sz val="11"/>
        <color rgb="FF000000"/>
        <name val="Times New Roman"/>
        <family val="1"/>
      </font>
      <alignment horizontal="center" vertical="center"/>
    </dxf>
    <dxf>
      <font>
        <strike val="0"/>
        <outline val="0"/>
        <shadow val="0"/>
        <vertAlign val="baseline"/>
        <sz val="11"/>
        <name val="Times New Roman"/>
        <family val="1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alignment horizontal="center" vertical="center"/>
    </dxf>
    <dxf>
      <font>
        <strike val="0"/>
        <outline val="0"/>
        <shadow val="0"/>
        <vertAlign val="baseline"/>
        <sz val="11"/>
        <name val="&quot;Times New Roman&quot;"/>
      </font>
      <alignment horizontal="center" vertical="center"/>
    </dxf>
    <dxf>
      <font>
        <strike val="0"/>
        <outline val="0"/>
        <shadow val="0"/>
        <vertAlign val="baseline"/>
        <sz val="11"/>
        <name val="&quot;Times New Roman&quot;"/>
      </font>
      <alignment horizontal="center" vertical="center"/>
    </dxf>
    <dxf>
      <font>
        <strike val="0"/>
        <outline val="0"/>
        <shadow val="0"/>
        <vertAlign val="baseline"/>
        <sz val="11"/>
        <name val="&quot;Times New Roman&quot;"/>
      </font>
      <alignment horizontal="center" vertical="center"/>
    </dxf>
    <dxf>
      <font>
        <strike val="0"/>
        <outline val="0"/>
        <shadow val="0"/>
        <vertAlign val="baseline"/>
        <sz val="11"/>
        <name val="&quot;Times New Roman&quot;"/>
      </font>
      <alignment horizontal="center" vertical="center"/>
    </dxf>
    <dxf>
      <font>
        <strike val="0"/>
        <outline val="0"/>
        <shadow val="0"/>
        <vertAlign val="baseline"/>
        <sz val="11"/>
        <name val="&quot;Times New Roman&quot;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alignment horizontal="center" vertical="center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alignment horizontal="center" vertical="center"/>
    </dxf>
    <dxf>
      <font>
        <strike val="0"/>
        <outline val="0"/>
        <shadow val="0"/>
        <vertAlign val="baseline"/>
        <sz val="11"/>
        <color theme="1"/>
        <name val="&quot;Times New Roman&quot;"/>
      </font>
    </dxf>
    <dxf>
      <font>
        <strike val="0"/>
        <outline val="0"/>
        <shadow val="0"/>
        <vertAlign val="baseline"/>
        <sz val="11"/>
        <color theme="1"/>
        <name val="&quot;Times New Roman&quot;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fill>
        <patternFill patternType="solid">
          <fgColor rgb="FFF2F2F2"/>
          <bgColor rgb="FFF2F2F2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strike val="0"/>
        <outline val="0"/>
        <shadow val="0"/>
        <vertAlign val="baseline"/>
        <sz val="11"/>
        <color theme="1"/>
        <name val="&quot;Times New Roman&quot;"/>
      </font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&quot;Times New Roman&quot;"/>
      </font>
      <alignment horizontal="center" vertical="bottom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border>
        <top style="thin">
          <color theme="1"/>
        </top>
        <bottom style="thin">
          <color theme="1"/>
        </bottom>
      </border>
    </dxf>
  </dxfs>
  <tableStyles count="1" defaultTableStyle="TableStyleMedium2" defaultPivotStyle="PivotStyleLight16">
    <tableStyle name="TableStyleLight1 2" pivot="0" count="7" xr9:uid="{00000000-0011-0000-FFFF-FFFF00000000}">
      <tableStyleElement type="wholeTable" dxfId="149"/>
      <tableStyleElement type="headerRow" dxfId="148"/>
      <tableStyleElement type="totalRow" dxfId="147"/>
      <tableStyleElement type="firstColumn" dxfId="146"/>
      <tableStyleElement type="lastColumn" dxfId="145"/>
      <tableStyleElement type="firstRowStripe" dxfId="144"/>
      <tableStyleElement type="firstColumnStripe" dxfId="14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2" displayName="Tabela12" ref="A10:F85" totalsRowShown="0" headerRowDxfId="142" dataDxfId="141">
  <autoFilter ref="A10:F85" xr:uid="{00000000-0009-0000-0100-000001000000}"/>
  <tableColumns count="6">
    <tableColumn id="1" xr3:uid="{00000000-0010-0000-0000-000001000000}" name="Código INEP" dataDxfId="140"/>
    <tableColumn id="2" xr3:uid="{00000000-0010-0000-0000-000002000000}" name="Nome da Escola" dataDxfId="139"/>
    <tableColumn id="3" xr3:uid="{00000000-0010-0000-0000-000003000000}" name="Regional" dataDxfId="138"/>
    <tableColumn id="4" xr3:uid="{00000000-0010-0000-0000-000004000000}" name="Município" dataDxfId="137"/>
    <tableColumn id="5" xr3:uid="{00000000-0010-0000-0000-000005000000}" name="Esfera" dataDxfId="136"/>
    <tableColumn id="6" xr3:uid="{00000000-0010-0000-0000-000006000000}" name="Status PDDE" dataDxfId="135"/>
  </tableColumns>
  <tableStyleInfo name="TableStyleLight1 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ela13" displayName="Tabela13" ref="A10:F40" totalsRowShown="0" headerRowDxfId="66" dataDxfId="64" headerRowBorderDxfId="65">
  <autoFilter ref="A10:F40" xr:uid="{00000000-0009-0000-0100-00000A000000}"/>
  <sortState xmlns:xlrd2="http://schemas.microsoft.com/office/spreadsheetml/2017/richdata2" ref="A11:F40">
    <sortCondition ref="F10:F40"/>
  </sortState>
  <tableColumns count="6">
    <tableColumn id="1" xr3:uid="{00000000-0010-0000-0900-000001000000}" name="Código INEP" dataDxfId="63"/>
    <tableColumn id="2" xr3:uid="{00000000-0010-0000-0900-000002000000}" name="Nome da Escola" dataDxfId="62"/>
    <tableColumn id="3" xr3:uid="{00000000-0010-0000-0900-000003000000}" name="Regional" dataDxfId="61"/>
    <tableColumn id="4" xr3:uid="{00000000-0010-0000-0900-000004000000}" name="Município" dataDxfId="60"/>
    <tableColumn id="5" xr3:uid="{00000000-0010-0000-0900-000005000000}" name="Esfera" dataDxfId="59"/>
    <tableColumn id="6" xr3:uid="{00000000-0010-0000-0900-000006000000}" name="Status PDDE" dataDxfId="58"/>
  </tableColumns>
  <tableStyleInfo name="TableStyleLight1 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ela10" displayName="Tabela10" ref="A10:F53" totalsRowShown="0" headerRowDxfId="57" dataDxfId="55" headerRowBorderDxfId="56" tableBorderDxfId="54">
  <autoFilter ref="A10:F53" xr:uid="{00000000-0009-0000-0100-00000B000000}"/>
  <tableColumns count="6">
    <tableColumn id="1" xr3:uid="{00000000-0010-0000-0A00-000001000000}" name="Código INEP" dataDxfId="53"/>
    <tableColumn id="2" xr3:uid="{00000000-0010-0000-0A00-000002000000}" name="Nome da Escola" dataDxfId="52"/>
    <tableColumn id="3" xr3:uid="{00000000-0010-0000-0A00-000003000000}" name="Regional" dataDxfId="51"/>
    <tableColumn id="4" xr3:uid="{00000000-0010-0000-0A00-000004000000}" name="Município" dataDxfId="50"/>
    <tableColumn id="5" xr3:uid="{00000000-0010-0000-0A00-000005000000}" name="Esfera" dataDxfId="49"/>
    <tableColumn id="6" xr3:uid="{00000000-0010-0000-0A00-000006000000}" name="Status PDDE" dataDxfId="48"/>
  </tableColumns>
  <tableStyleInfo name="TableStyleLight1 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ela11" displayName="Tabela11" ref="A10:F43" totalsRowShown="0" headerRowDxfId="47" dataDxfId="45" headerRowBorderDxfId="46">
  <autoFilter ref="A10:F43" xr:uid="{00000000-0009-0000-0100-00000C000000}"/>
  <tableColumns count="6">
    <tableColumn id="1" xr3:uid="{00000000-0010-0000-0B00-000001000000}" name="Código INEP" dataDxfId="44"/>
    <tableColumn id="2" xr3:uid="{00000000-0010-0000-0B00-000002000000}" name="Nome da Escola" dataDxfId="43"/>
    <tableColumn id="3" xr3:uid="{00000000-0010-0000-0B00-000003000000}" name="Regional" dataDxfId="42"/>
    <tableColumn id="4" xr3:uid="{00000000-0010-0000-0B00-000004000000}" name="Município" dataDxfId="41"/>
    <tableColumn id="5" xr3:uid="{00000000-0010-0000-0B00-000005000000}" name="Esfera" dataDxfId="40"/>
    <tableColumn id="6" xr3:uid="{00000000-0010-0000-0B00-000006000000}" name="Status PDDE" dataDxfId="39"/>
  </tableColumns>
  <tableStyleInfo name="TableStyleLight1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10:F49" totalsRowShown="0" headerRowDxfId="134" dataDxfId="133">
  <autoFilter ref="A10:F49" xr:uid="{00000000-0009-0000-0100-000002000000}"/>
  <sortState xmlns:xlrd2="http://schemas.microsoft.com/office/spreadsheetml/2017/richdata2" ref="A11:F49">
    <sortCondition descending="1" ref="F10:F49"/>
  </sortState>
  <tableColumns count="6">
    <tableColumn id="1" xr3:uid="{00000000-0010-0000-0100-000001000000}" name="Código INEP" dataDxfId="132"/>
    <tableColumn id="2" xr3:uid="{00000000-0010-0000-0100-000002000000}" name="Nome da Escola" dataDxfId="131"/>
    <tableColumn id="3" xr3:uid="{00000000-0010-0000-0100-000003000000}" name="Regional" dataDxfId="130"/>
    <tableColumn id="4" xr3:uid="{00000000-0010-0000-0100-000004000000}" name="Município" dataDxfId="129"/>
    <tableColumn id="5" xr3:uid="{00000000-0010-0000-0100-000005000000}" name="Esfera" dataDxfId="128"/>
    <tableColumn id="6" xr3:uid="{00000000-0010-0000-0100-000006000000}" name="Status PDDE" dataDxfId="127"/>
  </tableColumns>
  <tableStyleInfo name="TableStyleLight1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A10:F26" totalsRowShown="0" headerRowDxfId="126" dataDxfId="125">
  <autoFilter ref="A10:F26" xr:uid="{00000000-0009-0000-0100-000003000000}"/>
  <sortState xmlns:xlrd2="http://schemas.microsoft.com/office/spreadsheetml/2017/richdata2" ref="A11:F26">
    <sortCondition ref="F10:F26"/>
  </sortState>
  <tableColumns count="6">
    <tableColumn id="1" xr3:uid="{00000000-0010-0000-0200-000001000000}" name="Código INEP" dataDxfId="124"/>
    <tableColumn id="2" xr3:uid="{00000000-0010-0000-0200-000002000000}" name="Nome da Escola" dataDxfId="123"/>
    <tableColumn id="3" xr3:uid="{00000000-0010-0000-0200-000003000000}" name="Regional" dataDxfId="122"/>
    <tableColumn id="4" xr3:uid="{00000000-0010-0000-0200-000004000000}" name="Município" dataDxfId="121"/>
    <tableColumn id="5" xr3:uid="{00000000-0010-0000-0200-000005000000}" name="Esfera" dataDxfId="120"/>
    <tableColumn id="6" xr3:uid="{00000000-0010-0000-0200-000006000000}" name="Status PDDE" dataDxfId="119"/>
  </tableColumns>
  <tableStyleInfo name="TableStyleLight1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4" displayName="Tabela4" ref="A10:F29" totalsRowShown="0" headerRowDxfId="118" dataDxfId="117">
  <autoFilter ref="A10:F29" xr:uid="{00000000-0009-0000-0100-000004000000}"/>
  <tableColumns count="6">
    <tableColumn id="1" xr3:uid="{00000000-0010-0000-0300-000001000000}" name="Código INEP" dataDxfId="116"/>
    <tableColumn id="2" xr3:uid="{00000000-0010-0000-0300-000002000000}" name="Nome da Escola" dataDxfId="115"/>
    <tableColumn id="3" xr3:uid="{00000000-0010-0000-0300-000003000000}" name="Regional" dataDxfId="114"/>
    <tableColumn id="4" xr3:uid="{00000000-0010-0000-0300-000004000000}" name="Município" dataDxfId="113"/>
    <tableColumn id="5" xr3:uid="{00000000-0010-0000-0300-000005000000}" name="Esfera" dataDxfId="112"/>
    <tableColumn id="6" xr3:uid="{00000000-0010-0000-0300-000006000000}" name="Status PDDE" dataDxfId="111"/>
  </tableColumns>
  <tableStyleInfo name="TableStyleLight1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5" displayName="Tabela5" ref="A10:F29" totalsRowShown="0" headerRowDxfId="110" dataDxfId="108" headerRowBorderDxfId="109">
  <autoFilter ref="A10:F29" xr:uid="{00000000-0009-0000-0100-000005000000}"/>
  <tableColumns count="6">
    <tableColumn id="1" xr3:uid="{00000000-0010-0000-0400-000001000000}" name="Código INEP" dataDxfId="107"/>
    <tableColumn id="2" xr3:uid="{00000000-0010-0000-0400-000002000000}" name="Nome da Escola" dataDxfId="106"/>
    <tableColumn id="3" xr3:uid="{00000000-0010-0000-0400-000003000000}" name="Regional" dataDxfId="105"/>
    <tableColumn id="4" xr3:uid="{00000000-0010-0000-0400-000004000000}" name="Município" dataDxfId="104"/>
    <tableColumn id="5" xr3:uid="{00000000-0010-0000-0400-000005000000}" name="Esfera" dataDxfId="103"/>
    <tableColumn id="6" xr3:uid="{00000000-0010-0000-0400-000006000000}" name="Status PDDE" dataDxfId="102"/>
  </tableColumns>
  <tableStyleInfo name="TableStyleLight1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a6" displayName="Tabela6" ref="A10:F35" totalsRowShown="0" headerRowDxfId="101" dataDxfId="99" headerRowBorderDxfId="100">
  <autoFilter ref="A10:F35" xr:uid="{00000000-0009-0000-0100-000006000000}"/>
  <tableColumns count="6">
    <tableColumn id="1" xr3:uid="{00000000-0010-0000-0500-000001000000}" name="Código INEP" dataDxfId="98"/>
    <tableColumn id="2" xr3:uid="{00000000-0010-0000-0500-000002000000}" name="Nome da Escola" dataDxfId="97"/>
    <tableColumn id="3" xr3:uid="{00000000-0010-0000-0500-000003000000}" name="Regional" dataDxfId="96"/>
    <tableColumn id="4" xr3:uid="{00000000-0010-0000-0500-000004000000}" name="Município" dataDxfId="95"/>
    <tableColumn id="5" xr3:uid="{00000000-0010-0000-0500-000005000000}" name="Esfera" dataDxfId="94"/>
    <tableColumn id="6" xr3:uid="{00000000-0010-0000-0500-000006000000}" name="Status PDDE" dataDxfId="93"/>
  </tableColumns>
  <tableStyleInfo name="TableStyleLight1 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a7" displayName="Tabela7" ref="A10:F70" totalsRowShown="0" headerRowDxfId="92" dataDxfId="91">
  <autoFilter ref="A10:F70" xr:uid="{00000000-0009-0000-0100-000007000000}"/>
  <tableColumns count="6">
    <tableColumn id="1" xr3:uid="{00000000-0010-0000-0600-000001000000}" name="Código INEP" dataDxfId="90"/>
    <tableColumn id="2" xr3:uid="{00000000-0010-0000-0600-000002000000}" name="Nome da Escola" dataDxfId="89"/>
    <tableColumn id="3" xr3:uid="{00000000-0010-0000-0600-000003000000}" name="Regional" dataDxfId="88"/>
    <tableColumn id="4" xr3:uid="{00000000-0010-0000-0600-000004000000}" name="Município" dataDxfId="87"/>
    <tableColumn id="5" xr3:uid="{00000000-0010-0000-0600-000005000000}" name="Esfera" dataDxfId="86"/>
    <tableColumn id="6" xr3:uid="{00000000-0010-0000-0600-000006000000}" name="Status PDDE" dataDxfId="85"/>
  </tableColumns>
  <tableStyleInfo name="TableStyleLight1 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a8" displayName="Tabela8" ref="A10:F68" totalsRowShown="0" headerRowDxfId="84" dataDxfId="83">
  <autoFilter ref="A10:F68" xr:uid="{00000000-0009-0000-0100-000008000000}"/>
  <tableColumns count="6">
    <tableColumn id="1" xr3:uid="{00000000-0010-0000-0700-000001000000}" name="Código INEP" dataDxfId="82"/>
    <tableColumn id="2" xr3:uid="{00000000-0010-0000-0700-000002000000}" name="Nome da Escola" dataDxfId="81"/>
    <tableColumn id="3" xr3:uid="{00000000-0010-0000-0700-000003000000}" name="Regional" dataDxfId="80"/>
    <tableColumn id="4" xr3:uid="{00000000-0010-0000-0700-000004000000}" name="Município" dataDxfId="79"/>
    <tableColumn id="5" xr3:uid="{00000000-0010-0000-0700-000005000000}" name="Esfera" dataDxfId="78"/>
    <tableColumn id="6" xr3:uid="{00000000-0010-0000-0700-000006000000}" name="Status PDDE" dataDxfId="77"/>
  </tableColumns>
  <tableStyleInfo name="TableStyleLight1 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ela9" displayName="Tabela9" ref="A10:F53" totalsRowShown="0" headerRowDxfId="76" dataDxfId="74" headerRowBorderDxfId="75" tableBorderDxfId="73">
  <autoFilter ref="A10:F53" xr:uid="{00000000-0009-0000-0100-000009000000}"/>
  <tableColumns count="6">
    <tableColumn id="1" xr3:uid="{00000000-0010-0000-0800-000001000000}" name="Código INEP" dataDxfId="72"/>
    <tableColumn id="2" xr3:uid="{00000000-0010-0000-0800-000002000000}" name="Nome da Escola" dataDxfId="71"/>
    <tableColumn id="3" xr3:uid="{00000000-0010-0000-0800-000003000000}" name="Regional" dataDxfId="70"/>
    <tableColumn id="4" xr3:uid="{00000000-0010-0000-0800-000004000000}" name="Município" dataDxfId="69"/>
    <tableColumn id="5" xr3:uid="{00000000-0010-0000-0800-000005000000}" name="Esfera" dataDxfId="68"/>
    <tableColumn id="6" xr3:uid="{00000000-0010-0000-0800-000006000000}" name="Status PDDE" dataDxfId="67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1000"/>
  <sheetViews>
    <sheetView workbookViewId="0"/>
  </sheetViews>
  <sheetFormatPr defaultColWidth="12.5703125" defaultRowHeight="15" customHeight="1"/>
  <cols>
    <col min="1" max="1" width="21.7109375" customWidth="1"/>
    <col min="2" max="2" width="25.28515625" customWidth="1"/>
    <col min="3" max="3" width="35.140625" customWidth="1"/>
    <col min="4" max="4" width="17.28515625" customWidth="1"/>
    <col min="5" max="5" width="22.85546875" customWidth="1"/>
    <col min="6" max="6" width="40.85546875" customWidth="1"/>
    <col min="7" max="8" width="12.5703125" customWidth="1"/>
  </cols>
  <sheetData>
    <row r="1" spans="1:6" ht="43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15.75" customHeight="1">
      <c r="A2" s="3" t="s">
        <v>5</v>
      </c>
      <c r="B2" s="4" t="s">
        <v>6</v>
      </c>
      <c r="C2" s="5">
        <f>'SRE PEDRO AFONSO'!$B$3</f>
        <v>102</v>
      </c>
      <c r="D2" s="6">
        <f>'SRE PEDRO AFONSO'!B4</f>
        <v>25</v>
      </c>
      <c r="E2" s="7">
        <f>'SRE PEDRO AFONSO'!B5</f>
        <v>5</v>
      </c>
      <c r="F2" s="8">
        <f>'SRE PEDRO AFONSO'!$B$6</f>
        <v>24.509803921568626</v>
      </c>
    </row>
    <row r="3" spans="1:6" ht="15.75" customHeight="1">
      <c r="A3" s="3" t="s">
        <v>7</v>
      </c>
      <c r="B3" s="4" t="s">
        <v>8</v>
      </c>
      <c r="C3" s="9">
        <f>'SRE COLINAS DO TOCANTINS'!$B$3</f>
        <v>19</v>
      </c>
      <c r="D3" s="6">
        <f>'SRE COLINAS DO TOCANTINS'!B4</f>
        <v>11</v>
      </c>
      <c r="E3" s="7">
        <f>'SRE COLINAS DO TOCANTINS'!B5</f>
        <v>8</v>
      </c>
      <c r="F3" s="10">
        <f>'SRE COLINAS DO TOCANTINS'!$B$6</f>
        <v>57.894736842105267</v>
      </c>
    </row>
    <row r="4" spans="1:6" ht="15.75" customHeight="1">
      <c r="A4" s="11" t="s">
        <v>9</v>
      </c>
      <c r="B4" s="4" t="s">
        <v>10</v>
      </c>
      <c r="C4" s="12">
        <f>'SRE DIANOPOLIS'!$B$3</f>
        <v>19</v>
      </c>
      <c r="D4" s="6">
        <f>'SRE DIANOPOLIS'!B4</f>
        <v>10</v>
      </c>
      <c r="E4" s="7">
        <f>'SRE DIANOPOLIS'!B5</f>
        <v>9</v>
      </c>
      <c r="F4" s="13">
        <f>'SRE DIANOPOLIS'!$B$6</f>
        <v>52.631578947368418</v>
      </c>
    </row>
    <row r="5" spans="1:6" ht="15.75" customHeight="1">
      <c r="A5" s="14" t="s">
        <v>11</v>
      </c>
      <c r="B5" s="4" t="s">
        <v>12</v>
      </c>
      <c r="C5" s="9">
        <f>'SRE ARAGUAINA'!$B$3</f>
        <v>75</v>
      </c>
      <c r="D5" s="6">
        <f>'SRE ARAGUAINA'!B4</f>
        <v>37</v>
      </c>
      <c r="E5" s="7">
        <f>'SRE ARAGUAINA'!B5</f>
        <v>38</v>
      </c>
      <c r="F5" s="10">
        <f>'SRE ARAGUAINA'!B6</f>
        <v>49.333333333333336</v>
      </c>
    </row>
    <row r="6" spans="1:6" ht="15.75" customHeight="1">
      <c r="A6" s="14" t="s">
        <v>13</v>
      </c>
      <c r="B6" s="4" t="s">
        <v>14</v>
      </c>
      <c r="C6" s="12">
        <f>'SRE PORTO NACIONAL'!$B$3</f>
        <v>43</v>
      </c>
      <c r="D6" s="6">
        <f>'SRE PORTO NACIONAL'!B4</f>
        <v>22</v>
      </c>
      <c r="E6" s="7">
        <f>'SRE PORTO NACIONAL'!B5</f>
        <v>21</v>
      </c>
      <c r="F6" s="13">
        <f>'SRE PORTO NACIONAL'!$B$6</f>
        <v>51.162790697674424</v>
      </c>
    </row>
    <row r="7" spans="1:6" ht="15.75" customHeight="1">
      <c r="A7" s="14" t="s">
        <v>15</v>
      </c>
      <c r="B7" s="4" t="s">
        <v>16</v>
      </c>
      <c r="C7" s="9">
        <f>'SRE GURUPI'!$B$3</f>
        <v>60</v>
      </c>
      <c r="D7" s="6">
        <f>'SRE GURUPI'!B4</f>
        <v>28</v>
      </c>
      <c r="E7" s="7">
        <f>'SRE GURUPI'!B5</f>
        <v>32</v>
      </c>
      <c r="F7" s="10">
        <f>'SRE GURUPI'!$B$6</f>
        <v>46.666666666666664</v>
      </c>
    </row>
    <row r="8" spans="1:6" ht="15.75" customHeight="1">
      <c r="A8" s="15" t="s">
        <v>17</v>
      </c>
      <c r="B8" s="4" t="s">
        <v>18</v>
      </c>
      <c r="C8" s="12">
        <f>'SRE TOCANTINOPOLIS'!$B$3</f>
        <v>33</v>
      </c>
      <c r="D8" s="6">
        <f>'SRE TOCANTINOPOLIS'!B4</f>
        <v>16</v>
      </c>
      <c r="E8" s="7">
        <f>'SRE TOCANTINOPOLIS'!B5</f>
        <v>17</v>
      </c>
      <c r="F8" s="13">
        <f>'SRE TOCANTINOPOLIS'!$B$6</f>
        <v>48.484848484848484</v>
      </c>
    </row>
    <row r="9" spans="1:6" ht="15.75" customHeight="1">
      <c r="A9" s="14" t="s">
        <v>19</v>
      </c>
      <c r="B9" s="4" t="s">
        <v>20</v>
      </c>
      <c r="C9" s="9">
        <f>'SRE ARRAIAS'!$B$3</f>
        <v>16</v>
      </c>
      <c r="D9" s="6">
        <f>'SRE ARRAIAS'!B4</f>
        <v>7</v>
      </c>
      <c r="E9" s="7">
        <f>'SRE ARRAIAS'!B5</f>
        <v>9</v>
      </c>
      <c r="F9" s="10">
        <f>'SRE ARRAIAS'!$B$6</f>
        <v>43.75</v>
      </c>
    </row>
    <row r="10" spans="1:6" ht="15.75" customHeight="1">
      <c r="A10" s="15" t="s">
        <v>21</v>
      </c>
      <c r="B10" s="4" t="s">
        <v>22</v>
      </c>
      <c r="C10" s="12">
        <f>'SRE ARAGUATINS'!$B$3</f>
        <v>19</v>
      </c>
      <c r="D10" s="6">
        <f>'SRE ARAGUATINS'!B4</f>
        <v>0</v>
      </c>
      <c r="E10" s="7">
        <f>'SRE ARAGUATINS'!B5</f>
        <v>19</v>
      </c>
      <c r="F10" s="13">
        <f>'SRE ARAGUATINS'!B6</f>
        <v>0</v>
      </c>
    </row>
    <row r="11" spans="1:6" ht="15.75" customHeight="1">
      <c r="A11" s="15" t="s">
        <v>23</v>
      </c>
      <c r="B11" s="4" t="s">
        <v>24</v>
      </c>
      <c r="C11" s="9">
        <f>'SRE GUARAI'!$B$3</f>
        <v>25</v>
      </c>
      <c r="D11" s="6">
        <f>'SRE GUARAI'!B4</f>
        <v>8</v>
      </c>
      <c r="E11" s="7">
        <f>'SRE GUARAI'!B5</f>
        <v>17</v>
      </c>
      <c r="F11" s="10">
        <f>'SRE GUARAI'!$B$6</f>
        <v>32</v>
      </c>
    </row>
    <row r="12" spans="1:6" ht="15.75" customHeight="1">
      <c r="A12" s="14" t="s">
        <v>25</v>
      </c>
      <c r="B12" s="4" t="s">
        <v>26</v>
      </c>
      <c r="C12" s="12">
        <f>'SRE MIRACEMA DO TOCANTINS'!$B$3</f>
        <v>58</v>
      </c>
      <c r="D12" s="6">
        <f>'SRE MIRACEMA DO TOCANTINS'!B4</f>
        <v>18</v>
      </c>
      <c r="E12" s="7">
        <f>'SRE MIRACEMA DO TOCANTINS'!B5</f>
        <v>40</v>
      </c>
      <c r="F12" s="13">
        <f>'SRE MIRACEMA DO TOCANTINS'!$B$6</f>
        <v>31.03448275862069</v>
      </c>
    </row>
    <row r="13" spans="1:6" ht="15.75" customHeight="1">
      <c r="A13" s="14" t="s">
        <v>27</v>
      </c>
      <c r="B13" s="4" t="s">
        <v>28</v>
      </c>
      <c r="C13" s="9">
        <f>'SRE PALMAS'!$B$3</f>
        <v>37</v>
      </c>
      <c r="D13" s="6">
        <f>'SRE PALMAS'!B4</f>
        <v>8</v>
      </c>
      <c r="E13" s="7">
        <f>'SRE PALMAS'!B5</f>
        <v>29</v>
      </c>
      <c r="F13" s="10">
        <f>'SRE PALMAS'!$B$6</f>
        <v>21.621621621621621</v>
      </c>
    </row>
    <row r="14" spans="1:6" ht="15.75" customHeight="1">
      <c r="A14" s="14" t="s">
        <v>29</v>
      </c>
      <c r="B14" s="4" t="s">
        <v>30</v>
      </c>
      <c r="C14" s="12">
        <f>'SRE PARAISO'!$B$3</f>
        <v>43</v>
      </c>
      <c r="D14" s="6">
        <f>'SRE PARAISO'!B4</f>
        <v>7</v>
      </c>
      <c r="E14" s="7">
        <f>'SRE PARAISO'!B5</f>
        <v>36</v>
      </c>
      <c r="F14" s="13">
        <f>'SRE PARAISO'!$B$6</f>
        <v>16.279069767441861</v>
      </c>
    </row>
    <row r="15" spans="1:6" ht="15.75" customHeight="1"/>
    <row r="16" spans="1:6" ht="15.75" customHeight="1">
      <c r="B16" s="4" t="s">
        <v>31</v>
      </c>
      <c r="C16" s="16">
        <f>'SRE ARAGUAINA'!B5+'SRE ARAGUATINS'!B5+'SRE ARRAIAS'!B5+'SRE COLINAS DO TOCANTINS'!B5+'SRE DIANOPOLIS'!B5+'SRE GUARAI'!B5+'SRE GURUPI'!B5+'SRE MIRACEMA DO TOCANTINS'!B5+'SRE PALMAS'!B5+'SRE PARAISO'!B5+'SRE PEDRO AFONSO'!B5+'SRE PORTO NACIONAL'!B5+'SRE TOCANTINOPOLIS'!B5</f>
        <v>280</v>
      </c>
      <c r="D16" s="17"/>
      <c r="E16" s="17"/>
    </row>
    <row r="17" spans="2:6" ht="15.75" customHeight="1">
      <c r="B17" s="18"/>
      <c r="C17" s="18"/>
      <c r="D17" s="18"/>
      <c r="E17" s="18"/>
      <c r="F17" s="19"/>
    </row>
    <row r="18" spans="2:6" ht="15.75" customHeight="1">
      <c r="C18" s="18"/>
      <c r="D18" s="18"/>
      <c r="E18" s="18"/>
      <c r="F18" s="20"/>
    </row>
    <row r="19" spans="2:6" ht="15.75" customHeight="1"/>
    <row r="20" spans="2:6" ht="15.75" customHeight="1"/>
    <row r="21" spans="2:6" ht="15.75" customHeight="1"/>
    <row r="22" spans="2:6" ht="15.75" customHeight="1"/>
    <row r="23" spans="2:6" ht="15.75" customHeight="1"/>
    <row r="24" spans="2:6" ht="15.75" customHeight="1"/>
    <row r="25" spans="2:6" ht="15.75" customHeight="1"/>
    <row r="26" spans="2:6" ht="15.75" customHeight="1"/>
    <row r="27" spans="2:6" ht="15.75" customHeight="1"/>
    <row r="28" spans="2:6" ht="15.75" customHeight="1"/>
    <row r="29" spans="2:6" ht="15.75" customHeight="1"/>
    <row r="30" spans="2:6" ht="15.75" customHeight="1"/>
    <row r="31" spans="2:6" ht="15.75" customHeight="1"/>
    <row r="32" spans="2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:F14" xr:uid="{00000000-0009-0000-0000-000000000000}"/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931"/>
  <sheetViews>
    <sheetView workbookViewId="0">
      <selection activeCell="B12" sqref="B12"/>
    </sheetView>
  </sheetViews>
  <sheetFormatPr defaultColWidth="12.5703125" defaultRowHeight="15" customHeight="1"/>
  <cols>
    <col min="1" max="1" width="33.28515625" style="78" customWidth="1"/>
    <col min="2" max="2" width="86.42578125" style="77" customWidth="1"/>
    <col min="3" max="3" width="17.28515625" style="78" customWidth="1"/>
    <col min="4" max="4" width="23.85546875" style="78" bestFit="1" customWidth="1"/>
    <col min="5" max="5" width="12.5703125" style="78" customWidth="1"/>
    <col min="6" max="6" width="20" style="78" bestFit="1" customWidth="1"/>
  </cols>
  <sheetData>
    <row r="1" spans="1:25" ht="15.75" customHeight="1">
      <c r="A1" s="90" t="s">
        <v>432</v>
      </c>
      <c r="B1" s="95"/>
      <c r="C1" s="96"/>
      <c r="D1" s="96"/>
      <c r="E1" s="96"/>
      <c r="F1" s="96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ht="15.75" customHeight="1">
      <c r="A2" s="21"/>
      <c r="B2" s="21"/>
      <c r="C2" s="22"/>
      <c r="D2" s="22"/>
      <c r="E2" s="22"/>
      <c r="F2" s="2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ht="15.75" customHeight="1">
      <c r="A3" s="23" t="s">
        <v>33</v>
      </c>
      <c r="B3" s="24">
        <f>COUNTA(F11:F904)</f>
        <v>37</v>
      </c>
      <c r="C3" s="22"/>
      <c r="D3" s="22"/>
      <c r="E3" s="22"/>
      <c r="F3" s="2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ht="15.75" customHeight="1">
      <c r="A4" s="23" t="s">
        <v>34</v>
      </c>
      <c r="B4" s="24">
        <f>COUNTIF(F11:F726, "Em análise do MEC")</f>
        <v>8</v>
      </c>
      <c r="C4" s="22"/>
      <c r="D4" s="22"/>
      <c r="E4" s="22"/>
      <c r="F4" s="2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5.75" customHeight="1">
      <c r="A5" s="23" t="s">
        <v>35</v>
      </c>
      <c r="B5" s="24">
        <f>SUM(COUNTIF(F11:F726, "Não iniciado"), COUNTIF(F11:F726, "Em cadastramento"))</f>
        <v>29</v>
      </c>
      <c r="C5" s="22"/>
      <c r="D5" s="22"/>
      <c r="E5" s="22"/>
      <c r="F5" s="2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5" ht="15.75" customHeight="1">
      <c r="A6" s="23" t="s">
        <v>36</v>
      </c>
      <c r="B6" s="25">
        <f>B4/B3*100</f>
        <v>21.621621621621621</v>
      </c>
      <c r="C6" s="22"/>
      <c r="D6" s="22"/>
      <c r="E6" s="22"/>
      <c r="F6" s="2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 spans="1:25" ht="15.75" customHeight="1">
      <c r="A7" s="22"/>
      <c r="B7" s="22"/>
      <c r="C7" s="22"/>
      <c r="D7" s="22"/>
      <c r="E7" s="22"/>
      <c r="F7" s="2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ht="15.75" customHeight="1">
      <c r="A8" s="88" t="s">
        <v>37</v>
      </c>
      <c r="B8" s="95"/>
      <c r="C8" s="22"/>
      <c r="D8" s="22"/>
      <c r="E8" s="22"/>
      <c r="F8" s="2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 spans="1:25" ht="15.7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 ht="15.75" customHeight="1">
      <c r="A10" s="58" t="s">
        <v>38</v>
      </c>
      <c r="B10" s="59" t="s">
        <v>39</v>
      </c>
      <c r="C10" s="60" t="s">
        <v>40</v>
      </c>
      <c r="D10" s="59" t="s">
        <v>41</v>
      </c>
      <c r="E10" s="59" t="s">
        <v>42</v>
      </c>
      <c r="F10" s="59" t="s">
        <v>43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 spans="1:25" ht="15.75" customHeight="1">
      <c r="A11" s="61">
        <v>17023858</v>
      </c>
      <c r="B11" s="62" t="s">
        <v>419</v>
      </c>
      <c r="C11" s="61" t="s">
        <v>28</v>
      </c>
      <c r="D11" s="61" t="s">
        <v>433</v>
      </c>
      <c r="E11" s="61" t="s">
        <v>46</v>
      </c>
      <c r="F11" s="78" t="s">
        <v>47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 spans="1:25" ht="15.75" customHeight="1">
      <c r="A12" s="78">
        <v>17098807</v>
      </c>
      <c r="B12" s="77" t="s">
        <v>434</v>
      </c>
      <c r="C12" s="78" t="s">
        <v>28</v>
      </c>
      <c r="D12" s="78" t="s">
        <v>435</v>
      </c>
      <c r="E12" s="78" t="s">
        <v>46</v>
      </c>
      <c r="F12" s="61" t="s">
        <v>47</v>
      </c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 spans="1:25" ht="15.75" customHeight="1">
      <c r="A13" s="61">
        <v>17030528</v>
      </c>
      <c r="B13" s="62" t="s">
        <v>436</v>
      </c>
      <c r="C13" s="61" t="s">
        <v>28</v>
      </c>
      <c r="D13" s="61" t="s">
        <v>437</v>
      </c>
      <c r="E13" s="61" t="s">
        <v>46</v>
      </c>
      <c r="F13" s="61" t="s">
        <v>47</v>
      </c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ht="15.75" customHeight="1">
      <c r="A14" s="78">
        <v>17030536</v>
      </c>
      <c r="B14" s="77" t="s">
        <v>438</v>
      </c>
      <c r="C14" s="78" t="s">
        <v>28</v>
      </c>
      <c r="D14" s="78" t="s">
        <v>437</v>
      </c>
      <c r="E14" s="78" t="s">
        <v>46</v>
      </c>
      <c r="F14" s="78" t="s">
        <v>47</v>
      </c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 spans="1:25" ht="15.75" customHeight="1">
      <c r="A15" s="61">
        <v>17047439</v>
      </c>
      <c r="B15" s="62" t="s">
        <v>439</v>
      </c>
      <c r="C15" s="61" t="s">
        <v>28</v>
      </c>
      <c r="D15" s="61" t="s">
        <v>440</v>
      </c>
      <c r="E15" s="61" t="s">
        <v>46</v>
      </c>
      <c r="F15" s="61" t="s">
        <v>47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spans="1:25" ht="15.75" customHeight="1">
      <c r="A16" s="78">
        <v>17026172</v>
      </c>
      <c r="B16" s="77" t="s">
        <v>441</v>
      </c>
      <c r="C16" s="78" t="s">
        <v>28</v>
      </c>
      <c r="D16" s="78" t="s">
        <v>440</v>
      </c>
      <c r="E16" s="78" t="s">
        <v>46</v>
      </c>
      <c r="F16" s="78" t="s">
        <v>47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 spans="1:25" ht="15.75" customHeight="1">
      <c r="A17" s="61">
        <v>17026253</v>
      </c>
      <c r="B17" s="62" t="s">
        <v>442</v>
      </c>
      <c r="C17" s="61" t="s">
        <v>28</v>
      </c>
      <c r="D17" s="61" t="s">
        <v>440</v>
      </c>
      <c r="E17" s="61" t="s">
        <v>46</v>
      </c>
      <c r="F17" s="78" t="s">
        <v>47</v>
      </c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 spans="1:25" ht="15.75" customHeight="1">
      <c r="A18" s="78">
        <v>17026288</v>
      </c>
      <c r="B18" s="77" t="s">
        <v>443</v>
      </c>
      <c r="C18" s="78" t="s">
        <v>28</v>
      </c>
      <c r="D18" s="78" t="s">
        <v>440</v>
      </c>
      <c r="E18" s="78" t="s">
        <v>46</v>
      </c>
      <c r="F18" s="61" t="s">
        <v>47</v>
      </c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 spans="1:25" ht="15.75" customHeight="1">
      <c r="A19" s="61">
        <v>17026350</v>
      </c>
      <c r="B19" s="62" t="s">
        <v>444</v>
      </c>
      <c r="C19" s="61" t="s">
        <v>28</v>
      </c>
      <c r="D19" s="61" t="s">
        <v>440</v>
      </c>
      <c r="E19" s="61" t="s">
        <v>46</v>
      </c>
      <c r="F19" s="78" t="s">
        <v>47</v>
      </c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ht="15.75" customHeight="1">
      <c r="A20" s="78">
        <v>17026164</v>
      </c>
      <c r="B20" s="77" t="s">
        <v>445</v>
      </c>
      <c r="C20" s="78" t="s">
        <v>28</v>
      </c>
      <c r="D20" s="78" t="s">
        <v>440</v>
      </c>
      <c r="E20" s="78" t="s">
        <v>46</v>
      </c>
      <c r="F20" s="78" t="s">
        <v>47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 spans="1:25" ht="15.75" customHeight="1">
      <c r="A21" s="61">
        <v>17068800</v>
      </c>
      <c r="B21" s="62" t="s">
        <v>446</v>
      </c>
      <c r="C21" s="61" t="s">
        <v>28</v>
      </c>
      <c r="D21" s="61" t="s">
        <v>440</v>
      </c>
      <c r="E21" s="61" t="s">
        <v>46</v>
      </c>
      <c r="F21" s="61" t="s">
        <v>47</v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ht="15.75" customHeight="1">
      <c r="A22" s="78">
        <v>17026296</v>
      </c>
      <c r="B22" s="77" t="s">
        <v>447</v>
      </c>
      <c r="C22" s="78" t="s">
        <v>28</v>
      </c>
      <c r="D22" s="78" t="s">
        <v>440</v>
      </c>
      <c r="E22" s="78" t="s">
        <v>46</v>
      </c>
      <c r="F22" s="78" t="s">
        <v>47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 spans="1:25" ht="15.75" customHeight="1">
      <c r="A23" s="61">
        <v>17040906</v>
      </c>
      <c r="B23" s="62" t="s">
        <v>448</v>
      </c>
      <c r="C23" s="61" t="s">
        <v>28</v>
      </c>
      <c r="D23" s="61" t="s">
        <v>440</v>
      </c>
      <c r="E23" s="61" t="s">
        <v>46</v>
      </c>
      <c r="F23" s="61" t="s">
        <v>47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1:25" ht="15.75" customHeight="1">
      <c r="A24" s="78">
        <v>17054532</v>
      </c>
      <c r="B24" s="77" t="s">
        <v>449</v>
      </c>
      <c r="C24" s="78" t="s">
        <v>28</v>
      </c>
      <c r="D24" s="78" t="s">
        <v>440</v>
      </c>
      <c r="E24" s="75" t="s">
        <v>46</v>
      </c>
      <c r="F24" s="78" t="s">
        <v>47</v>
      </c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 spans="1:25" ht="15.75" customHeight="1">
      <c r="A25" s="61">
        <v>17026300</v>
      </c>
      <c r="B25" s="62" t="s">
        <v>450</v>
      </c>
      <c r="C25" s="61" t="s">
        <v>28</v>
      </c>
      <c r="D25" s="61" t="s">
        <v>440</v>
      </c>
      <c r="E25" s="61" t="s">
        <v>46</v>
      </c>
      <c r="F25" s="61" t="s">
        <v>47</v>
      </c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ht="15.75" customHeight="1">
      <c r="A26" s="69">
        <v>17054060</v>
      </c>
      <c r="B26" t="s">
        <v>451</v>
      </c>
      <c r="C26" s="75" t="s">
        <v>28</v>
      </c>
      <c r="D26" s="75" t="s">
        <v>440</v>
      </c>
      <c r="E26" s="75" t="s">
        <v>46</v>
      </c>
      <c r="F26" s="75" t="s">
        <v>47</v>
      </c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 spans="1:25" ht="15.75" customHeight="1">
      <c r="A27" s="61">
        <v>17064007</v>
      </c>
      <c r="B27" s="62" t="s">
        <v>452</v>
      </c>
      <c r="C27" s="61" t="s">
        <v>28</v>
      </c>
      <c r="D27" s="61" t="s">
        <v>440</v>
      </c>
      <c r="E27" s="61" t="s">
        <v>46</v>
      </c>
      <c r="F27" s="61" t="s">
        <v>47</v>
      </c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 ht="15.75" customHeight="1">
      <c r="A28" s="69">
        <v>17056438</v>
      </c>
      <c r="B28" t="s">
        <v>453</v>
      </c>
      <c r="C28" s="75" t="s">
        <v>28</v>
      </c>
      <c r="D28" s="75" t="s">
        <v>440</v>
      </c>
      <c r="E28" s="75" t="s">
        <v>46</v>
      </c>
      <c r="F28" s="75" t="s">
        <v>47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 spans="1:25" ht="15.75" customHeight="1">
      <c r="A29" s="61">
        <v>17026369</v>
      </c>
      <c r="B29" s="62" t="s">
        <v>454</v>
      </c>
      <c r="C29" s="61" t="s">
        <v>28</v>
      </c>
      <c r="D29" s="61" t="s">
        <v>440</v>
      </c>
      <c r="E29" s="61" t="s">
        <v>46</v>
      </c>
      <c r="F29" s="61" t="s">
        <v>47</v>
      </c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25" ht="15.75" customHeight="1">
      <c r="A30" s="67">
        <v>17026377</v>
      </c>
      <c r="B30" s="68" t="s">
        <v>455</v>
      </c>
      <c r="C30" s="78" t="s">
        <v>28</v>
      </c>
      <c r="D30" s="78" t="s">
        <v>440</v>
      </c>
      <c r="E30" s="78" t="s">
        <v>46</v>
      </c>
      <c r="F30" s="61" t="s">
        <v>47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 spans="1:25" ht="15.75" customHeight="1">
      <c r="A31" s="61">
        <v>17026261</v>
      </c>
      <c r="B31" s="62" t="s">
        <v>456</v>
      </c>
      <c r="C31" s="61" t="s">
        <v>28</v>
      </c>
      <c r="D31" s="61" t="s">
        <v>440</v>
      </c>
      <c r="E31" s="61" t="s">
        <v>46</v>
      </c>
      <c r="F31" s="61" t="s">
        <v>47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 ht="15.75" customHeight="1">
      <c r="A32" s="67">
        <v>17051975</v>
      </c>
      <c r="B32" s="68" t="s">
        <v>457</v>
      </c>
      <c r="C32" s="78" t="s">
        <v>28</v>
      </c>
      <c r="D32" s="78" t="s">
        <v>440</v>
      </c>
      <c r="E32" s="78" t="s">
        <v>46</v>
      </c>
      <c r="F32" s="78" t="s">
        <v>47</v>
      </c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 spans="1:25" ht="15.75" customHeight="1">
      <c r="A33" s="61">
        <v>17050294</v>
      </c>
      <c r="B33" s="62" t="s">
        <v>458</v>
      </c>
      <c r="C33" s="61" t="s">
        <v>28</v>
      </c>
      <c r="D33" s="61" t="s">
        <v>440</v>
      </c>
      <c r="E33" s="61" t="s">
        <v>46</v>
      </c>
      <c r="F33" s="61" t="s">
        <v>80</v>
      </c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 ht="15.75" customHeight="1">
      <c r="A34" s="67">
        <v>17026229</v>
      </c>
      <c r="B34" s="68" t="s">
        <v>459</v>
      </c>
      <c r="C34" s="78" t="s">
        <v>28</v>
      </c>
      <c r="D34" s="78" t="s">
        <v>440</v>
      </c>
      <c r="E34" s="78" t="s">
        <v>46</v>
      </c>
      <c r="F34" s="61" t="s">
        <v>80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 spans="1:25" ht="15.75" customHeight="1">
      <c r="A35" s="61">
        <v>17049237</v>
      </c>
      <c r="B35" s="62" t="s">
        <v>460</v>
      </c>
      <c r="C35" s="61" t="s">
        <v>28</v>
      </c>
      <c r="D35" s="61" t="s">
        <v>440</v>
      </c>
      <c r="E35" s="61" t="s">
        <v>46</v>
      </c>
      <c r="F35" s="61" t="s">
        <v>80</v>
      </c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 ht="15.75" customHeight="1">
      <c r="A36" s="78">
        <v>17026334</v>
      </c>
      <c r="B36" s="77" t="s">
        <v>461</v>
      </c>
      <c r="C36" s="78" t="s">
        <v>28</v>
      </c>
      <c r="D36" s="78" t="s">
        <v>440</v>
      </c>
      <c r="E36" s="78" t="s">
        <v>46</v>
      </c>
      <c r="F36" s="78" t="s">
        <v>80</v>
      </c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 spans="1:25" ht="15.75" customHeight="1">
      <c r="A37" s="61">
        <v>17026342</v>
      </c>
      <c r="B37" s="62" t="s">
        <v>462</v>
      </c>
      <c r="C37" s="61" t="s">
        <v>28</v>
      </c>
      <c r="D37" s="61" t="s">
        <v>440</v>
      </c>
      <c r="E37" s="61" t="s">
        <v>46</v>
      </c>
      <c r="F37" s="78" t="s">
        <v>80</v>
      </c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 spans="1:25" ht="15.75" customHeight="1">
      <c r="A38" s="78">
        <v>17050120</v>
      </c>
      <c r="B38" s="77" t="s">
        <v>463</v>
      </c>
      <c r="C38" s="78" t="s">
        <v>28</v>
      </c>
      <c r="D38" s="78" t="s">
        <v>440</v>
      </c>
      <c r="E38" s="78" t="s">
        <v>46</v>
      </c>
      <c r="F38" s="61" t="s">
        <v>80</v>
      </c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 spans="1:25" ht="15.75" customHeight="1">
      <c r="A39" s="61">
        <v>17032091</v>
      </c>
      <c r="B39" s="62" t="s">
        <v>464</v>
      </c>
      <c r="C39" s="61" t="s">
        <v>28</v>
      </c>
      <c r="D39" s="61" t="s">
        <v>465</v>
      </c>
      <c r="E39" s="61" t="s">
        <v>46</v>
      </c>
      <c r="F39" s="61" t="s">
        <v>80</v>
      </c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 spans="1:25" ht="15.75" customHeight="1">
      <c r="A40" s="78">
        <v>17023394</v>
      </c>
      <c r="B40" s="77" t="s">
        <v>466</v>
      </c>
      <c r="C40" s="78" t="s">
        <v>28</v>
      </c>
      <c r="D40" s="78" t="s">
        <v>467</v>
      </c>
      <c r="E40" s="78" t="s">
        <v>46</v>
      </c>
      <c r="F40" s="78" t="s">
        <v>96</v>
      </c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 spans="1:25" ht="15.75" customHeight="1">
      <c r="A41" s="61">
        <v>17029864</v>
      </c>
      <c r="B41" s="62" t="s">
        <v>468</v>
      </c>
      <c r="C41" s="61" t="s">
        <v>28</v>
      </c>
      <c r="D41" s="61" t="s">
        <v>469</v>
      </c>
      <c r="E41" s="61" t="s">
        <v>46</v>
      </c>
      <c r="F41" s="78" t="s">
        <v>96</v>
      </c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 spans="1:25" ht="15.75" customHeight="1">
      <c r="A42" s="78">
        <v>17030412</v>
      </c>
      <c r="B42" s="77" t="s">
        <v>470</v>
      </c>
      <c r="C42" s="78" t="s">
        <v>28</v>
      </c>
      <c r="D42" s="78" t="s">
        <v>435</v>
      </c>
      <c r="E42" s="78" t="s">
        <v>46</v>
      </c>
      <c r="F42" s="78" t="s">
        <v>96</v>
      </c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 spans="1:25" ht="15.75" customHeight="1">
      <c r="A43" s="61">
        <v>17026270</v>
      </c>
      <c r="B43" s="62" t="s">
        <v>471</v>
      </c>
      <c r="C43" s="61" t="s">
        <v>28</v>
      </c>
      <c r="D43" s="61" t="s">
        <v>440</v>
      </c>
      <c r="E43" s="61" t="s">
        <v>46</v>
      </c>
      <c r="F43" s="78" t="s">
        <v>96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5" ht="15.75" customHeight="1">
      <c r="A44" s="78">
        <v>17053595</v>
      </c>
      <c r="B44" s="77" t="s">
        <v>472</v>
      </c>
      <c r="C44" s="78" t="s">
        <v>28</v>
      </c>
      <c r="D44" s="78" t="s">
        <v>440</v>
      </c>
      <c r="E44" s="78" t="s">
        <v>46</v>
      </c>
      <c r="F44" s="78" t="s">
        <v>96</v>
      </c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 spans="1:25" ht="15.75" customHeight="1">
      <c r="A45" s="61">
        <v>17031540</v>
      </c>
      <c r="B45" s="62" t="s">
        <v>473</v>
      </c>
      <c r="C45" s="61" t="s">
        <v>28</v>
      </c>
      <c r="D45" s="61" t="s">
        <v>474</v>
      </c>
      <c r="E45" s="61" t="s">
        <v>46</v>
      </c>
      <c r="F45" s="61" t="s">
        <v>96</v>
      </c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 ht="15.75" customHeight="1">
      <c r="A46" s="78">
        <v>17031567</v>
      </c>
      <c r="B46" s="77" t="s">
        <v>475</v>
      </c>
      <c r="C46" s="78" t="s">
        <v>28</v>
      </c>
      <c r="D46" s="78" t="s">
        <v>474</v>
      </c>
      <c r="E46" s="78" t="s">
        <v>46</v>
      </c>
      <c r="F46" s="61" t="s">
        <v>96</v>
      </c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 spans="1:25" ht="15.75" customHeight="1">
      <c r="A47" s="78">
        <v>17031990</v>
      </c>
      <c r="B47" s="77" t="s">
        <v>476</v>
      </c>
      <c r="C47" s="78" t="s">
        <v>28</v>
      </c>
      <c r="D47" s="78" t="s">
        <v>477</v>
      </c>
      <c r="E47" s="78" t="s">
        <v>46</v>
      </c>
      <c r="F47" s="78" t="s">
        <v>96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 ht="15.75" customHeight="1">
      <c r="A48" s="46"/>
      <c r="B48" s="48"/>
      <c r="C48" s="46"/>
      <c r="D48" s="46"/>
      <c r="E48" s="46"/>
      <c r="F48" s="46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25" ht="15.75" customHeight="1">
      <c r="A49" s="46"/>
      <c r="B49" s="48"/>
      <c r="C49" s="46"/>
      <c r="D49" s="46"/>
      <c r="E49" s="46"/>
      <c r="F49" s="46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spans="1:25" ht="15.75" customHeight="1">
      <c r="A50" s="46"/>
      <c r="B50" s="48"/>
      <c r="C50" s="46"/>
      <c r="D50" s="46"/>
      <c r="E50" s="46"/>
      <c r="F50" s="46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 spans="1:25" ht="15.75" customHeight="1">
      <c r="A51" s="46"/>
      <c r="B51" s="48"/>
      <c r="C51" s="46"/>
      <c r="D51" s="46"/>
      <c r="E51" s="46"/>
      <c r="F51" s="46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5" ht="15.75" customHeight="1">
      <c r="A52" s="46"/>
      <c r="B52" s="48"/>
      <c r="C52" s="46"/>
      <c r="D52" s="46"/>
      <c r="E52" s="46"/>
      <c r="F52" s="46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 spans="1:25" ht="15.75" customHeight="1">
      <c r="A53" s="46"/>
      <c r="B53" s="48"/>
      <c r="C53" s="46"/>
      <c r="D53" s="46"/>
      <c r="E53" s="46"/>
      <c r="F53" s="46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25" ht="15.75" customHeight="1">
      <c r="A54" s="46"/>
      <c r="B54" s="48"/>
      <c r="C54" s="46"/>
      <c r="D54" s="46"/>
      <c r="E54" s="46"/>
      <c r="F54" s="46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25" ht="15.75" customHeight="1">
      <c r="A55" s="46"/>
      <c r="B55" s="48"/>
      <c r="C55" s="46"/>
      <c r="D55" s="46"/>
      <c r="E55" s="46"/>
      <c r="F55" s="46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25" ht="15.75" customHeight="1">
      <c r="A56" s="46"/>
      <c r="B56" s="48"/>
      <c r="C56" s="46"/>
      <c r="D56" s="46"/>
      <c r="E56" s="46"/>
      <c r="F56" s="46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25" ht="15.75" customHeight="1">
      <c r="A57" s="46"/>
      <c r="B57" s="48"/>
      <c r="C57" s="46"/>
      <c r="D57" s="46"/>
      <c r="E57" s="46"/>
      <c r="F57" s="46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25" ht="15.75" customHeight="1">
      <c r="A58" s="46"/>
      <c r="B58" s="48"/>
      <c r="C58" s="46"/>
      <c r="D58" s="46"/>
      <c r="E58" s="46"/>
      <c r="F58" s="46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25" ht="15.75" customHeight="1">
      <c r="A59" s="46"/>
      <c r="B59" s="48"/>
      <c r="C59" s="46"/>
      <c r="D59" s="46"/>
      <c r="E59" s="46"/>
      <c r="F59" s="46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25" ht="15.75" customHeight="1">
      <c r="A60" s="46"/>
      <c r="B60" s="48"/>
      <c r="C60" s="46"/>
      <c r="D60" s="46"/>
      <c r="E60" s="46"/>
      <c r="F60" s="46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25" ht="15.75" customHeight="1">
      <c r="A61" s="46"/>
      <c r="B61" s="48"/>
      <c r="C61" s="46"/>
      <c r="D61" s="46"/>
      <c r="E61" s="46"/>
      <c r="F61" s="46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5" ht="15.75" customHeight="1">
      <c r="A62" s="46"/>
      <c r="B62" s="48"/>
      <c r="C62" s="46"/>
      <c r="D62" s="46"/>
      <c r="E62" s="46"/>
      <c r="F62" s="46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 spans="1:25" ht="15.75" customHeight="1">
      <c r="A63" s="46"/>
      <c r="B63" s="48"/>
      <c r="C63" s="46"/>
      <c r="D63" s="46"/>
      <c r="E63" s="46"/>
      <c r="F63" s="46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5" ht="15.75" customHeight="1">
      <c r="A64" s="46"/>
      <c r="B64" s="48"/>
      <c r="C64" s="46"/>
      <c r="D64" s="46"/>
      <c r="E64" s="46"/>
      <c r="F64" s="46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 spans="1:25" ht="15.75" customHeight="1">
      <c r="A65" s="46"/>
      <c r="B65" s="48"/>
      <c r="C65" s="46"/>
      <c r="D65" s="46"/>
      <c r="E65" s="46"/>
      <c r="F65" s="46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 ht="15.75" customHeight="1">
      <c r="A66" s="46"/>
      <c r="B66" s="48"/>
      <c r="C66" s="46"/>
      <c r="D66" s="46"/>
      <c r="E66" s="46"/>
      <c r="F66" s="46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 spans="1:25" ht="15.75" customHeight="1">
      <c r="A67" s="46"/>
      <c r="B67" s="48"/>
      <c r="C67" s="46"/>
      <c r="D67" s="46"/>
      <c r="E67" s="46"/>
      <c r="F67" s="46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 ht="15.75" customHeight="1">
      <c r="A68" s="46"/>
      <c r="B68" s="48"/>
      <c r="C68" s="46"/>
      <c r="D68" s="46"/>
      <c r="E68" s="46"/>
      <c r="F68" s="46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 spans="1:25" ht="15.75" customHeight="1">
      <c r="A69" s="46"/>
      <c r="B69" s="48"/>
      <c r="C69" s="46"/>
      <c r="D69" s="46"/>
      <c r="E69" s="46"/>
      <c r="F69" s="46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 ht="15.75" customHeight="1">
      <c r="A70" s="46"/>
      <c r="B70" s="48"/>
      <c r="C70" s="46"/>
      <c r="D70" s="46"/>
      <c r="E70" s="46"/>
      <c r="F70" s="46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 spans="1:25" ht="15.75" customHeight="1">
      <c r="A71" s="46"/>
      <c r="B71" s="48"/>
      <c r="C71" s="46"/>
      <c r="D71" s="46"/>
      <c r="E71" s="46"/>
      <c r="F71" s="46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 ht="15.75" customHeight="1">
      <c r="A72" s="46"/>
      <c r="B72" s="48"/>
      <c r="C72" s="46"/>
      <c r="D72" s="46"/>
      <c r="E72" s="46"/>
      <c r="F72" s="46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 spans="1:25" ht="15.75" customHeight="1">
      <c r="A73" s="46"/>
      <c r="B73" s="48"/>
      <c r="C73" s="46"/>
      <c r="D73" s="46"/>
      <c r="E73" s="46"/>
      <c r="F73" s="46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 ht="15.75" customHeight="1">
      <c r="A74" s="46"/>
      <c r="B74" s="48"/>
      <c r="C74" s="46"/>
      <c r="D74" s="46"/>
      <c r="E74" s="46"/>
      <c r="F74" s="46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 spans="1:25" ht="15.75" customHeight="1">
      <c r="A75" s="46"/>
      <c r="B75" s="48"/>
      <c r="C75" s="46"/>
      <c r="D75" s="46"/>
      <c r="E75" s="46"/>
      <c r="F75" s="46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 ht="15.75" customHeight="1">
      <c r="A76" s="46"/>
      <c r="B76" s="48"/>
      <c r="C76" s="46"/>
      <c r="D76" s="46"/>
      <c r="E76" s="46"/>
      <c r="F76" s="46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 spans="1:25" ht="15.75" customHeight="1">
      <c r="A77" s="46"/>
      <c r="B77" s="48"/>
      <c r="C77" s="46"/>
      <c r="D77" s="46"/>
      <c r="E77" s="46"/>
      <c r="F77" s="46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 ht="15.75" customHeight="1">
      <c r="A78" s="46"/>
      <c r="B78" s="48"/>
      <c r="C78" s="46"/>
      <c r="D78" s="46"/>
      <c r="E78" s="46"/>
      <c r="F78" s="46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 spans="1:25" ht="15.75" customHeight="1">
      <c r="A79" s="46"/>
      <c r="B79" s="48"/>
      <c r="C79" s="46"/>
      <c r="D79" s="46"/>
      <c r="E79" s="46"/>
      <c r="F79" s="46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 ht="15.75" customHeight="1">
      <c r="A80" s="46"/>
      <c r="B80" s="48"/>
      <c r="C80" s="46"/>
      <c r="D80" s="46"/>
      <c r="E80" s="46"/>
      <c r="F80" s="46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 spans="1:25" ht="15.75" customHeight="1">
      <c r="A81" s="46"/>
      <c r="B81" s="48"/>
      <c r="C81" s="46"/>
      <c r="D81" s="46"/>
      <c r="E81" s="46"/>
      <c r="F81" s="46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 spans="1:25" ht="15.75" customHeight="1">
      <c r="A82" s="46"/>
      <c r="B82" s="48"/>
      <c r="C82" s="46"/>
      <c r="D82" s="46"/>
      <c r="E82" s="46"/>
      <c r="F82" s="46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 spans="1:25" ht="15.75" customHeight="1">
      <c r="A83" s="46"/>
      <c r="B83" s="48"/>
      <c r="C83" s="46"/>
      <c r="D83" s="46"/>
      <c r="E83" s="46"/>
      <c r="F83" s="46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 spans="1:25" ht="15.75" customHeight="1">
      <c r="A84" s="46"/>
      <c r="B84" s="48"/>
      <c r="C84" s="46"/>
      <c r="D84" s="46"/>
      <c r="E84" s="46"/>
      <c r="F84" s="46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 spans="1:25" ht="15.75" customHeight="1">
      <c r="A85" s="46"/>
      <c r="B85" s="48"/>
      <c r="C85" s="46"/>
      <c r="D85" s="46"/>
      <c r="E85" s="46"/>
      <c r="F85" s="46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 spans="1:25" ht="15.75" customHeight="1">
      <c r="A86" s="46"/>
      <c r="B86" s="48"/>
      <c r="C86" s="46"/>
      <c r="D86" s="46"/>
      <c r="E86" s="46"/>
      <c r="F86" s="46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 spans="1:25" ht="15.75" customHeight="1">
      <c r="A87" s="46"/>
      <c r="B87" s="48"/>
      <c r="C87" s="46"/>
      <c r="D87" s="46"/>
      <c r="E87" s="46"/>
      <c r="F87" s="46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 spans="1:25" ht="15.75" customHeight="1">
      <c r="A88" s="46"/>
      <c r="B88" s="48"/>
      <c r="C88" s="46"/>
      <c r="D88" s="46"/>
      <c r="E88" s="46"/>
      <c r="F88" s="46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 spans="1:25" ht="15.75" customHeight="1">
      <c r="A89" s="46"/>
      <c r="B89" s="48"/>
      <c r="C89" s="46"/>
      <c r="D89" s="46"/>
      <c r="E89" s="46"/>
      <c r="F89" s="46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 spans="1:25" ht="15.75" customHeight="1">
      <c r="A90" s="46"/>
      <c r="B90" s="48"/>
      <c r="C90" s="46"/>
      <c r="D90" s="46"/>
      <c r="E90" s="46"/>
      <c r="F90" s="46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1:25" ht="15.75" customHeight="1">
      <c r="A91" s="46"/>
      <c r="B91" s="48"/>
      <c r="C91" s="46"/>
      <c r="D91" s="46"/>
      <c r="E91" s="46"/>
      <c r="F91" s="46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 spans="1:25" ht="15.75" customHeight="1">
      <c r="A92" s="46"/>
      <c r="B92" s="48"/>
      <c r="C92" s="46"/>
      <c r="D92" s="46"/>
      <c r="E92" s="46"/>
      <c r="F92" s="46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 spans="1:25" ht="15.75" customHeight="1">
      <c r="A93" s="46"/>
      <c r="B93" s="48"/>
      <c r="C93" s="46"/>
      <c r="D93" s="46"/>
      <c r="E93" s="46"/>
      <c r="F93" s="46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 spans="1:25" ht="15.75" customHeight="1">
      <c r="A94" s="46"/>
      <c r="B94" s="48"/>
      <c r="C94" s="46"/>
      <c r="D94" s="46"/>
      <c r="E94" s="46"/>
      <c r="F94" s="46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 spans="1:25" ht="15.75" customHeight="1">
      <c r="A95" s="46"/>
      <c r="B95" s="48"/>
      <c r="C95" s="46"/>
      <c r="D95" s="46"/>
      <c r="E95" s="46"/>
      <c r="F95" s="46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 spans="1:25" ht="15.75" customHeight="1">
      <c r="A96" s="46"/>
      <c r="B96" s="48"/>
      <c r="C96" s="46"/>
      <c r="D96" s="46"/>
      <c r="E96" s="46"/>
      <c r="F96" s="46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 spans="1:25" ht="15.75" customHeight="1">
      <c r="A97" s="46"/>
      <c r="B97" s="48"/>
      <c r="C97" s="46"/>
      <c r="D97" s="46"/>
      <c r="E97" s="46"/>
      <c r="F97" s="46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 spans="1:25" ht="15.75" customHeight="1">
      <c r="A98" s="46"/>
      <c r="B98" s="48"/>
      <c r="C98" s="46"/>
      <c r="D98" s="46"/>
      <c r="E98" s="46"/>
      <c r="F98" s="46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 spans="1:25" ht="15.75" customHeight="1">
      <c r="A99" s="46"/>
      <c r="B99" s="48"/>
      <c r="C99" s="46"/>
      <c r="D99" s="46"/>
      <c r="E99" s="46"/>
      <c r="F99" s="46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1:25" ht="15.75" customHeight="1">
      <c r="A100" s="46"/>
      <c r="B100" s="48"/>
      <c r="C100" s="46"/>
      <c r="D100" s="46"/>
      <c r="E100" s="46"/>
      <c r="F100" s="46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1:25" ht="15.75" customHeight="1">
      <c r="A101" s="46"/>
      <c r="B101" s="48"/>
      <c r="C101" s="46"/>
      <c r="D101" s="46"/>
      <c r="E101" s="46"/>
      <c r="F101" s="46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1:25" ht="15.75" customHeight="1">
      <c r="A102" s="46"/>
      <c r="B102" s="48"/>
      <c r="C102" s="46"/>
      <c r="D102" s="46"/>
      <c r="E102" s="46"/>
      <c r="F102" s="46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 spans="1:25" ht="15.75" customHeight="1">
      <c r="A103" s="46"/>
      <c r="B103" s="48"/>
      <c r="C103" s="46"/>
      <c r="D103" s="46"/>
      <c r="E103" s="46"/>
      <c r="F103" s="46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 spans="1:25" ht="15.75" customHeight="1">
      <c r="A104" s="46"/>
      <c r="B104" s="48"/>
      <c r="C104" s="46"/>
      <c r="D104" s="46"/>
      <c r="E104" s="46"/>
      <c r="F104" s="46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 spans="1:25" ht="15.75" customHeight="1">
      <c r="A105" s="46"/>
      <c r="B105" s="48"/>
      <c r="C105" s="46"/>
      <c r="D105" s="46"/>
      <c r="E105" s="46"/>
      <c r="F105" s="46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 spans="1:25" ht="15.75" customHeight="1">
      <c r="A106" s="46"/>
      <c r="B106" s="48"/>
      <c r="C106" s="46"/>
      <c r="D106" s="46"/>
      <c r="E106" s="46"/>
      <c r="F106" s="46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 spans="1:25" ht="15.75" customHeight="1">
      <c r="A107" s="46"/>
      <c r="B107" s="48"/>
      <c r="C107" s="46"/>
      <c r="D107" s="46"/>
      <c r="E107" s="46"/>
      <c r="F107" s="46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 spans="1:25" ht="15.75" customHeight="1">
      <c r="A108" s="46"/>
      <c r="B108" s="48"/>
      <c r="C108" s="46"/>
      <c r="D108" s="46"/>
      <c r="E108" s="46"/>
      <c r="F108" s="46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 spans="1:25" ht="15.75" customHeight="1">
      <c r="A109" s="46"/>
      <c r="B109" s="48"/>
      <c r="C109" s="46"/>
      <c r="D109" s="46"/>
      <c r="E109" s="46"/>
      <c r="F109" s="46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 spans="1:25" ht="15.75" customHeight="1">
      <c r="A110" s="46"/>
      <c r="B110" s="48"/>
      <c r="C110" s="46"/>
      <c r="D110" s="46"/>
      <c r="E110" s="46"/>
      <c r="F110" s="46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 spans="1:25" ht="15.75" customHeight="1">
      <c r="A111" s="46"/>
      <c r="B111" s="48"/>
      <c r="C111" s="46"/>
      <c r="D111" s="46"/>
      <c r="E111" s="46"/>
      <c r="F111" s="46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 spans="1:25" ht="15.75" customHeight="1">
      <c r="A112" s="46"/>
      <c r="B112" s="48"/>
      <c r="C112" s="46"/>
      <c r="D112" s="46"/>
      <c r="E112" s="46"/>
      <c r="F112" s="46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 spans="1:25" ht="15.75" customHeight="1">
      <c r="A113" s="46"/>
      <c r="B113" s="48"/>
      <c r="C113" s="46"/>
      <c r="D113" s="46"/>
      <c r="E113" s="46"/>
      <c r="F113" s="46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 spans="1:25" ht="15.75" customHeight="1">
      <c r="A114" s="46"/>
      <c r="B114" s="48"/>
      <c r="C114" s="46"/>
      <c r="D114" s="46"/>
      <c r="E114" s="46"/>
      <c r="F114" s="46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 spans="1:25" ht="15.75" customHeight="1">
      <c r="A115" s="46"/>
      <c r="B115" s="48"/>
      <c r="C115" s="46"/>
      <c r="D115" s="46"/>
      <c r="E115" s="46"/>
      <c r="F115" s="46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 spans="1:25" ht="15.75" customHeight="1">
      <c r="A116" s="46"/>
      <c r="B116" s="48"/>
      <c r="C116" s="46"/>
      <c r="D116" s="46"/>
      <c r="E116" s="46"/>
      <c r="F116" s="46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 spans="1:25" ht="15.75" customHeight="1">
      <c r="A117" s="46"/>
      <c r="B117" s="48"/>
      <c r="C117" s="46"/>
      <c r="D117" s="46"/>
      <c r="E117" s="46"/>
      <c r="F117" s="46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 spans="1:25" ht="15.75" customHeight="1">
      <c r="A118" s="46"/>
      <c r="B118" s="48"/>
      <c r="C118" s="46"/>
      <c r="D118" s="46"/>
      <c r="E118" s="46"/>
      <c r="F118" s="46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 spans="1:25" ht="15.75" customHeight="1">
      <c r="A119" s="46"/>
      <c r="B119" s="48"/>
      <c r="C119" s="46"/>
      <c r="D119" s="46"/>
      <c r="E119" s="46"/>
      <c r="F119" s="46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 spans="1:25" ht="15.75" customHeight="1">
      <c r="A120" s="46"/>
      <c r="B120" s="48"/>
      <c r="C120" s="46"/>
      <c r="D120" s="46"/>
      <c r="E120" s="46"/>
      <c r="F120" s="46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 spans="1:25" ht="15.75" customHeight="1">
      <c r="A121" s="46"/>
      <c r="B121" s="48"/>
      <c r="C121" s="46"/>
      <c r="D121" s="46"/>
      <c r="E121" s="46"/>
      <c r="F121" s="46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 spans="1:25" ht="15.75" customHeight="1">
      <c r="A122" s="46"/>
      <c r="B122" s="48"/>
      <c r="C122" s="46"/>
      <c r="D122" s="46"/>
      <c r="E122" s="46"/>
      <c r="F122" s="46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 spans="1:25" ht="15.75" customHeight="1">
      <c r="A123" s="46"/>
      <c r="B123" s="48"/>
      <c r="C123" s="46"/>
      <c r="D123" s="46"/>
      <c r="E123" s="46"/>
      <c r="F123" s="46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 spans="1:25" ht="15.75" customHeight="1">
      <c r="A124" s="46"/>
      <c r="B124" s="48"/>
      <c r="C124" s="46"/>
      <c r="D124" s="46"/>
      <c r="E124" s="46"/>
      <c r="F124" s="46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 spans="1:25" ht="15.75" customHeight="1">
      <c r="A125" s="46"/>
      <c r="B125" s="48"/>
      <c r="C125" s="46"/>
      <c r="D125" s="46"/>
      <c r="E125" s="46"/>
      <c r="F125" s="46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 spans="1:25" ht="15.75" customHeight="1">
      <c r="A126" s="46"/>
      <c r="B126" s="48"/>
      <c r="C126" s="46"/>
      <c r="D126" s="46"/>
      <c r="E126" s="46"/>
      <c r="F126" s="46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 spans="1:25" ht="15.75" customHeight="1">
      <c r="A127" s="46"/>
      <c r="B127" s="48"/>
      <c r="C127" s="46"/>
      <c r="D127" s="46"/>
      <c r="E127" s="46"/>
      <c r="F127" s="46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 spans="1:25" ht="15.75" customHeight="1">
      <c r="A128" s="46"/>
      <c r="B128" s="48"/>
      <c r="C128" s="46"/>
      <c r="D128" s="46"/>
      <c r="E128" s="46"/>
      <c r="F128" s="46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 spans="1:25" ht="15.75" customHeight="1">
      <c r="A129" s="46"/>
      <c r="B129" s="48"/>
      <c r="C129" s="46"/>
      <c r="D129" s="46"/>
      <c r="E129" s="46"/>
      <c r="F129" s="46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 spans="1:25" ht="15.75" customHeight="1">
      <c r="A130" s="46"/>
      <c r="B130" s="48"/>
      <c r="C130" s="46"/>
      <c r="D130" s="46"/>
      <c r="E130" s="46"/>
      <c r="F130" s="46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 spans="1:25" ht="15.75" customHeight="1">
      <c r="A131" s="46"/>
      <c r="B131" s="48"/>
      <c r="C131" s="46"/>
      <c r="D131" s="46"/>
      <c r="E131" s="46"/>
      <c r="F131" s="46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 spans="1:25" ht="15.75" customHeight="1">
      <c r="A132" s="46"/>
      <c r="B132" s="48"/>
      <c r="C132" s="46"/>
      <c r="D132" s="46"/>
      <c r="E132" s="46"/>
      <c r="F132" s="46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 spans="1:25" ht="15.75" customHeight="1">
      <c r="A133" s="46"/>
      <c r="B133" s="48"/>
      <c r="C133" s="46"/>
      <c r="D133" s="46"/>
      <c r="E133" s="46"/>
      <c r="F133" s="46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 spans="1:25" ht="15.75" customHeight="1">
      <c r="A134" s="46"/>
      <c r="B134" s="48"/>
      <c r="C134" s="46"/>
      <c r="D134" s="46"/>
      <c r="E134" s="46"/>
      <c r="F134" s="46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 spans="1:25" ht="15.75" customHeight="1">
      <c r="A135" s="46"/>
      <c r="B135" s="48"/>
      <c r="C135" s="46"/>
      <c r="D135" s="46"/>
      <c r="E135" s="46"/>
      <c r="F135" s="46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 spans="1:25" ht="15.75" customHeight="1">
      <c r="A136" s="46"/>
      <c r="B136" s="48"/>
      <c r="C136" s="46"/>
      <c r="D136" s="46"/>
      <c r="E136" s="46"/>
      <c r="F136" s="46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 spans="1:25" ht="15.75" customHeight="1">
      <c r="A137" s="46"/>
      <c r="B137" s="48"/>
      <c r="C137" s="46"/>
      <c r="D137" s="46"/>
      <c r="E137" s="46"/>
      <c r="F137" s="46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 spans="1:25" ht="15.75" customHeight="1">
      <c r="A138" s="46"/>
      <c r="B138" s="48"/>
      <c r="C138" s="46"/>
      <c r="D138" s="46"/>
      <c r="E138" s="46"/>
      <c r="F138" s="46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 spans="1:25" ht="15.75" customHeight="1">
      <c r="A139" s="46"/>
      <c r="B139" s="48"/>
      <c r="C139" s="46"/>
      <c r="D139" s="46"/>
      <c r="E139" s="46"/>
      <c r="F139" s="46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 spans="1:25" ht="15.75" customHeight="1">
      <c r="A140" s="46"/>
      <c r="B140" s="48"/>
      <c r="C140" s="46"/>
      <c r="D140" s="46"/>
      <c r="E140" s="46"/>
      <c r="F140" s="46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 spans="1:25" ht="15.75" customHeight="1">
      <c r="A141" s="46"/>
      <c r="B141" s="48"/>
      <c r="C141" s="46"/>
      <c r="D141" s="46"/>
      <c r="E141" s="46"/>
      <c r="F141" s="46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 spans="1:25" ht="15.75" customHeight="1">
      <c r="A142" s="46"/>
      <c r="B142" s="48"/>
      <c r="C142" s="46"/>
      <c r="D142" s="46"/>
      <c r="E142" s="46"/>
      <c r="F142" s="46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 spans="1:25" ht="15.75" customHeight="1">
      <c r="A143" s="46"/>
      <c r="B143" s="48"/>
      <c r="C143" s="46"/>
      <c r="D143" s="46"/>
      <c r="E143" s="46"/>
      <c r="F143" s="46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 spans="1:25" ht="15.75" customHeight="1">
      <c r="A144" s="46"/>
      <c r="B144" s="48"/>
      <c r="C144" s="46"/>
      <c r="D144" s="46"/>
      <c r="E144" s="46"/>
      <c r="F144" s="46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 spans="1:25" ht="15.75" customHeight="1">
      <c r="A145" s="46"/>
      <c r="B145" s="48"/>
      <c r="C145" s="46"/>
      <c r="D145" s="46"/>
      <c r="E145" s="46"/>
      <c r="F145" s="46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 spans="1:25" ht="15.75" customHeight="1">
      <c r="A146" s="46"/>
      <c r="B146" s="48"/>
      <c r="C146" s="46"/>
      <c r="D146" s="46"/>
      <c r="E146" s="46"/>
      <c r="F146" s="46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 spans="1:25" ht="15.75" customHeight="1">
      <c r="A147" s="46"/>
      <c r="B147" s="48"/>
      <c r="C147" s="46"/>
      <c r="D147" s="46"/>
      <c r="E147" s="46"/>
      <c r="F147" s="46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 spans="1:25" ht="15.75" customHeight="1">
      <c r="A148" s="46"/>
      <c r="B148" s="48"/>
      <c r="C148" s="46"/>
      <c r="D148" s="46"/>
      <c r="E148" s="46"/>
      <c r="F148" s="46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 spans="1:25" ht="15.75" customHeight="1">
      <c r="A149" s="46"/>
      <c r="B149" s="48"/>
      <c r="C149" s="46"/>
      <c r="D149" s="46"/>
      <c r="E149" s="46"/>
      <c r="F149" s="46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 spans="1:25" ht="15.75" customHeight="1">
      <c r="A150" s="46"/>
      <c r="B150" s="48"/>
      <c r="C150" s="46"/>
      <c r="D150" s="46"/>
      <c r="E150" s="46"/>
      <c r="F150" s="46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 spans="1:25" ht="15.75" customHeight="1">
      <c r="A151" s="46"/>
      <c r="B151" s="48"/>
      <c r="C151" s="46"/>
      <c r="D151" s="46"/>
      <c r="E151" s="46"/>
      <c r="F151" s="46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 spans="1:25" ht="15.75" customHeight="1">
      <c r="A152" s="46"/>
      <c r="B152" s="48"/>
      <c r="C152" s="46"/>
      <c r="D152" s="46"/>
      <c r="E152" s="46"/>
      <c r="F152" s="46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 spans="1:25" ht="15.75" customHeight="1">
      <c r="A153" s="46"/>
      <c r="B153" s="48"/>
      <c r="C153" s="46"/>
      <c r="D153" s="46"/>
      <c r="E153" s="46"/>
      <c r="F153" s="46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 spans="1:25" ht="15.75" customHeight="1">
      <c r="A154" s="46"/>
      <c r="B154" s="48"/>
      <c r="C154" s="46"/>
      <c r="D154" s="46"/>
      <c r="E154" s="46"/>
      <c r="F154" s="46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 spans="1:25" ht="15.75" customHeight="1">
      <c r="A155" s="46"/>
      <c r="B155" s="48"/>
      <c r="C155" s="46"/>
      <c r="D155" s="46"/>
      <c r="E155" s="46"/>
      <c r="F155" s="46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 spans="1:25" ht="15.75" customHeight="1">
      <c r="A156" s="46"/>
      <c r="B156" s="48"/>
      <c r="C156" s="46"/>
      <c r="D156" s="46"/>
      <c r="E156" s="46"/>
      <c r="F156" s="46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 spans="1:25" ht="15.75" customHeight="1">
      <c r="A157" s="46"/>
      <c r="B157" s="48"/>
      <c r="C157" s="46"/>
      <c r="D157" s="46"/>
      <c r="E157" s="46"/>
      <c r="F157" s="46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 spans="1:25" ht="15.75" customHeight="1">
      <c r="A158" s="46"/>
      <c r="B158" s="48"/>
      <c r="C158" s="46"/>
      <c r="D158" s="46"/>
      <c r="E158" s="46"/>
      <c r="F158" s="46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 spans="1:25" ht="15.75" customHeight="1">
      <c r="A159" s="46"/>
      <c r="B159" s="48"/>
      <c r="C159" s="46"/>
      <c r="D159" s="46"/>
      <c r="E159" s="46"/>
      <c r="F159" s="46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 spans="1:25" ht="15.75" customHeight="1">
      <c r="A160" s="46"/>
      <c r="B160" s="48"/>
      <c r="C160" s="46"/>
      <c r="D160" s="46"/>
      <c r="E160" s="46"/>
      <c r="F160" s="46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 spans="1:25" ht="15.75" customHeight="1">
      <c r="A161" s="46"/>
      <c r="B161" s="48"/>
      <c r="C161" s="46"/>
      <c r="D161" s="46"/>
      <c r="E161" s="46"/>
      <c r="F161" s="46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 spans="1:25" ht="15.75" customHeight="1">
      <c r="A162" s="46"/>
      <c r="B162" s="48"/>
      <c r="C162" s="46"/>
      <c r="D162" s="46"/>
      <c r="E162" s="46"/>
      <c r="F162" s="46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 spans="1:25" ht="15.75" customHeight="1">
      <c r="A163" s="46"/>
      <c r="B163" s="48"/>
      <c r="C163" s="46"/>
      <c r="D163" s="46"/>
      <c r="E163" s="46"/>
      <c r="F163" s="46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 spans="1:25" ht="15.75" customHeight="1">
      <c r="A164" s="46"/>
      <c r="B164" s="48"/>
      <c r="C164" s="46"/>
      <c r="D164" s="46"/>
      <c r="E164" s="46"/>
      <c r="F164" s="46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 spans="1:25" ht="15.75" customHeight="1">
      <c r="A165" s="46"/>
      <c r="B165" s="48"/>
      <c r="C165" s="46"/>
      <c r="D165" s="46"/>
      <c r="E165" s="46"/>
      <c r="F165" s="46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 spans="1:25" ht="15.75" customHeight="1">
      <c r="A166" s="46"/>
      <c r="B166" s="48"/>
      <c r="C166" s="46"/>
      <c r="D166" s="46"/>
      <c r="E166" s="46"/>
      <c r="F166" s="46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 spans="1:25" ht="15.75" customHeight="1">
      <c r="A167" s="46"/>
      <c r="B167" s="48"/>
      <c r="C167" s="46"/>
      <c r="D167" s="46"/>
      <c r="E167" s="46"/>
      <c r="F167" s="46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 spans="1:25" ht="15.75" customHeight="1">
      <c r="A168" s="46"/>
      <c r="B168" s="48"/>
      <c r="C168" s="46"/>
      <c r="D168" s="46"/>
      <c r="E168" s="46"/>
      <c r="F168" s="46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 spans="1:25" ht="15.75" customHeight="1">
      <c r="A169" s="46"/>
      <c r="B169" s="48"/>
      <c r="C169" s="46"/>
      <c r="D169" s="46"/>
      <c r="E169" s="46"/>
      <c r="F169" s="46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 spans="1:25" ht="15.75" customHeight="1">
      <c r="A170" s="46"/>
      <c r="B170" s="48"/>
      <c r="C170" s="46"/>
      <c r="D170" s="46"/>
      <c r="E170" s="46"/>
      <c r="F170" s="46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 spans="1:25" ht="15.75" customHeight="1">
      <c r="A171" s="46"/>
      <c r="B171" s="48"/>
      <c r="C171" s="46"/>
      <c r="D171" s="46"/>
      <c r="E171" s="46"/>
      <c r="F171" s="46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 spans="1:25" ht="15.75" customHeight="1">
      <c r="A172" s="46"/>
      <c r="B172" s="48"/>
      <c r="C172" s="46"/>
      <c r="D172" s="46"/>
      <c r="E172" s="46"/>
      <c r="F172" s="46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 spans="1:25" ht="15.75" customHeight="1">
      <c r="A173" s="46"/>
      <c r="B173" s="48"/>
      <c r="C173" s="46"/>
      <c r="D173" s="46"/>
      <c r="E173" s="46"/>
      <c r="F173" s="46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 spans="1:25" ht="15.75" customHeight="1">
      <c r="A174" s="46"/>
      <c r="B174" s="48"/>
      <c r="C174" s="46"/>
      <c r="D174" s="46"/>
      <c r="E174" s="46"/>
      <c r="F174" s="46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 spans="1:25" ht="15.75" customHeight="1">
      <c r="A175" s="46"/>
      <c r="B175" s="48"/>
      <c r="C175" s="46"/>
      <c r="D175" s="46"/>
      <c r="E175" s="46"/>
      <c r="F175" s="46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 spans="1:25" ht="15.75" customHeight="1">
      <c r="A176" s="46"/>
      <c r="B176" s="48"/>
      <c r="C176" s="46"/>
      <c r="D176" s="46"/>
      <c r="E176" s="46"/>
      <c r="F176" s="46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 spans="1:25" ht="15.75" customHeight="1">
      <c r="A177" s="46"/>
      <c r="B177" s="48"/>
      <c r="C177" s="46"/>
      <c r="D177" s="46"/>
      <c r="E177" s="46"/>
      <c r="F177" s="46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 spans="1:25" ht="15.75" customHeight="1">
      <c r="A178" s="46"/>
      <c r="B178" s="48"/>
      <c r="C178" s="46"/>
      <c r="D178" s="46"/>
      <c r="E178" s="46"/>
      <c r="F178" s="46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 spans="1:25" ht="15.75" customHeight="1">
      <c r="A179" s="46"/>
      <c r="B179" s="48"/>
      <c r="C179" s="46"/>
      <c r="D179" s="46"/>
      <c r="E179" s="46"/>
      <c r="F179" s="46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 spans="1:25" ht="15.75" customHeight="1">
      <c r="A180" s="46"/>
      <c r="B180" s="48"/>
      <c r="C180" s="46"/>
      <c r="D180" s="46"/>
      <c r="E180" s="46"/>
      <c r="F180" s="46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 spans="1:25" ht="15.75" customHeight="1">
      <c r="A181" s="46"/>
      <c r="B181" s="48"/>
      <c r="C181" s="46"/>
      <c r="D181" s="46"/>
      <c r="E181" s="46"/>
      <c r="F181" s="46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 spans="1:25" ht="15.75" customHeight="1">
      <c r="A182" s="46"/>
      <c r="B182" s="48"/>
      <c r="C182" s="46"/>
      <c r="D182" s="46"/>
      <c r="E182" s="46"/>
      <c r="F182" s="46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 spans="1:25" ht="15.75" customHeight="1">
      <c r="A183" s="46"/>
      <c r="B183" s="48"/>
      <c r="C183" s="46"/>
      <c r="D183" s="46"/>
      <c r="E183" s="46"/>
      <c r="F183" s="46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 spans="1:25" ht="15.75" customHeight="1">
      <c r="A184" s="46"/>
      <c r="B184" s="48"/>
      <c r="C184" s="46"/>
      <c r="D184" s="46"/>
      <c r="E184" s="46"/>
      <c r="F184" s="46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 spans="1:25" ht="15.75" customHeight="1">
      <c r="A185" s="46"/>
      <c r="B185" s="48"/>
      <c r="C185" s="46"/>
      <c r="D185" s="46"/>
      <c r="E185" s="46"/>
      <c r="F185" s="46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 spans="1:25" ht="15.75" customHeight="1">
      <c r="A186" s="46"/>
      <c r="B186" s="48"/>
      <c r="C186" s="46"/>
      <c r="D186" s="46"/>
      <c r="E186" s="46"/>
      <c r="F186" s="46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 spans="1:25" ht="15.75" customHeight="1">
      <c r="A187" s="46"/>
      <c r="B187" s="48"/>
      <c r="C187" s="46"/>
      <c r="D187" s="46"/>
      <c r="E187" s="46"/>
      <c r="F187" s="46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 spans="1:25" ht="15.75" customHeight="1">
      <c r="A188" s="46"/>
      <c r="B188" s="48"/>
      <c r="C188" s="46"/>
      <c r="D188" s="46"/>
      <c r="E188" s="46"/>
      <c r="F188" s="46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 spans="1:25" ht="15.75" customHeight="1">
      <c r="A189" s="46"/>
      <c r="B189" s="48"/>
      <c r="C189" s="46"/>
      <c r="D189" s="46"/>
      <c r="E189" s="46"/>
      <c r="F189" s="46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 spans="1:25" ht="15.75" customHeight="1">
      <c r="A190" s="46"/>
      <c r="B190" s="48"/>
      <c r="C190" s="46"/>
      <c r="D190" s="46"/>
      <c r="E190" s="46"/>
      <c r="F190" s="46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 spans="1:25" ht="15.75" customHeight="1">
      <c r="A191" s="46"/>
      <c r="B191" s="48"/>
      <c r="C191" s="46"/>
      <c r="D191" s="46"/>
      <c r="E191" s="46"/>
      <c r="F191" s="46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 spans="1:25" ht="15.75" customHeight="1">
      <c r="A192" s="46"/>
      <c r="B192" s="48"/>
      <c r="C192" s="46"/>
      <c r="D192" s="46"/>
      <c r="E192" s="46"/>
      <c r="F192" s="46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 spans="1:25" ht="15.75" customHeight="1">
      <c r="A193" s="46"/>
      <c r="B193" s="48"/>
      <c r="C193" s="46"/>
      <c r="D193" s="46"/>
      <c r="E193" s="46"/>
      <c r="F193" s="46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 spans="1:25" ht="15.75" customHeight="1">
      <c r="A194" s="46"/>
      <c r="B194" s="48"/>
      <c r="C194" s="46"/>
      <c r="D194" s="46"/>
      <c r="E194" s="46"/>
      <c r="F194" s="46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 spans="1:25" ht="15.75" customHeight="1">
      <c r="A195" s="46"/>
      <c r="B195" s="48"/>
      <c r="C195" s="46"/>
      <c r="D195" s="46"/>
      <c r="E195" s="46"/>
      <c r="F195" s="46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 spans="1:25" ht="15.75" customHeight="1">
      <c r="A196" s="46"/>
      <c r="B196" s="48"/>
      <c r="C196" s="46"/>
      <c r="D196" s="46"/>
      <c r="E196" s="46"/>
      <c r="F196" s="46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 spans="1:25" ht="15.75" customHeight="1">
      <c r="A197" s="46"/>
      <c r="B197" s="48"/>
      <c r="C197" s="46"/>
      <c r="D197" s="46"/>
      <c r="E197" s="46"/>
      <c r="F197" s="46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 spans="1:25" ht="15.75" customHeight="1">
      <c r="A198" s="46"/>
      <c r="B198" s="48"/>
      <c r="C198" s="46"/>
      <c r="D198" s="46"/>
      <c r="E198" s="46"/>
      <c r="F198" s="46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 spans="1:25" ht="15.75" customHeight="1">
      <c r="A199" s="46"/>
      <c r="B199" s="48"/>
      <c r="C199" s="46"/>
      <c r="D199" s="46"/>
      <c r="E199" s="46"/>
      <c r="F199" s="46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 spans="1:25" ht="15.75" customHeight="1">
      <c r="A200" s="46"/>
      <c r="B200" s="48"/>
      <c r="C200" s="46"/>
      <c r="D200" s="46"/>
      <c r="E200" s="46"/>
      <c r="F200" s="46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 spans="1:25" ht="15.75" customHeight="1">
      <c r="A201" s="46"/>
      <c r="B201" s="48"/>
      <c r="C201" s="46"/>
      <c r="D201" s="46"/>
      <c r="E201" s="46"/>
      <c r="F201" s="46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 spans="1:25" ht="15.75" customHeight="1">
      <c r="A202" s="46"/>
      <c r="B202" s="48"/>
      <c r="C202" s="46"/>
      <c r="D202" s="46"/>
      <c r="E202" s="46"/>
      <c r="F202" s="46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 spans="1:25" ht="15.75" customHeight="1">
      <c r="A203" s="46"/>
      <c r="B203" s="48"/>
      <c r="C203" s="46"/>
      <c r="D203" s="46"/>
      <c r="E203" s="46"/>
      <c r="F203" s="46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 spans="1:25" ht="15.75" customHeight="1">
      <c r="A204" s="46"/>
      <c r="B204" s="48"/>
      <c r="C204" s="46"/>
      <c r="D204" s="46"/>
      <c r="E204" s="46"/>
      <c r="F204" s="46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 spans="1:25" ht="15.75" customHeight="1">
      <c r="A205" s="46"/>
      <c r="B205" s="48"/>
      <c r="C205" s="46"/>
      <c r="D205" s="46"/>
      <c r="E205" s="46"/>
      <c r="F205" s="46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 spans="1:25" ht="15.75" customHeight="1">
      <c r="A206" s="46"/>
      <c r="B206" s="48"/>
      <c r="C206" s="46"/>
      <c r="D206" s="46"/>
      <c r="E206" s="46"/>
      <c r="F206" s="46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 spans="1:25" ht="15.75" customHeight="1">
      <c r="A207" s="46"/>
      <c r="B207" s="48"/>
      <c r="C207" s="46"/>
      <c r="D207" s="46"/>
      <c r="E207" s="46"/>
      <c r="F207" s="46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 spans="1:25" ht="15.75" customHeight="1">
      <c r="A208" s="46"/>
      <c r="B208" s="48"/>
      <c r="C208" s="46"/>
      <c r="D208" s="46"/>
      <c r="E208" s="46"/>
      <c r="F208" s="46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 spans="1:25" ht="15.75" customHeight="1">
      <c r="A209" s="46"/>
      <c r="B209" s="48"/>
      <c r="C209" s="46"/>
      <c r="D209" s="46"/>
      <c r="E209" s="46"/>
      <c r="F209" s="46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 spans="1:25" ht="15.75" customHeight="1">
      <c r="A210" s="46"/>
      <c r="B210" s="48"/>
      <c r="C210" s="46"/>
      <c r="D210" s="46"/>
      <c r="E210" s="46"/>
      <c r="F210" s="46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 spans="1:25" ht="15.75" customHeight="1">
      <c r="A211" s="46"/>
      <c r="B211" s="48"/>
      <c r="C211" s="46"/>
      <c r="D211" s="46"/>
      <c r="E211" s="46"/>
      <c r="F211" s="46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 spans="1:25" ht="15.75" customHeight="1">
      <c r="A212" s="46"/>
      <c r="B212" s="48"/>
      <c r="C212" s="46"/>
      <c r="D212" s="46"/>
      <c r="E212" s="46"/>
      <c r="F212" s="46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 spans="1:25" ht="15.75" customHeight="1">
      <c r="A213" s="46"/>
      <c r="B213" s="48"/>
      <c r="C213" s="46"/>
      <c r="D213" s="46"/>
      <c r="E213" s="46"/>
      <c r="F213" s="46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 spans="1:25" ht="15.75" customHeight="1">
      <c r="A214" s="46"/>
      <c r="B214" s="48"/>
      <c r="C214" s="46"/>
      <c r="D214" s="46"/>
      <c r="E214" s="46"/>
      <c r="F214" s="46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 spans="1:25" ht="15.75" customHeight="1">
      <c r="A215" s="46"/>
      <c r="B215" s="48"/>
      <c r="C215" s="46"/>
      <c r="D215" s="46"/>
      <c r="E215" s="46"/>
      <c r="F215" s="46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 spans="1:25" ht="15.75" customHeight="1">
      <c r="A216" s="46"/>
      <c r="B216" s="48"/>
      <c r="C216" s="46"/>
      <c r="D216" s="46"/>
      <c r="E216" s="46"/>
      <c r="F216" s="46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 spans="1:25" ht="15.75" customHeight="1">
      <c r="A217" s="46"/>
      <c r="B217" s="48"/>
      <c r="C217" s="46"/>
      <c r="D217" s="46"/>
      <c r="E217" s="46"/>
      <c r="F217" s="46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 spans="1:25" ht="15.75" customHeight="1">
      <c r="A218" s="46"/>
      <c r="B218" s="48"/>
      <c r="C218" s="46"/>
      <c r="D218" s="46"/>
      <c r="E218" s="46"/>
      <c r="F218" s="46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 spans="1:25" ht="15.75" customHeight="1">
      <c r="A219" s="46"/>
      <c r="B219" s="48"/>
      <c r="C219" s="46"/>
      <c r="D219" s="46"/>
      <c r="E219" s="46"/>
      <c r="F219" s="46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 spans="1:25" ht="15.75" customHeight="1">
      <c r="A220" s="46"/>
      <c r="B220" s="48"/>
      <c r="C220" s="46"/>
      <c r="D220" s="46"/>
      <c r="E220" s="46"/>
      <c r="F220" s="46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 spans="1:25" ht="15.75" customHeight="1">
      <c r="A221" s="46"/>
      <c r="B221" s="48"/>
      <c r="C221" s="46"/>
      <c r="D221" s="46"/>
      <c r="E221" s="46"/>
      <c r="F221" s="46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 spans="1:25" ht="15.75" customHeight="1">
      <c r="A222" s="46"/>
      <c r="B222" s="48"/>
      <c r="C222" s="46"/>
      <c r="D222" s="46"/>
      <c r="E222" s="46"/>
      <c r="F222" s="46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 spans="1:25" ht="15.75" customHeight="1">
      <c r="A223" s="46"/>
      <c r="B223" s="48"/>
      <c r="C223" s="46"/>
      <c r="D223" s="46"/>
      <c r="E223" s="46"/>
      <c r="F223" s="46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 spans="1:25" ht="15.75" customHeight="1">
      <c r="A224" s="46"/>
      <c r="B224" s="48"/>
      <c r="C224" s="46"/>
      <c r="D224" s="46"/>
      <c r="E224" s="46"/>
      <c r="F224" s="46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 spans="1:25" ht="15.75" customHeight="1">
      <c r="A225" s="46"/>
      <c r="B225" s="48"/>
      <c r="C225" s="46"/>
      <c r="D225" s="46"/>
      <c r="E225" s="46"/>
      <c r="F225" s="46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 spans="1:25" ht="15.75" customHeight="1">
      <c r="A226" s="46"/>
      <c r="B226" s="48"/>
      <c r="C226" s="46"/>
      <c r="D226" s="46"/>
      <c r="E226" s="46"/>
      <c r="F226" s="46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 spans="1:25" ht="15.75" customHeight="1">
      <c r="A227" s="46"/>
      <c r="B227" s="48"/>
      <c r="C227" s="46"/>
      <c r="D227" s="46"/>
      <c r="E227" s="46"/>
      <c r="F227" s="46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 spans="1:25" ht="15.75" customHeight="1">
      <c r="A228" s="46"/>
      <c r="B228" s="48"/>
      <c r="C228" s="46"/>
      <c r="D228" s="46"/>
      <c r="E228" s="46"/>
      <c r="F228" s="46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 spans="1:25" ht="15.75" customHeight="1">
      <c r="A229" s="46"/>
      <c r="B229" s="48"/>
      <c r="C229" s="46"/>
      <c r="D229" s="46"/>
      <c r="E229" s="46"/>
      <c r="F229" s="46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 spans="1:25" ht="15.75" customHeight="1">
      <c r="A230" s="46"/>
      <c r="B230" s="48"/>
      <c r="C230" s="46"/>
      <c r="D230" s="46"/>
      <c r="E230" s="46"/>
      <c r="F230" s="46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 spans="1:25" ht="15.75" customHeight="1">
      <c r="A231" s="46"/>
      <c r="B231" s="48"/>
      <c r="C231" s="46"/>
      <c r="D231" s="46"/>
      <c r="E231" s="46"/>
      <c r="F231" s="46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 spans="1:25" ht="15.75" customHeight="1">
      <c r="A232" s="46"/>
      <c r="B232" s="48"/>
      <c r="C232" s="46"/>
      <c r="D232" s="46"/>
      <c r="E232" s="46"/>
      <c r="F232" s="46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 spans="1:25" ht="15.75" customHeight="1">
      <c r="A233" s="46"/>
      <c r="B233" s="48"/>
      <c r="C233" s="46"/>
      <c r="D233" s="46"/>
      <c r="E233" s="46"/>
      <c r="F233" s="46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 spans="1:25" ht="15.75" customHeight="1">
      <c r="A234" s="46"/>
      <c r="B234" s="48"/>
      <c r="C234" s="46"/>
      <c r="D234" s="46"/>
      <c r="E234" s="46"/>
      <c r="F234" s="46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 spans="1:25" ht="15.75" customHeight="1">
      <c r="A235" s="46"/>
      <c r="B235" s="48"/>
      <c r="C235" s="46"/>
      <c r="D235" s="46"/>
      <c r="E235" s="46"/>
      <c r="F235" s="46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 spans="1:25" ht="15.75" customHeight="1">
      <c r="A236" s="46"/>
      <c r="B236" s="48"/>
      <c r="C236" s="46"/>
      <c r="D236" s="46"/>
      <c r="E236" s="46"/>
      <c r="F236" s="46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 spans="1:25" ht="15.75" customHeight="1">
      <c r="A237" s="46"/>
      <c r="B237" s="48"/>
      <c r="C237" s="46"/>
      <c r="D237" s="46"/>
      <c r="E237" s="46"/>
      <c r="F237" s="46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 spans="1:25" ht="15.75" customHeight="1">
      <c r="A238" s="46"/>
      <c r="B238" s="48"/>
      <c r="C238" s="46"/>
      <c r="D238" s="46"/>
      <c r="E238" s="46"/>
      <c r="F238" s="46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 spans="1:25" ht="15.75" customHeight="1">
      <c r="A239" s="46"/>
      <c r="B239" s="48"/>
      <c r="C239" s="46"/>
      <c r="D239" s="46"/>
      <c r="E239" s="46"/>
      <c r="F239" s="46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 spans="1:25" ht="15.75" customHeight="1">
      <c r="A240" s="46"/>
      <c r="B240" s="48"/>
      <c r="C240" s="46"/>
      <c r="D240" s="46"/>
      <c r="E240" s="46"/>
      <c r="F240" s="46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 spans="1:25" ht="15.75" customHeight="1">
      <c r="A241" s="46"/>
      <c r="B241" s="48"/>
      <c r="C241" s="46"/>
      <c r="D241" s="46"/>
      <c r="E241" s="46"/>
      <c r="F241" s="46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 spans="1:25" ht="15.75" customHeight="1">
      <c r="A242" s="46"/>
      <c r="B242" s="48"/>
      <c r="C242" s="46"/>
      <c r="D242" s="46"/>
      <c r="E242" s="46"/>
      <c r="F242" s="46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 spans="1:25" ht="15.75" customHeight="1">
      <c r="A243" s="46"/>
      <c r="B243" s="48"/>
      <c r="C243" s="46"/>
      <c r="D243" s="46"/>
      <c r="E243" s="46"/>
      <c r="F243" s="46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 spans="1:25" ht="15.75" customHeight="1">
      <c r="A244" s="46"/>
      <c r="B244" s="48"/>
      <c r="C244" s="46"/>
      <c r="D244" s="46"/>
      <c r="E244" s="46"/>
      <c r="F244" s="46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 spans="1:25" ht="15.75" customHeight="1">
      <c r="A245" s="46"/>
      <c r="B245" s="48"/>
      <c r="C245" s="46"/>
      <c r="D245" s="46"/>
      <c r="E245" s="46"/>
      <c r="F245" s="46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 spans="1:25" ht="15.75" customHeight="1">
      <c r="A246" s="46"/>
      <c r="B246" s="48"/>
      <c r="C246" s="46"/>
      <c r="D246" s="46"/>
      <c r="E246" s="46"/>
      <c r="F246" s="46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 spans="1:25" ht="15.75" customHeight="1">
      <c r="A247" s="46"/>
      <c r="B247" s="48"/>
      <c r="C247" s="46"/>
      <c r="D247" s="46"/>
      <c r="E247" s="46"/>
      <c r="F247" s="46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 spans="1:25" ht="15.75" customHeight="1">
      <c r="A248" s="46"/>
      <c r="B248" s="48"/>
      <c r="C248" s="46"/>
      <c r="D248" s="46"/>
      <c r="E248" s="46"/>
      <c r="F248" s="46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 spans="1:25" ht="15.75" customHeight="1">
      <c r="A249" s="46"/>
      <c r="B249" s="48"/>
      <c r="C249" s="46"/>
      <c r="D249" s="46"/>
      <c r="E249" s="46"/>
      <c r="F249" s="46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 spans="1:25" ht="15.75" customHeight="1">
      <c r="A250" s="46"/>
      <c r="B250" s="48"/>
      <c r="C250" s="46"/>
      <c r="D250" s="46"/>
      <c r="E250" s="46"/>
      <c r="F250" s="46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 spans="1:25" ht="15.75" customHeight="1">
      <c r="A251" s="46"/>
      <c r="B251" s="48"/>
      <c r="C251" s="46"/>
      <c r="D251" s="46"/>
      <c r="E251" s="46"/>
      <c r="F251" s="46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 spans="1:25" ht="15.75" customHeight="1">
      <c r="A252" s="46"/>
      <c r="B252" s="48"/>
      <c r="C252" s="46"/>
      <c r="D252" s="46"/>
      <c r="E252" s="46"/>
      <c r="F252" s="46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 spans="1:25" ht="15.75" customHeight="1">
      <c r="A253" s="46"/>
      <c r="B253" s="48"/>
      <c r="C253" s="46"/>
      <c r="D253" s="46"/>
      <c r="E253" s="46"/>
      <c r="F253" s="46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 spans="1:25" ht="15.75" customHeight="1">
      <c r="A254" s="46"/>
      <c r="B254" s="48"/>
      <c r="C254" s="46"/>
      <c r="D254" s="46"/>
      <c r="E254" s="46"/>
      <c r="F254" s="46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 spans="1:25" ht="15.75" customHeight="1">
      <c r="A255" s="46"/>
      <c r="B255" s="48"/>
      <c r="C255" s="46"/>
      <c r="D255" s="46"/>
      <c r="E255" s="46"/>
      <c r="F255" s="46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 spans="1:25" ht="15.75" customHeight="1">
      <c r="A256" s="46"/>
      <c r="B256" s="48"/>
      <c r="C256" s="46"/>
      <c r="D256" s="46"/>
      <c r="E256" s="46"/>
      <c r="F256" s="46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 spans="1:25" ht="15.75" customHeight="1">
      <c r="A257" s="46"/>
      <c r="B257" s="48"/>
      <c r="C257" s="46"/>
      <c r="D257" s="46"/>
      <c r="E257" s="46"/>
      <c r="F257" s="46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 spans="1:25" ht="15.75" customHeight="1">
      <c r="A258" s="46"/>
      <c r="B258" s="48"/>
      <c r="C258" s="46"/>
      <c r="D258" s="46"/>
      <c r="E258" s="46"/>
      <c r="F258" s="46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 spans="1:25" ht="15.75" customHeight="1">
      <c r="A259" s="46"/>
      <c r="B259" s="48"/>
      <c r="C259" s="46"/>
      <c r="D259" s="46"/>
      <c r="E259" s="46"/>
      <c r="F259" s="46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 spans="1:25" ht="15.75" customHeight="1">
      <c r="A260" s="46"/>
      <c r="B260" s="48"/>
      <c r="C260" s="46"/>
      <c r="D260" s="46"/>
      <c r="E260" s="46"/>
      <c r="F260" s="46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 spans="1:25" ht="15.75" customHeight="1">
      <c r="A261" s="46"/>
      <c r="B261" s="48"/>
      <c r="C261" s="46"/>
      <c r="D261" s="46"/>
      <c r="E261" s="46"/>
      <c r="F261" s="46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 spans="1:25" ht="15.75" customHeight="1">
      <c r="A262" s="46"/>
      <c r="B262" s="48"/>
      <c r="C262" s="46"/>
      <c r="D262" s="46"/>
      <c r="E262" s="46"/>
      <c r="F262" s="46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 spans="1:25" ht="15.75" customHeight="1">
      <c r="A263" s="46"/>
      <c r="B263" s="48"/>
      <c r="C263" s="46"/>
      <c r="D263" s="46"/>
      <c r="E263" s="46"/>
      <c r="F263" s="46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 spans="1:25" ht="15.75" customHeight="1">
      <c r="A264" s="46"/>
      <c r="B264" s="48"/>
      <c r="C264" s="46"/>
      <c r="D264" s="46"/>
      <c r="E264" s="46"/>
      <c r="F264" s="46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 spans="1:25" ht="15.75" customHeight="1">
      <c r="A265" s="46"/>
      <c r="B265" s="48"/>
      <c r="C265" s="46"/>
      <c r="D265" s="46"/>
      <c r="E265" s="46"/>
      <c r="F265" s="46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 spans="1:25" ht="15.75" customHeight="1">
      <c r="A266" s="46"/>
      <c r="B266" s="48"/>
      <c r="C266" s="46"/>
      <c r="D266" s="46"/>
      <c r="E266" s="46"/>
      <c r="F266" s="46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 spans="1:25" ht="15.75" customHeight="1">
      <c r="A267" s="46"/>
      <c r="B267" s="48"/>
      <c r="C267" s="46"/>
      <c r="D267" s="46"/>
      <c r="E267" s="46"/>
      <c r="F267" s="46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 spans="1:25" ht="15.75" customHeight="1">
      <c r="A268" s="46"/>
      <c r="B268" s="48"/>
      <c r="C268" s="46"/>
      <c r="D268" s="46"/>
      <c r="E268" s="46"/>
      <c r="F268" s="46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 spans="1:25" ht="15.75" customHeight="1">
      <c r="A269" s="46"/>
      <c r="B269" s="48"/>
      <c r="C269" s="46"/>
      <c r="D269" s="46"/>
      <c r="E269" s="46"/>
      <c r="F269" s="46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 spans="1:25" ht="15.75" customHeight="1">
      <c r="A270" s="46"/>
      <c r="B270" s="48"/>
      <c r="C270" s="46"/>
      <c r="D270" s="46"/>
      <c r="E270" s="46"/>
      <c r="F270" s="46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 spans="1:25" ht="15.75" customHeight="1">
      <c r="A271" s="46"/>
      <c r="B271" s="48"/>
      <c r="C271" s="46"/>
      <c r="D271" s="46"/>
      <c r="E271" s="46"/>
      <c r="F271" s="46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 spans="1:25" ht="15.75" customHeight="1">
      <c r="A272" s="46"/>
      <c r="B272" s="48"/>
      <c r="C272" s="46"/>
      <c r="D272" s="46"/>
      <c r="E272" s="46"/>
      <c r="F272" s="46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 spans="1:25" ht="15.75" customHeight="1">
      <c r="A273" s="46"/>
      <c r="B273" s="48"/>
      <c r="C273" s="46"/>
      <c r="D273" s="46"/>
      <c r="E273" s="46"/>
      <c r="F273" s="46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 spans="1:25" ht="15.75" customHeight="1">
      <c r="A274" s="46"/>
      <c r="B274" s="48"/>
      <c r="C274" s="46"/>
      <c r="D274" s="46"/>
      <c r="E274" s="46"/>
      <c r="F274" s="46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 spans="1:25" ht="15.75" customHeight="1">
      <c r="A275" s="46"/>
      <c r="B275" s="48"/>
      <c r="C275" s="46"/>
      <c r="D275" s="46"/>
      <c r="E275" s="46"/>
      <c r="F275" s="46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 spans="1:25" ht="15.75" customHeight="1">
      <c r="A276" s="46"/>
      <c r="B276" s="48"/>
      <c r="C276" s="46"/>
      <c r="D276" s="46"/>
      <c r="E276" s="46"/>
      <c r="F276" s="46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 spans="1:25" ht="15.75" customHeight="1">
      <c r="A277" s="46"/>
      <c r="B277" s="48"/>
      <c r="C277" s="46"/>
      <c r="D277" s="46"/>
      <c r="E277" s="46"/>
      <c r="F277" s="46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 spans="1:25" ht="15.75" customHeight="1">
      <c r="A278" s="46"/>
      <c r="B278" s="48"/>
      <c r="C278" s="46"/>
      <c r="D278" s="46"/>
      <c r="E278" s="46"/>
      <c r="F278" s="46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 spans="1:25" ht="15.75" customHeight="1">
      <c r="A279" s="46"/>
      <c r="B279" s="48"/>
      <c r="C279" s="46"/>
      <c r="D279" s="46"/>
      <c r="E279" s="46"/>
      <c r="F279" s="46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 spans="1:25" ht="15.75" customHeight="1">
      <c r="A280" s="46"/>
      <c r="B280" s="48"/>
      <c r="C280" s="46"/>
      <c r="D280" s="46"/>
      <c r="E280" s="46"/>
      <c r="F280" s="46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 spans="1:25" ht="15.75" customHeight="1">
      <c r="A281" s="46"/>
      <c r="B281" s="48"/>
      <c r="C281" s="46"/>
      <c r="D281" s="46"/>
      <c r="E281" s="46"/>
      <c r="F281" s="46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 spans="1:25" ht="15.75" customHeight="1">
      <c r="A282" s="46"/>
      <c r="B282" s="48"/>
      <c r="C282" s="46"/>
      <c r="D282" s="46"/>
      <c r="E282" s="46"/>
      <c r="F282" s="46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 spans="1:25" ht="15.75" customHeight="1">
      <c r="A283" s="46"/>
      <c r="B283" s="48"/>
      <c r="C283" s="46"/>
      <c r="D283" s="46"/>
      <c r="E283" s="46"/>
      <c r="F283" s="46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 spans="1:25" ht="15.75" customHeight="1">
      <c r="A284" s="46"/>
      <c r="B284" s="48"/>
      <c r="C284" s="46"/>
      <c r="D284" s="46"/>
      <c r="E284" s="46"/>
      <c r="F284" s="46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 spans="1:25" ht="15.75" customHeight="1">
      <c r="A285" s="46"/>
      <c r="B285" s="48"/>
      <c r="C285" s="46"/>
      <c r="D285" s="46"/>
      <c r="E285" s="46"/>
      <c r="F285" s="46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 spans="1:25" ht="15.75" customHeight="1">
      <c r="A286" s="46"/>
      <c r="B286" s="48"/>
      <c r="C286" s="46"/>
      <c r="D286" s="46"/>
      <c r="E286" s="46"/>
      <c r="F286" s="46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 spans="1:25" ht="15.75" customHeight="1">
      <c r="A287" s="46"/>
      <c r="B287" s="48"/>
      <c r="C287" s="46"/>
      <c r="D287" s="46"/>
      <c r="E287" s="46"/>
      <c r="F287" s="46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 spans="1:25" ht="15.75" customHeight="1">
      <c r="A288" s="46"/>
      <c r="B288" s="48"/>
      <c r="C288" s="46"/>
      <c r="D288" s="46"/>
      <c r="E288" s="46"/>
      <c r="F288" s="46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 spans="1:25" ht="15.75" customHeight="1">
      <c r="A289" s="46"/>
      <c r="B289" s="48"/>
      <c r="C289" s="46"/>
      <c r="D289" s="46"/>
      <c r="E289" s="46"/>
      <c r="F289" s="46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 spans="1:25" ht="15.75" customHeight="1">
      <c r="A290" s="46"/>
      <c r="B290" s="48"/>
      <c r="C290" s="46"/>
      <c r="D290" s="46"/>
      <c r="E290" s="46"/>
      <c r="F290" s="46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 spans="1:25" ht="15.75" customHeight="1">
      <c r="A291" s="46"/>
      <c r="B291" s="48"/>
      <c r="C291" s="46"/>
      <c r="D291" s="46"/>
      <c r="E291" s="46"/>
      <c r="F291" s="46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 spans="1:25" ht="15.75" customHeight="1">
      <c r="A292" s="46"/>
      <c r="B292" s="48"/>
      <c r="C292" s="46"/>
      <c r="D292" s="46"/>
      <c r="E292" s="46"/>
      <c r="F292" s="46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 spans="1:25" ht="15.75" customHeight="1">
      <c r="A293" s="46"/>
      <c r="B293" s="48"/>
      <c r="C293" s="46"/>
      <c r="D293" s="46"/>
      <c r="E293" s="46"/>
      <c r="F293" s="46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 spans="1:25" ht="15.75" customHeight="1">
      <c r="A294" s="46"/>
      <c r="B294" s="48"/>
      <c r="C294" s="46"/>
      <c r="D294" s="46"/>
      <c r="E294" s="46"/>
      <c r="F294" s="46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 spans="1:25" ht="15.75" customHeight="1">
      <c r="A295" s="46"/>
      <c r="B295" s="48"/>
      <c r="C295" s="46"/>
      <c r="D295" s="46"/>
      <c r="E295" s="46"/>
      <c r="F295" s="46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 spans="1:25" ht="15.75" customHeight="1">
      <c r="A296" s="46"/>
      <c r="B296" s="48"/>
      <c r="C296" s="46"/>
      <c r="D296" s="46"/>
      <c r="E296" s="46"/>
      <c r="F296" s="46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 spans="1:25" ht="15.75" customHeight="1">
      <c r="A297" s="46"/>
      <c r="B297" s="48"/>
      <c r="C297" s="46"/>
      <c r="D297" s="46"/>
      <c r="E297" s="46"/>
      <c r="F297" s="46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 spans="1:25" ht="15.75" customHeight="1">
      <c r="A298" s="46"/>
      <c r="B298" s="48"/>
      <c r="C298" s="46"/>
      <c r="D298" s="46"/>
      <c r="E298" s="46"/>
      <c r="F298" s="46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 spans="1:25" ht="15.75" customHeight="1">
      <c r="A299" s="46"/>
      <c r="B299" s="48"/>
      <c r="C299" s="46"/>
      <c r="D299" s="46"/>
      <c r="E299" s="46"/>
      <c r="F299" s="46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 spans="1:25" ht="15.75" customHeight="1">
      <c r="A300" s="46"/>
      <c r="B300" s="48"/>
      <c r="C300" s="46"/>
      <c r="D300" s="46"/>
      <c r="E300" s="46"/>
      <c r="F300" s="46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 spans="1:25" ht="15.75" customHeight="1">
      <c r="A301" s="46"/>
      <c r="B301" s="48"/>
      <c r="C301" s="46"/>
      <c r="D301" s="46"/>
      <c r="E301" s="46"/>
      <c r="F301" s="46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 spans="1:25" ht="15.75" customHeight="1">
      <c r="A302" s="46"/>
      <c r="B302" s="48"/>
      <c r="C302" s="46"/>
      <c r="D302" s="46"/>
      <c r="E302" s="46"/>
      <c r="F302" s="46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 spans="1:25" ht="15.75" customHeight="1">
      <c r="A303" s="46"/>
      <c r="B303" s="48"/>
      <c r="C303" s="46"/>
      <c r="D303" s="46"/>
      <c r="E303" s="46"/>
      <c r="F303" s="46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 spans="1:25" ht="15.75" customHeight="1">
      <c r="A304" s="46"/>
      <c r="B304" s="48"/>
      <c r="C304" s="46"/>
      <c r="D304" s="46"/>
      <c r="E304" s="46"/>
      <c r="F304" s="46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 spans="1:25" ht="15.75" customHeight="1">
      <c r="A305" s="46"/>
      <c r="B305" s="48"/>
      <c r="C305" s="46"/>
      <c r="D305" s="46"/>
      <c r="E305" s="46"/>
      <c r="F305" s="46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 spans="1:25" ht="15.75" customHeight="1">
      <c r="A306" s="46"/>
      <c r="B306" s="48"/>
      <c r="C306" s="46"/>
      <c r="D306" s="46"/>
      <c r="E306" s="46"/>
      <c r="F306" s="46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 spans="1:25" ht="15.75" customHeight="1">
      <c r="A307" s="46"/>
      <c r="B307" s="48"/>
      <c r="C307" s="46"/>
      <c r="D307" s="46"/>
      <c r="E307" s="46"/>
      <c r="F307" s="46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 spans="1:25" ht="15.75" customHeight="1">
      <c r="A308" s="46"/>
      <c r="B308" s="48"/>
      <c r="C308" s="46"/>
      <c r="D308" s="46"/>
      <c r="E308" s="46"/>
      <c r="F308" s="46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 spans="1:25" ht="15.75" customHeight="1">
      <c r="A309" s="46"/>
      <c r="B309" s="48"/>
      <c r="C309" s="46"/>
      <c r="D309" s="46"/>
      <c r="E309" s="46"/>
      <c r="F309" s="46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 spans="1:25" ht="15.75" customHeight="1">
      <c r="A310" s="46"/>
      <c r="B310" s="48"/>
      <c r="C310" s="46"/>
      <c r="D310" s="46"/>
      <c r="E310" s="46"/>
      <c r="F310" s="46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 spans="1:25" ht="15.75" customHeight="1">
      <c r="A311" s="46"/>
      <c r="B311" s="48"/>
      <c r="C311" s="46"/>
      <c r="D311" s="46"/>
      <c r="E311" s="46"/>
      <c r="F311" s="46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 spans="1:25" ht="15.75" customHeight="1">
      <c r="A312" s="46"/>
      <c r="B312" s="48"/>
      <c r="C312" s="46"/>
      <c r="D312" s="46"/>
      <c r="E312" s="46"/>
      <c r="F312" s="46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 spans="1:25" ht="15.75" customHeight="1">
      <c r="A313" s="46"/>
      <c r="B313" s="48"/>
      <c r="C313" s="46"/>
      <c r="D313" s="46"/>
      <c r="E313" s="46"/>
      <c r="F313" s="46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 spans="1:25" ht="15.75" customHeight="1">
      <c r="A314" s="46"/>
      <c r="B314" s="48"/>
      <c r="C314" s="46"/>
      <c r="D314" s="46"/>
      <c r="E314" s="46"/>
      <c r="F314" s="46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 spans="1:25" ht="15.75" customHeight="1">
      <c r="A315" s="46"/>
      <c r="B315" s="48"/>
      <c r="C315" s="46"/>
      <c r="D315" s="46"/>
      <c r="E315" s="46"/>
      <c r="F315" s="46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 spans="1:25" ht="15.75" customHeight="1">
      <c r="A316" s="46"/>
      <c r="B316" s="48"/>
      <c r="C316" s="46"/>
      <c r="D316" s="46"/>
      <c r="E316" s="46"/>
      <c r="F316" s="46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 spans="1:25" ht="15.75" customHeight="1">
      <c r="A317" s="46"/>
      <c r="B317" s="48"/>
      <c r="C317" s="46"/>
      <c r="D317" s="46"/>
      <c r="E317" s="46"/>
      <c r="F317" s="46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 spans="1:25" ht="15.75" customHeight="1">
      <c r="A318" s="46"/>
      <c r="B318" s="48"/>
      <c r="C318" s="46"/>
      <c r="D318" s="46"/>
      <c r="E318" s="46"/>
      <c r="F318" s="46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 spans="1:25" ht="15.75" customHeight="1">
      <c r="A319" s="46"/>
      <c r="B319" s="48"/>
      <c r="C319" s="46"/>
      <c r="D319" s="46"/>
      <c r="E319" s="46"/>
      <c r="F319" s="46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 spans="1:25" ht="15.75" customHeight="1">
      <c r="A320" s="46"/>
      <c r="B320" s="48"/>
      <c r="C320" s="46"/>
      <c r="D320" s="46"/>
      <c r="E320" s="46"/>
      <c r="F320" s="46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 spans="1:25" ht="15.75" customHeight="1">
      <c r="A321" s="46"/>
      <c r="B321" s="48"/>
      <c r="C321" s="46"/>
      <c r="D321" s="46"/>
      <c r="E321" s="46"/>
      <c r="F321" s="46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 spans="1:25" ht="15.75" customHeight="1">
      <c r="A322" s="46"/>
      <c r="B322" s="48"/>
      <c r="C322" s="46"/>
      <c r="D322" s="46"/>
      <c r="E322" s="46"/>
      <c r="F322" s="46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 spans="1:25" ht="15.75" customHeight="1">
      <c r="A323" s="46"/>
      <c r="B323" s="48"/>
      <c r="C323" s="46"/>
      <c r="D323" s="46"/>
      <c r="E323" s="46"/>
      <c r="F323" s="46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 spans="1:25" ht="15.75" customHeight="1">
      <c r="A324" s="46"/>
      <c r="B324" s="48"/>
      <c r="C324" s="46"/>
      <c r="D324" s="46"/>
      <c r="E324" s="46"/>
      <c r="F324" s="46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 spans="1:25" ht="15.75" customHeight="1">
      <c r="A325" s="46"/>
      <c r="B325" s="48"/>
      <c r="C325" s="46"/>
      <c r="D325" s="46"/>
      <c r="E325" s="46"/>
      <c r="F325" s="46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 spans="1:25" ht="15.75" customHeight="1">
      <c r="A326" s="46"/>
      <c r="B326" s="48"/>
      <c r="C326" s="46"/>
      <c r="D326" s="46"/>
      <c r="E326" s="46"/>
      <c r="F326" s="46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 spans="1:25" ht="15.75" customHeight="1">
      <c r="A327" s="46"/>
      <c r="B327" s="48"/>
      <c r="C327" s="46"/>
      <c r="D327" s="46"/>
      <c r="E327" s="46"/>
      <c r="F327" s="46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 spans="1:25" ht="15.75" customHeight="1">
      <c r="A328" s="46"/>
      <c r="B328" s="48"/>
      <c r="C328" s="46"/>
      <c r="D328" s="46"/>
      <c r="E328" s="46"/>
      <c r="F328" s="46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 spans="1:25" ht="15.75" customHeight="1">
      <c r="A329" s="46"/>
      <c r="B329" s="48"/>
      <c r="C329" s="46"/>
      <c r="D329" s="46"/>
      <c r="E329" s="46"/>
      <c r="F329" s="46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 spans="1:25" ht="15.75" customHeight="1">
      <c r="A330" s="46"/>
      <c r="B330" s="48"/>
      <c r="C330" s="46"/>
      <c r="D330" s="46"/>
      <c r="E330" s="46"/>
      <c r="F330" s="46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 spans="1:25" ht="15.75" customHeight="1">
      <c r="A331" s="46"/>
      <c r="B331" s="48"/>
      <c r="C331" s="46"/>
      <c r="D331" s="46"/>
      <c r="E331" s="46"/>
      <c r="F331" s="46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 spans="1:25" ht="15.75" customHeight="1">
      <c r="A332" s="46"/>
      <c r="B332" s="48"/>
      <c r="C332" s="46"/>
      <c r="D332" s="46"/>
      <c r="E332" s="46"/>
      <c r="F332" s="46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 spans="1:25" ht="15.75" customHeight="1">
      <c r="A333" s="46"/>
      <c r="B333" s="48"/>
      <c r="C333" s="46"/>
      <c r="D333" s="46"/>
      <c r="E333" s="46"/>
      <c r="F333" s="46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 spans="1:25" ht="15.75" customHeight="1">
      <c r="A334" s="46"/>
      <c r="B334" s="48"/>
      <c r="C334" s="46"/>
      <c r="D334" s="46"/>
      <c r="E334" s="46"/>
      <c r="F334" s="46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 spans="1:25" ht="15.75" customHeight="1">
      <c r="A335" s="46"/>
      <c r="B335" s="48"/>
      <c r="C335" s="46"/>
      <c r="D335" s="46"/>
      <c r="E335" s="46"/>
      <c r="F335" s="46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 spans="1:25" ht="15.75" customHeight="1">
      <c r="A336" s="46"/>
      <c r="B336" s="48"/>
      <c r="C336" s="46"/>
      <c r="D336" s="46"/>
      <c r="E336" s="46"/>
      <c r="F336" s="46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 spans="1:25" ht="15.75" customHeight="1">
      <c r="A337" s="46"/>
      <c r="B337" s="48"/>
      <c r="C337" s="46"/>
      <c r="D337" s="46"/>
      <c r="E337" s="46"/>
      <c r="F337" s="46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 spans="1:25" ht="15.75" customHeight="1">
      <c r="A338" s="46"/>
      <c r="B338" s="48"/>
      <c r="C338" s="46"/>
      <c r="D338" s="46"/>
      <c r="E338" s="46"/>
      <c r="F338" s="46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 spans="1:25" ht="15.75" customHeight="1">
      <c r="A339" s="46"/>
      <c r="B339" s="48"/>
      <c r="C339" s="46"/>
      <c r="D339" s="46"/>
      <c r="E339" s="46"/>
      <c r="F339" s="46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 spans="1:25" ht="15.75" customHeight="1">
      <c r="A340" s="46"/>
      <c r="B340" s="48"/>
      <c r="C340" s="46"/>
      <c r="D340" s="46"/>
      <c r="E340" s="46"/>
      <c r="F340" s="46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 spans="1:25" ht="15.75" customHeight="1">
      <c r="A341" s="46"/>
      <c r="B341" s="48"/>
      <c r="C341" s="46"/>
      <c r="D341" s="46"/>
      <c r="E341" s="46"/>
      <c r="F341" s="46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 spans="1:25" ht="15.75" customHeight="1">
      <c r="A342" s="46"/>
      <c r="B342" s="48"/>
      <c r="C342" s="46"/>
      <c r="D342" s="46"/>
      <c r="E342" s="46"/>
      <c r="F342" s="46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 spans="1:25" ht="15.75" customHeight="1">
      <c r="A343" s="46"/>
      <c r="B343" s="48"/>
      <c r="C343" s="46"/>
      <c r="D343" s="46"/>
      <c r="E343" s="46"/>
      <c r="F343" s="46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 spans="1:25" ht="15.75" customHeight="1">
      <c r="A344" s="46"/>
      <c r="B344" s="48"/>
      <c r="C344" s="46"/>
      <c r="D344" s="46"/>
      <c r="E344" s="46"/>
      <c r="F344" s="46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 spans="1:25" ht="15.75" customHeight="1">
      <c r="A345" s="46"/>
      <c r="B345" s="48"/>
      <c r="C345" s="46"/>
      <c r="D345" s="46"/>
      <c r="E345" s="46"/>
      <c r="F345" s="46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 spans="1:25" ht="15.75" customHeight="1">
      <c r="A346" s="46"/>
      <c r="B346" s="48"/>
      <c r="C346" s="46"/>
      <c r="D346" s="46"/>
      <c r="E346" s="46"/>
      <c r="F346" s="46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 spans="1:25" ht="15.75" customHeight="1">
      <c r="A347" s="46"/>
      <c r="B347" s="48"/>
      <c r="C347" s="46"/>
      <c r="D347" s="46"/>
      <c r="E347" s="46"/>
      <c r="F347" s="46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 spans="1:25" ht="15.75" customHeight="1">
      <c r="A348" s="46"/>
      <c r="B348" s="48"/>
      <c r="C348" s="46"/>
      <c r="D348" s="46"/>
      <c r="E348" s="46"/>
      <c r="F348" s="46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 spans="1:25" ht="15.75" customHeight="1">
      <c r="A349" s="46"/>
      <c r="B349" s="48"/>
      <c r="C349" s="46"/>
      <c r="D349" s="46"/>
      <c r="E349" s="46"/>
      <c r="F349" s="46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 spans="1:25" ht="15.75" customHeight="1">
      <c r="A350" s="46"/>
      <c r="B350" s="48"/>
      <c r="C350" s="46"/>
      <c r="D350" s="46"/>
      <c r="E350" s="46"/>
      <c r="F350" s="46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 spans="1:25" ht="15.75" customHeight="1">
      <c r="A351" s="46"/>
      <c r="B351" s="48"/>
      <c r="C351" s="46"/>
      <c r="D351" s="46"/>
      <c r="E351" s="46"/>
      <c r="F351" s="46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 spans="1:25" ht="15.75" customHeight="1">
      <c r="A352" s="46"/>
      <c r="B352" s="48"/>
      <c r="C352" s="46"/>
      <c r="D352" s="46"/>
      <c r="E352" s="46"/>
      <c r="F352" s="46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 spans="1:25" ht="15.75" customHeight="1">
      <c r="A353" s="46"/>
      <c r="B353" s="48"/>
      <c r="C353" s="46"/>
      <c r="D353" s="46"/>
      <c r="E353" s="46"/>
      <c r="F353" s="46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 spans="1:25" ht="15.75" customHeight="1">
      <c r="A354" s="46"/>
      <c r="B354" s="48"/>
      <c r="C354" s="46"/>
      <c r="D354" s="46"/>
      <c r="E354" s="46"/>
      <c r="F354" s="46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 spans="1:25" ht="15.75" customHeight="1">
      <c r="A355" s="46"/>
      <c r="B355" s="48"/>
      <c r="C355" s="46"/>
      <c r="D355" s="46"/>
      <c r="E355" s="46"/>
      <c r="F355" s="46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 spans="1:25" ht="15.75" customHeight="1">
      <c r="A356" s="46"/>
      <c r="B356" s="48"/>
      <c r="C356" s="46"/>
      <c r="D356" s="46"/>
      <c r="E356" s="46"/>
      <c r="F356" s="46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 spans="1:25" ht="15.75" customHeight="1">
      <c r="A357" s="46"/>
      <c r="B357" s="48"/>
      <c r="C357" s="46"/>
      <c r="D357" s="46"/>
      <c r="E357" s="46"/>
      <c r="F357" s="46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 spans="1:25" ht="15.75" customHeight="1">
      <c r="A358" s="46"/>
      <c r="B358" s="48"/>
      <c r="C358" s="46"/>
      <c r="D358" s="46"/>
      <c r="E358" s="46"/>
      <c r="F358" s="46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 spans="1:25" ht="15.75" customHeight="1">
      <c r="A359" s="46"/>
      <c r="B359" s="48"/>
      <c r="C359" s="46"/>
      <c r="D359" s="46"/>
      <c r="E359" s="46"/>
      <c r="F359" s="46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 spans="1:25" ht="15.75" customHeight="1">
      <c r="A360" s="46"/>
      <c r="B360" s="48"/>
      <c r="C360" s="46"/>
      <c r="D360" s="46"/>
      <c r="E360" s="46"/>
      <c r="F360" s="46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 spans="1:25" ht="15.75" customHeight="1">
      <c r="A361" s="46"/>
      <c r="B361" s="48"/>
      <c r="C361" s="46"/>
      <c r="D361" s="46"/>
      <c r="E361" s="46"/>
      <c r="F361" s="46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 spans="1:25" ht="15.75" customHeight="1">
      <c r="A362" s="46"/>
      <c r="B362" s="48"/>
      <c r="C362" s="46"/>
      <c r="D362" s="46"/>
      <c r="E362" s="46"/>
      <c r="F362" s="46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 spans="1:25" ht="15.75" customHeight="1">
      <c r="A363" s="46"/>
      <c r="B363" s="48"/>
      <c r="C363" s="46"/>
      <c r="D363" s="46"/>
      <c r="E363" s="46"/>
      <c r="F363" s="46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 spans="1:25" ht="15.75" customHeight="1">
      <c r="A364" s="46"/>
      <c r="B364" s="48"/>
      <c r="C364" s="46"/>
      <c r="D364" s="46"/>
      <c r="E364" s="46"/>
      <c r="F364" s="46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 spans="1:25" ht="15.75" customHeight="1">
      <c r="A365" s="46"/>
      <c r="B365" s="48"/>
      <c r="C365" s="46"/>
      <c r="D365" s="46"/>
      <c r="E365" s="46"/>
      <c r="F365" s="46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 spans="1:25" ht="15.75" customHeight="1">
      <c r="A366" s="46"/>
      <c r="B366" s="48"/>
      <c r="C366" s="46"/>
      <c r="D366" s="46"/>
      <c r="E366" s="46"/>
      <c r="F366" s="46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 spans="1:25" ht="15.75" customHeight="1">
      <c r="A367" s="46"/>
      <c r="B367" s="48"/>
      <c r="C367" s="46"/>
      <c r="D367" s="46"/>
      <c r="E367" s="46"/>
      <c r="F367" s="46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 spans="1:25" ht="15.75" customHeight="1">
      <c r="A368" s="46"/>
      <c r="B368" s="48"/>
      <c r="C368" s="46"/>
      <c r="D368" s="46"/>
      <c r="E368" s="46"/>
      <c r="F368" s="46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 spans="1:25" ht="15.75" customHeight="1">
      <c r="A369" s="46"/>
      <c r="B369" s="48"/>
      <c r="C369" s="46"/>
      <c r="D369" s="46"/>
      <c r="E369" s="46"/>
      <c r="F369" s="46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 spans="1:25" ht="15.75" customHeight="1">
      <c r="A370" s="46"/>
      <c r="B370" s="48"/>
      <c r="C370" s="46"/>
      <c r="D370" s="46"/>
      <c r="E370" s="46"/>
      <c r="F370" s="46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 spans="1:25" ht="15.75" customHeight="1">
      <c r="A371" s="46"/>
      <c r="B371" s="48"/>
      <c r="C371" s="46"/>
      <c r="D371" s="46"/>
      <c r="E371" s="46"/>
      <c r="F371" s="46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 spans="1:25" ht="15.75" customHeight="1">
      <c r="A372" s="46"/>
      <c r="B372" s="48"/>
      <c r="C372" s="46"/>
      <c r="D372" s="46"/>
      <c r="E372" s="46"/>
      <c r="F372" s="46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 spans="1:25" ht="15.75" customHeight="1">
      <c r="A373" s="46"/>
      <c r="B373" s="48"/>
      <c r="C373" s="46"/>
      <c r="D373" s="46"/>
      <c r="E373" s="46"/>
      <c r="F373" s="46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 spans="1:25" ht="15.75" customHeight="1">
      <c r="A374" s="46"/>
      <c r="B374" s="48"/>
      <c r="C374" s="46"/>
      <c r="D374" s="46"/>
      <c r="E374" s="46"/>
      <c r="F374" s="46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 spans="1:25" ht="15.75" customHeight="1">
      <c r="A375" s="46"/>
      <c r="B375" s="48"/>
      <c r="C375" s="46"/>
      <c r="D375" s="46"/>
      <c r="E375" s="46"/>
      <c r="F375" s="46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 spans="1:25" ht="15.75" customHeight="1">
      <c r="A376" s="46"/>
      <c r="B376" s="48"/>
      <c r="C376" s="46"/>
      <c r="D376" s="46"/>
      <c r="E376" s="46"/>
      <c r="F376" s="46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 spans="1:25" ht="15.75" customHeight="1">
      <c r="A377" s="46"/>
      <c r="B377" s="48"/>
      <c r="C377" s="46"/>
      <c r="D377" s="46"/>
      <c r="E377" s="46"/>
      <c r="F377" s="46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 spans="1:25" ht="15.75" customHeight="1">
      <c r="A378" s="46"/>
      <c r="B378" s="48"/>
      <c r="C378" s="46"/>
      <c r="D378" s="46"/>
      <c r="E378" s="46"/>
      <c r="F378" s="46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 spans="1:25" ht="15.75" customHeight="1">
      <c r="A379" s="46"/>
      <c r="B379" s="48"/>
      <c r="C379" s="46"/>
      <c r="D379" s="46"/>
      <c r="E379" s="46"/>
      <c r="F379" s="46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 spans="1:25" ht="15.75" customHeight="1">
      <c r="A380" s="46"/>
      <c r="B380" s="48"/>
      <c r="C380" s="46"/>
      <c r="D380" s="46"/>
      <c r="E380" s="46"/>
      <c r="F380" s="46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 spans="1:25" ht="15.75" customHeight="1">
      <c r="A381" s="46"/>
      <c r="B381" s="48"/>
      <c r="C381" s="46"/>
      <c r="D381" s="46"/>
      <c r="E381" s="46"/>
      <c r="F381" s="46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 spans="1:25" ht="15.75" customHeight="1">
      <c r="A382" s="46"/>
      <c r="B382" s="48"/>
      <c r="C382" s="46"/>
      <c r="D382" s="46"/>
      <c r="E382" s="46"/>
      <c r="F382" s="46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 spans="1:25" ht="15.75" customHeight="1">
      <c r="A383" s="46"/>
      <c r="B383" s="48"/>
      <c r="C383" s="46"/>
      <c r="D383" s="46"/>
      <c r="E383" s="46"/>
      <c r="F383" s="46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 spans="1:25" ht="15.75" customHeight="1">
      <c r="A384" s="46"/>
      <c r="B384" s="48"/>
      <c r="C384" s="46"/>
      <c r="D384" s="46"/>
      <c r="E384" s="46"/>
      <c r="F384" s="46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 spans="1:25" ht="15.75" customHeight="1">
      <c r="A385" s="46"/>
      <c r="B385" s="48"/>
      <c r="C385" s="46"/>
      <c r="D385" s="46"/>
      <c r="E385" s="46"/>
      <c r="F385" s="46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 spans="1:25" ht="15.75" customHeight="1">
      <c r="A386" s="46"/>
      <c r="B386" s="48"/>
      <c r="C386" s="46"/>
      <c r="D386" s="46"/>
      <c r="E386" s="46"/>
      <c r="F386" s="46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 spans="1:25" ht="15.75" customHeight="1">
      <c r="A387" s="46"/>
      <c r="B387" s="48"/>
      <c r="C387" s="46"/>
      <c r="D387" s="46"/>
      <c r="E387" s="46"/>
      <c r="F387" s="46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 spans="1:25" ht="15.75" customHeight="1">
      <c r="A388" s="46"/>
      <c r="B388" s="48"/>
      <c r="C388" s="46"/>
      <c r="D388" s="46"/>
      <c r="E388" s="46"/>
      <c r="F388" s="46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 spans="1:25" ht="15.75" customHeight="1">
      <c r="A389" s="46"/>
      <c r="B389" s="48"/>
      <c r="C389" s="46"/>
      <c r="D389" s="46"/>
      <c r="E389" s="46"/>
      <c r="F389" s="46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 spans="1:25" ht="15.75" customHeight="1">
      <c r="A390" s="46"/>
      <c r="B390" s="48"/>
      <c r="C390" s="46"/>
      <c r="D390" s="46"/>
      <c r="E390" s="46"/>
      <c r="F390" s="46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 spans="1:25" ht="15.75" customHeight="1">
      <c r="A391" s="46"/>
      <c r="B391" s="48"/>
      <c r="C391" s="46"/>
      <c r="D391" s="46"/>
      <c r="E391" s="46"/>
      <c r="F391" s="46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 spans="1:25" ht="15.75" customHeight="1">
      <c r="A392" s="46"/>
      <c r="B392" s="48"/>
      <c r="C392" s="46"/>
      <c r="D392" s="46"/>
      <c r="E392" s="46"/>
      <c r="F392" s="46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 spans="1:25" ht="15.75" customHeight="1">
      <c r="A393" s="46"/>
      <c r="B393" s="48"/>
      <c r="C393" s="46"/>
      <c r="D393" s="46"/>
      <c r="E393" s="46"/>
      <c r="F393" s="46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 spans="1:25" ht="15.75" customHeight="1">
      <c r="A394" s="46"/>
      <c r="B394" s="48"/>
      <c r="C394" s="46"/>
      <c r="D394" s="46"/>
      <c r="E394" s="46"/>
      <c r="F394" s="46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 spans="1:25" ht="15.75" customHeight="1">
      <c r="A395" s="46"/>
      <c r="B395" s="48"/>
      <c r="C395" s="46"/>
      <c r="D395" s="46"/>
      <c r="E395" s="46"/>
      <c r="F395" s="46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 spans="1:25" ht="15.75" customHeight="1">
      <c r="A396" s="46"/>
      <c r="B396" s="48"/>
      <c r="C396" s="46"/>
      <c r="D396" s="46"/>
      <c r="E396" s="46"/>
      <c r="F396" s="46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 spans="1:25" ht="15.75" customHeight="1">
      <c r="A397" s="46"/>
      <c r="B397" s="48"/>
      <c r="C397" s="46"/>
      <c r="D397" s="46"/>
      <c r="E397" s="46"/>
      <c r="F397" s="46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 spans="1:25" ht="15.75" customHeight="1">
      <c r="A398" s="46"/>
      <c r="B398" s="48"/>
      <c r="C398" s="46"/>
      <c r="D398" s="46"/>
      <c r="E398" s="46"/>
      <c r="F398" s="46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 spans="1:25" ht="15.75" customHeight="1">
      <c r="A399" s="46"/>
      <c r="B399" s="48"/>
      <c r="C399" s="46"/>
      <c r="D399" s="46"/>
      <c r="E399" s="46"/>
      <c r="F399" s="46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 spans="1:25" ht="15.75" customHeight="1">
      <c r="A400" s="46"/>
      <c r="B400" s="48"/>
      <c r="C400" s="46"/>
      <c r="D400" s="46"/>
      <c r="E400" s="46"/>
      <c r="F400" s="46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 spans="1:25" ht="15.75" customHeight="1">
      <c r="A401" s="46"/>
      <c r="B401" s="48"/>
      <c r="C401" s="46"/>
      <c r="D401" s="46"/>
      <c r="E401" s="46"/>
      <c r="F401" s="46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 spans="1:25" ht="15.75" customHeight="1">
      <c r="A402" s="46"/>
      <c r="B402" s="48"/>
      <c r="C402" s="46"/>
      <c r="D402" s="46"/>
      <c r="E402" s="46"/>
      <c r="F402" s="46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 spans="1:25" ht="15.75" customHeight="1">
      <c r="A403" s="46"/>
      <c r="B403" s="48"/>
      <c r="C403" s="46"/>
      <c r="D403" s="46"/>
      <c r="E403" s="46"/>
      <c r="F403" s="46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 spans="1:25" ht="15.75" customHeight="1">
      <c r="A404" s="46"/>
      <c r="B404" s="48"/>
      <c r="C404" s="46"/>
      <c r="D404" s="46"/>
      <c r="E404" s="46"/>
      <c r="F404" s="46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 spans="1:25" ht="15.75" customHeight="1">
      <c r="A405" s="46"/>
      <c r="B405" s="48"/>
      <c r="C405" s="46"/>
      <c r="D405" s="46"/>
      <c r="E405" s="46"/>
      <c r="F405" s="46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 spans="1:25" ht="15.75" customHeight="1">
      <c r="A406" s="46"/>
      <c r="B406" s="48"/>
      <c r="C406" s="46"/>
      <c r="D406" s="46"/>
      <c r="E406" s="46"/>
      <c r="F406" s="46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 spans="1:25" ht="15.75" customHeight="1">
      <c r="A407" s="46"/>
      <c r="B407" s="48"/>
      <c r="C407" s="46"/>
      <c r="D407" s="46"/>
      <c r="E407" s="46"/>
      <c r="F407" s="46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 spans="1:25" ht="15.75" customHeight="1">
      <c r="A408" s="46"/>
      <c r="B408" s="48"/>
      <c r="C408" s="46"/>
      <c r="D408" s="46"/>
      <c r="E408" s="46"/>
      <c r="F408" s="46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 spans="1:25" ht="15.75" customHeight="1">
      <c r="A409" s="46"/>
      <c r="B409" s="48"/>
      <c r="C409" s="46"/>
      <c r="D409" s="46"/>
      <c r="E409" s="46"/>
      <c r="F409" s="46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 spans="1:25" ht="15.75" customHeight="1">
      <c r="A410" s="46"/>
      <c r="B410" s="48"/>
      <c r="C410" s="46"/>
      <c r="D410" s="46"/>
      <c r="E410" s="46"/>
      <c r="F410" s="46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 spans="1:25" ht="15.75" customHeight="1">
      <c r="A411" s="46"/>
      <c r="B411" s="48"/>
      <c r="C411" s="46"/>
      <c r="D411" s="46"/>
      <c r="E411" s="46"/>
      <c r="F411" s="46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 spans="1:25" ht="15.75" customHeight="1">
      <c r="A412" s="46"/>
      <c r="B412" s="48"/>
      <c r="C412" s="46"/>
      <c r="D412" s="46"/>
      <c r="E412" s="46"/>
      <c r="F412" s="46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 spans="1:25" ht="15.75" customHeight="1">
      <c r="A413" s="46"/>
      <c r="B413" s="48"/>
      <c r="C413" s="46"/>
      <c r="D413" s="46"/>
      <c r="E413" s="46"/>
      <c r="F413" s="46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 spans="1:25" ht="15.75" customHeight="1">
      <c r="A414" s="46"/>
      <c r="B414" s="48"/>
      <c r="C414" s="46"/>
      <c r="D414" s="46"/>
      <c r="E414" s="46"/>
      <c r="F414" s="46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 spans="1:25" ht="15.75" customHeight="1">
      <c r="A415" s="46"/>
      <c r="B415" s="48"/>
      <c r="C415" s="46"/>
      <c r="D415" s="46"/>
      <c r="E415" s="46"/>
      <c r="F415" s="46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 spans="1:25" ht="15.75" customHeight="1">
      <c r="A416" s="46"/>
      <c r="B416" s="48"/>
      <c r="C416" s="46"/>
      <c r="D416" s="46"/>
      <c r="E416" s="46"/>
      <c r="F416" s="46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 spans="1:25" ht="15.75" customHeight="1">
      <c r="A417" s="46"/>
      <c r="B417" s="48"/>
      <c r="C417" s="46"/>
      <c r="D417" s="46"/>
      <c r="E417" s="46"/>
      <c r="F417" s="46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 spans="1:25" ht="15.75" customHeight="1">
      <c r="A418" s="46"/>
      <c r="B418" s="48"/>
      <c r="C418" s="46"/>
      <c r="D418" s="46"/>
      <c r="E418" s="46"/>
      <c r="F418" s="46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 spans="1:25" ht="15.75" customHeight="1">
      <c r="A419" s="46"/>
      <c r="B419" s="48"/>
      <c r="C419" s="46"/>
      <c r="D419" s="46"/>
      <c r="E419" s="46"/>
      <c r="F419" s="46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 spans="1:25" ht="15.75" customHeight="1">
      <c r="A420" s="46"/>
      <c r="B420" s="48"/>
      <c r="C420" s="46"/>
      <c r="D420" s="46"/>
      <c r="E420" s="46"/>
      <c r="F420" s="46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 spans="1:25" ht="15.75" customHeight="1">
      <c r="A421" s="46"/>
      <c r="B421" s="48"/>
      <c r="C421" s="46"/>
      <c r="D421" s="46"/>
      <c r="E421" s="46"/>
      <c r="F421" s="46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 spans="1:25" ht="15.75" customHeight="1">
      <c r="A422" s="46"/>
      <c r="B422" s="48"/>
      <c r="C422" s="46"/>
      <c r="D422" s="46"/>
      <c r="E422" s="46"/>
      <c r="F422" s="46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 spans="1:25" ht="15.75" customHeight="1">
      <c r="A423" s="46"/>
      <c r="B423" s="48"/>
      <c r="C423" s="46"/>
      <c r="D423" s="46"/>
      <c r="E423" s="46"/>
      <c r="F423" s="46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 spans="1:25" ht="15.75" customHeight="1">
      <c r="A424" s="46"/>
      <c r="B424" s="48"/>
      <c r="C424" s="46"/>
      <c r="D424" s="46"/>
      <c r="E424" s="46"/>
      <c r="F424" s="46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 spans="1:25" ht="15.75" customHeight="1">
      <c r="A425" s="46"/>
      <c r="B425" s="48"/>
      <c r="C425" s="46"/>
      <c r="D425" s="46"/>
      <c r="E425" s="46"/>
      <c r="F425" s="46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 spans="1:25" ht="15.75" customHeight="1">
      <c r="A426" s="46"/>
      <c r="B426" s="48"/>
      <c r="C426" s="46"/>
      <c r="D426" s="46"/>
      <c r="E426" s="46"/>
      <c r="F426" s="46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 spans="1:25" ht="15.75" customHeight="1">
      <c r="A427" s="46"/>
      <c r="B427" s="48"/>
      <c r="C427" s="46"/>
      <c r="D427" s="46"/>
      <c r="E427" s="46"/>
      <c r="F427" s="46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 spans="1:25" ht="15.75" customHeight="1">
      <c r="A428" s="46"/>
      <c r="B428" s="48"/>
      <c r="C428" s="46"/>
      <c r="D428" s="46"/>
      <c r="E428" s="46"/>
      <c r="F428" s="46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 spans="1:25" ht="15.75" customHeight="1">
      <c r="A429" s="46"/>
      <c r="B429" s="48"/>
      <c r="C429" s="46"/>
      <c r="D429" s="46"/>
      <c r="E429" s="46"/>
      <c r="F429" s="46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 spans="1:25" ht="15.75" customHeight="1">
      <c r="A430" s="46"/>
      <c r="B430" s="48"/>
      <c r="C430" s="46"/>
      <c r="D430" s="46"/>
      <c r="E430" s="46"/>
      <c r="F430" s="46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 spans="1:25" ht="15.75" customHeight="1">
      <c r="A431" s="46"/>
      <c r="B431" s="48"/>
      <c r="C431" s="46"/>
      <c r="D431" s="46"/>
      <c r="E431" s="46"/>
      <c r="F431" s="46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 spans="1:25" ht="15.75" customHeight="1">
      <c r="A432" s="46"/>
      <c r="B432" s="48"/>
      <c r="C432" s="46"/>
      <c r="D432" s="46"/>
      <c r="E432" s="46"/>
      <c r="F432" s="46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 spans="1:25" ht="15.75" customHeight="1">
      <c r="A433" s="46"/>
      <c r="B433" s="48"/>
      <c r="C433" s="46"/>
      <c r="D433" s="46"/>
      <c r="E433" s="46"/>
      <c r="F433" s="46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 spans="1:25" ht="15.75" customHeight="1">
      <c r="A434" s="46"/>
      <c r="B434" s="48"/>
      <c r="C434" s="46"/>
      <c r="D434" s="46"/>
      <c r="E434" s="46"/>
      <c r="F434" s="46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 spans="1:25" ht="15.75" customHeight="1">
      <c r="A435" s="46"/>
      <c r="B435" s="48"/>
      <c r="C435" s="46"/>
      <c r="D435" s="46"/>
      <c r="E435" s="46"/>
      <c r="F435" s="46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 spans="1:25" ht="15.75" customHeight="1">
      <c r="A436" s="46"/>
      <c r="B436" s="48"/>
      <c r="C436" s="46"/>
      <c r="D436" s="46"/>
      <c r="E436" s="46"/>
      <c r="F436" s="46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 spans="1:25" ht="15.75" customHeight="1">
      <c r="A437" s="46"/>
      <c r="B437" s="48"/>
      <c r="C437" s="46"/>
      <c r="D437" s="46"/>
      <c r="E437" s="46"/>
      <c r="F437" s="46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 spans="1:25" ht="15.75" customHeight="1">
      <c r="A438" s="46"/>
      <c r="B438" s="48"/>
      <c r="C438" s="46"/>
      <c r="D438" s="46"/>
      <c r="E438" s="46"/>
      <c r="F438" s="46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 spans="1:25" ht="15.75" customHeight="1">
      <c r="A439" s="46"/>
      <c r="B439" s="48"/>
      <c r="C439" s="46"/>
      <c r="D439" s="46"/>
      <c r="E439" s="46"/>
      <c r="F439" s="46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 spans="1:25" ht="15.75" customHeight="1">
      <c r="A440" s="46"/>
      <c r="B440" s="48"/>
      <c r="C440" s="46"/>
      <c r="D440" s="46"/>
      <c r="E440" s="46"/>
      <c r="F440" s="46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 spans="1:25" ht="15.75" customHeight="1">
      <c r="A441" s="46"/>
      <c r="B441" s="48"/>
      <c r="C441" s="46"/>
      <c r="D441" s="46"/>
      <c r="E441" s="46"/>
      <c r="F441" s="46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 spans="1:25" ht="15.75" customHeight="1">
      <c r="A442" s="46"/>
      <c r="B442" s="48"/>
      <c r="C442" s="46"/>
      <c r="D442" s="46"/>
      <c r="E442" s="46"/>
      <c r="F442" s="46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 spans="1:25" ht="15.75" customHeight="1">
      <c r="A443" s="46"/>
      <c r="B443" s="48"/>
      <c r="C443" s="46"/>
      <c r="D443" s="46"/>
      <c r="E443" s="46"/>
      <c r="F443" s="46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 spans="1:25" ht="15.75" customHeight="1">
      <c r="A444" s="46"/>
      <c r="B444" s="48"/>
      <c r="C444" s="46"/>
      <c r="D444" s="46"/>
      <c r="E444" s="46"/>
      <c r="F444" s="46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 spans="1:25" ht="15.75" customHeight="1">
      <c r="A445" s="46"/>
      <c r="B445" s="48"/>
      <c r="C445" s="46"/>
      <c r="D445" s="46"/>
      <c r="E445" s="46"/>
      <c r="F445" s="46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 spans="1:25" ht="15.75" customHeight="1">
      <c r="A446" s="46"/>
      <c r="B446" s="48"/>
      <c r="C446" s="46"/>
      <c r="D446" s="46"/>
      <c r="E446" s="46"/>
      <c r="F446" s="46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 spans="1:25" ht="15.75" customHeight="1">
      <c r="A447" s="46"/>
      <c r="B447" s="48"/>
      <c r="C447" s="46"/>
      <c r="D447" s="46"/>
      <c r="E447" s="46"/>
      <c r="F447" s="46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 spans="1:25" ht="15.75" customHeight="1">
      <c r="A448" s="46"/>
      <c r="B448" s="48"/>
      <c r="C448" s="46"/>
      <c r="D448" s="46"/>
      <c r="E448" s="46"/>
      <c r="F448" s="46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 spans="1:25" ht="15.75" customHeight="1">
      <c r="A449" s="46"/>
      <c r="B449" s="48"/>
      <c r="C449" s="46"/>
      <c r="D449" s="46"/>
      <c r="E449" s="46"/>
      <c r="F449" s="46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 spans="1:25" ht="15.75" customHeight="1">
      <c r="A450" s="46"/>
      <c r="B450" s="48"/>
      <c r="C450" s="46"/>
      <c r="D450" s="46"/>
      <c r="E450" s="46"/>
      <c r="F450" s="46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 spans="1:25" ht="15.75" customHeight="1">
      <c r="A451" s="46"/>
      <c r="B451" s="48"/>
      <c r="C451" s="46"/>
      <c r="D451" s="46"/>
      <c r="E451" s="46"/>
      <c r="F451" s="46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 spans="1:25" ht="15.75" customHeight="1">
      <c r="A452" s="46"/>
      <c r="B452" s="48"/>
      <c r="C452" s="46"/>
      <c r="D452" s="46"/>
      <c r="E452" s="46"/>
      <c r="F452" s="46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 spans="1:25" ht="15.75" customHeight="1">
      <c r="A453" s="46"/>
      <c r="B453" s="48"/>
      <c r="C453" s="46"/>
      <c r="D453" s="46"/>
      <c r="E453" s="46"/>
      <c r="F453" s="46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 spans="1:25" ht="15.75" customHeight="1">
      <c r="A454" s="46"/>
      <c r="B454" s="48"/>
      <c r="C454" s="46"/>
      <c r="D454" s="46"/>
      <c r="E454" s="46"/>
      <c r="F454" s="46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 spans="1:25" ht="15.75" customHeight="1">
      <c r="A455" s="46"/>
      <c r="B455" s="48"/>
      <c r="C455" s="46"/>
      <c r="D455" s="46"/>
      <c r="E455" s="46"/>
      <c r="F455" s="46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 spans="1:25" ht="15.75" customHeight="1">
      <c r="A456" s="46"/>
      <c r="B456" s="48"/>
      <c r="C456" s="46"/>
      <c r="D456" s="46"/>
      <c r="E456" s="46"/>
      <c r="F456" s="46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 spans="1:25" ht="15.75" customHeight="1">
      <c r="A457" s="46"/>
      <c r="B457" s="48"/>
      <c r="C457" s="46"/>
      <c r="D457" s="46"/>
      <c r="E457" s="46"/>
      <c r="F457" s="46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 spans="1:25" ht="15.75" customHeight="1">
      <c r="A458" s="46"/>
      <c r="B458" s="48"/>
      <c r="C458" s="46"/>
      <c r="D458" s="46"/>
      <c r="E458" s="46"/>
      <c r="F458" s="46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 spans="1:25" ht="15.75" customHeight="1">
      <c r="A459" s="46"/>
      <c r="B459" s="48"/>
      <c r="C459" s="46"/>
      <c r="D459" s="46"/>
      <c r="E459" s="46"/>
      <c r="F459" s="46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 spans="1:25" ht="15.75" customHeight="1">
      <c r="A460" s="46"/>
      <c r="B460" s="48"/>
      <c r="C460" s="46"/>
      <c r="D460" s="46"/>
      <c r="E460" s="46"/>
      <c r="F460" s="46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 spans="1:25" ht="15.75" customHeight="1">
      <c r="A461" s="46"/>
      <c r="B461" s="48"/>
      <c r="C461" s="46"/>
      <c r="D461" s="46"/>
      <c r="E461" s="46"/>
      <c r="F461" s="46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 spans="1:25" ht="15.75" customHeight="1">
      <c r="A462" s="46"/>
      <c r="B462" s="48"/>
      <c r="C462" s="46"/>
      <c r="D462" s="46"/>
      <c r="E462" s="46"/>
      <c r="F462" s="46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 spans="1:25" ht="15.75" customHeight="1">
      <c r="A463" s="46"/>
      <c r="B463" s="48"/>
      <c r="C463" s="46"/>
      <c r="D463" s="46"/>
      <c r="E463" s="46"/>
      <c r="F463" s="46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 spans="1:25" ht="15.75" customHeight="1">
      <c r="A464" s="46"/>
      <c r="B464" s="48"/>
      <c r="C464" s="46"/>
      <c r="D464" s="46"/>
      <c r="E464" s="46"/>
      <c r="F464" s="46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 spans="1:25" ht="15.75" customHeight="1">
      <c r="A465" s="46"/>
      <c r="B465" s="48"/>
      <c r="C465" s="46"/>
      <c r="D465" s="46"/>
      <c r="E465" s="46"/>
      <c r="F465" s="46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 spans="1:25" ht="15.75" customHeight="1">
      <c r="A466" s="46"/>
      <c r="B466" s="48"/>
      <c r="C466" s="46"/>
      <c r="D466" s="46"/>
      <c r="E466" s="46"/>
      <c r="F466" s="46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 spans="1:25" ht="15.75" customHeight="1">
      <c r="A467" s="46"/>
      <c r="B467" s="48"/>
      <c r="C467" s="46"/>
      <c r="D467" s="46"/>
      <c r="E467" s="46"/>
      <c r="F467" s="46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 spans="1:25" ht="15.75" customHeight="1">
      <c r="A468" s="46"/>
      <c r="B468" s="48"/>
      <c r="C468" s="46"/>
      <c r="D468" s="46"/>
      <c r="E468" s="46"/>
      <c r="F468" s="46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 spans="1:25" ht="15.75" customHeight="1">
      <c r="A469" s="46"/>
      <c r="B469" s="48"/>
      <c r="C469" s="46"/>
      <c r="D469" s="46"/>
      <c r="E469" s="46"/>
      <c r="F469" s="46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 spans="1:25" ht="15.75" customHeight="1">
      <c r="A470" s="46"/>
      <c r="B470" s="48"/>
      <c r="C470" s="46"/>
      <c r="D470" s="46"/>
      <c r="E470" s="46"/>
      <c r="F470" s="46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 spans="1:25" ht="15.75" customHeight="1">
      <c r="A471" s="46"/>
      <c r="B471" s="48"/>
      <c r="C471" s="46"/>
      <c r="D471" s="46"/>
      <c r="E471" s="46"/>
      <c r="F471" s="46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 spans="1:25" ht="15.75" customHeight="1">
      <c r="A472" s="46"/>
      <c r="B472" s="48"/>
      <c r="C472" s="46"/>
      <c r="D472" s="46"/>
      <c r="E472" s="46"/>
      <c r="F472" s="46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 spans="1:25" ht="15.75" customHeight="1">
      <c r="A473" s="46"/>
      <c r="B473" s="48"/>
      <c r="C473" s="46"/>
      <c r="D473" s="46"/>
      <c r="E473" s="46"/>
      <c r="F473" s="46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 spans="1:25" ht="15.75" customHeight="1">
      <c r="A474" s="46"/>
      <c r="B474" s="48"/>
      <c r="C474" s="46"/>
      <c r="D474" s="46"/>
      <c r="E474" s="46"/>
      <c r="F474" s="46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 spans="1:25" ht="15.75" customHeight="1">
      <c r="A475" s="46"/>
      <c r="B475" s="48"/>
      <c r="C475" s="46"/>
      <c r="D475" s="46"/>
      <c r="E475" s="46"/>
      <c r="F475" s="46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 spans="1:25" ht="15.75" customHeight="1">
      <c r="A476" s="46"/>
      <c r="B476" s="48"/>
      <c r="C476" s="46"/>
      <c r="D476" s="46"/>
      <c r="E476" s="46"/>
      <c r="F476" s="46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 spans="1:25" ht="15.75" customHeight="1">
      <c r="A477" s="46"/>
      <c r="B477" s="48"/>
      <c r="C477" s="46"/>
      <c r="D477" s="46"/>
      <c r="E477" s="46"/>
      <c r="F477" s="46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 spans="1:25" ht="15.75" customHeight="1">
      <c r="A478" s="46"/>
      <c r="B478" s="48"/>
      <c r="C478" s="46"/>
      <c r="D478" s="46"/>
      <c r="E478" s="46"/>
      <c r="F478" s="46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 spans="1:25" ht="15.75" customHeight="1">
      <c r="A479" s="46"/>
      <c r="B479" s="48"/>
      <c r="C479" s="46"/>
      <c r="D479" s="46"/>
      <c r="E479" s="46"/>
      <c r="F479" s="46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 spans="1:25" ht="15.75" customHeight="1">
      <c r="A480" s="46"/>
      <c r="B480" s="48"/>
      <c r="C480" s="46"/>
      <c r="D480" s="46"/>
      <c r="E480" s="46"/>
      <c r="F480" s="46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 spans="1:25" ht="15.75" customHeight="1">
      <c r="A481" s="46"/>
      <c r="B481" s="48"/>
      <c r="C481" s="46"/>
      <c r="D481" s="46"/>
      <c r="E481" s="46"/>
      <c r="F481" s="46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 spans="1:25" ht="15.75" customHeight="1">
      <c r="A482" s="46"/>
      <c r="B482" s="48"/>
      <c r="C482" s="46"/>
      <c r="D482" s="46"/>
      <c r="E482" s="46"/>
      <c r="F482" s="46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 spans="1:25" ht="15.75" customHeight="1">
      <c r="A483" s="46"/>
      <c r="B483" s="48"/>
      <c r="C483" s="46"/>
      <c r="D483" s="46"/>
      <c r="E483" s="46"/>
      <c r="F483" s="46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 spans="1:25" ht="15.75" customHeight="1">
      <c r="A484" s="46"/>
      <c r="B484" s="48"/>
      <c r="C484" s="46"/>
      <c r="D484" s="46"/>
      <c r="E484" s="46"/>
      <c r="F484" s="46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 spans="1:25" ht="15.75" customHeight="1">
      <c r="A485" s="46"/>
      <c r="B485" s="48"/>
      <c r="C485" s="46"/>
      <c r="D485" s="46"/>
      <c r="E485" s="46"/>
      <c r="F485" s="46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 spans="1:25" ht="15.75" customHeight="1">
      <c r="A486" s="46"/>
      <c r="B486" s="48"/>
      <c r="C486" s="46"/>
      <c r="D486" s="46"/>
      <c r="E486" s="46"/>
      <c r="F486" s="46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 spans="1:25" ht="15.75" customHeight="1">
      <c r="A487" s="46"/>
      <c r="B487" s="48"/>
      <c r="C487" s="46"/>
      <c r="D487" s="46"/>
      <c r="E487" s="46"/>
      <c r="F487" s="46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 spans="1:25" ht="15.75" customHeight="1">
      <c r="A488" s="46"/>
      <c r="B488" s="48"/>
      <c r="C488" s="46"/>
      <c r="D488" s="46"/>
      <c r="E488" s="46"/>
      <c r="F488" s="46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 spans="1:25" ht="15.75" customHeight="1">
      <c r="A489" s="46"/>
      <c r="B489" s="48"/>
      <c r="C489" s="46"/>
      <c r="D489" s="46"/>
      <c r="E489" s="46"/>
      <c r="F489" s="46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 spans="1:25" ht="15.75" customHeight="1">
      <c r="A490" s="46"/>
      <c r="B490" s="48"/>
      <c r="C490" s="46"/>
      <c r="D490" s="46"/>
      <c r="E490" s="46"/>
      <c r="F490" s="46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 spans="1:25" ht="15.75" customHeight="1">
      <c r="A491" s="46"/>
      <c r="B491" s="48"/>
      <c r="C491" s="46"/>
      <c r="D491" s="46"/>
      <c r="E491" s="46"/>
      <c r="F491" s="46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 spans="1:25" ht="15.75" customHeight="1">
      <c r="A492" s="46"/>
      <c r="B492" s="48"/>
      <c r="C492" s="46"/>
      <c r="D492" s="46"/>
      <c r="E492" s="46"/>
      <c r="F492" s="46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 spans="1:25" ht="15.75" customHeight="1">
      <c r="A493" s="46"/>
      <c r="B493" s="48"/>
      <c r="C493" s="46"/>
      <c r="D493" s="46"/>
      <c r="E493" s="46"/>
      <c r="F493" s="46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 spans="1:25" ht="15.75" customHeight="1">
      <c r="A494" s="46"/>
      <c r="B494" s="48"/>
      <c r="C494" s="46"/>
      <c r="D494" s="46"/>
      <c r="E494" s="46"/>
      <c r="F494" s="46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 spans="1:25" ht="15.75" customHeight="1">
      <c r="A495" s="46"/>
      <c r="B495" s="48"/>
      <c r="C495" s="46"/>
      <c r="D495" s="46"/>
      <c r="E495" s="46"/>
      <c r="F495" s="46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 spans="1:25" ht="15.75" customHeight="1">
      <c r="A496" s="46"/>
      <c r="B496" s="48"/>
      <c r="C496" s="46"/>
      <c r="D496" s="46"/>
      <c r="E496" s="46"/>
      <c r="F496" s="46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 spans="1:25" ht="15.75" customHeight="1">
      <c r="A497" s="46"/>
      <c r="B497" s="48"/>
      <c r="C497" s="46"/>
      <c r="D497" s="46"/>
      <c r="E497" s="46"/>
      <c r="F497" s="46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 spans="1:25" ht="15.75" customHeight="1">
      <c r="A498" s="46"/>
      <c r="B498" s="48"/>
      <c r="C498" s="46"/>
      <c r="D498" s="46"/>
      <c r="E498" s="46"/>
      <c r="F498" s="46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 spans="1:25" ht="15.75" customHeight="1">
      <c r="A499" s="46"/>
      <c r="B499" s="48"/>
      <c r="C499" s="46"/>
      <c r="D499" s="46"/>
      <c r="E499" s="46"/>
      <c r="F499" s="46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 spans="1:25" ht="15.75" customHeight="1">
      <c r="A500" s="46"/>
      <c r="B500" s="48"/>
      <c r="C500" s="46"/>
      <c r="D500" s="46"/>
      <c r="E500" s="46"/>
      <c r="F500" s="46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 spans="1:25" ht="15.75" customHeight="1">
      <c r="A501" s="46"/>
      <c r="B501" s="48"/>
      <c r="C501" s="46"/>
      <c r="D501" s="46"/>
      <c r="E501" s="46"/>
      <c r="F501" s="46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 spans="1:25" ht="15.75" customHeight="1">
      <c r="A502" s="46"/>
      <c r="B502" s="48"/>
      <c r="C502" s="46"/>
      <c r="D502" s="46"/>
      <c r="E502" s="46"/>
      <c r="F502" s="46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 spans="1:25" ht="15.75" customHeight="1">
      <c r="A503" s="46"/>
      <c r="B503" s="48"/>
      <c r="C503" s="46"/>
      <c r="D503" s="46"/>
      <c r="E503" s="46"/>
      <c r="F503" s="46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 spans="1:25" ht="15.75" customHeight="1">
      <c r="A504" s="46"/>
      <c r="B504" s="48"/>
      <c r="C504" s="46"/>
      <c r="D504" s="46"/>
      <c r="E504" s="46"/>
      <c r="F504" s="46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 spans="1:25" ht="15.75" customHeight="1">
      <c r="A505" s="46"/>
      <c r="B505" s="48"/>
      <c r="C505" s="46"/>
      <c r="D505" s="46"/>
      <c r="E505" s="46"/>
      <c r="F505" s="46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 spans="1:25" ht="15.75" customHeight="1">
      <c r="A506" s="46"/>
      <c r="B506" s="48"/>
      <c r="C506" s="46"/>
      <c r="D506" s="46"/>
      <c r="E506" s="46"/>
      <c r="F506" s="46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 spans="1:25" ht="15.75" customHeight="1">
      <c r="A507" s="46"/>
      <c r="B507" s="48"/>
      <c r="C507" s="46"/>
      <c r="D507" s="46"/>
      <c r="E507" s="46"/>
      <c r="F507" s="46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 spans="1:25" ht="15.75" customHeight="1">
      <c r="A508" s="46"/>
      <c r="B508" s="48"/>
      <c r="C508" s="46"/>
      <c r="D508" s="46"/>
      <c r="E508" s="46"/>
      <c r="F508" s="46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 spans="1:25" ht="15.75" customHeight="1">
      <c r="A509" s="46"/>
      <c r="B509" s="48"/>
      <c r="C509" s="46"/>
      <c r="D509" s="46"/>
      <c r="E509" s="46"/>
      <c r="F509" s="46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 spans="1:25" ht="15.75" customHeight="1">
      <c r="A510" s="46"/>
      <c r="B510" s="48"/>
      <c r="C510" s="46"/>
      <c r="D510" s="46"/>
      <c r="E510" s="46"/>
      <c r="F510" s="46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 spans="1:25" ht="15.75" customHeight="1">
      <c r="A511" s="46"/>
      <c r="B511" s="48"/>
      <c r="C511" s="46"/>
      <c r="D511" s="46"/>
      <c r="E511" s="46"/>
      <c r="F511" s="46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 spans="1:25" ht="15.75" customHeight="1">
      <c r="A512" s="46"/>
      <c r="B512" s="48"/>
      <c r="C512" s="46"/>
      <c r="D512" s="46"/>
      <c r="E512" s="46"/>
      <c r="F512" s="46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 spans="1:25" ht="15.75" customHeight="1">
      <c r="A513" s="46"/>
      <c r="B513" s="48"/>
      <c r="C513" s="46"/>
      <c r="D513" s="46"/>
      <c r="E513" s="46"/>
      <c r="F513" s="46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 spans="1:25" ht="15.75" customHeight="1">
      <c r="A514" s="46"/>
      <c r="B514" s="48"/>
      <c r="C514" s="46"/>
      <c r="D514" s="46"/>
      <c r="E514" s="46"/>
      <c r="F514" s="46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 spans="1:25" ht="15.75" customHeight="1">
      <c r="A515" s="46"/>
      <c r="B515" s="48"/>
      <c r="C515" s="46"/>
      <c r="D515" s="46"/>
      <c r="E515" s="46"/>
      <c r="F515" s="46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 spans="1:25" ht="15.75" customHeight="1">
      <c r="A516" s="46"/>
      <c r="B516" s="48"/>
      <c r="C516" s="46"/>
      <c r="D516" s="46"/>
      <c r="E516" s="46"/>
      <c r="F516" s="46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 spans="1:25" ht="15.75" customHeight="1">
      <c r="A517" s="46"/>
      <c r="B517" s="48"/>
      <c r="C517" s="46"/>
      <c r="D517" s="46"/>
      <c r="E517" s="46"/>
      <c r="F517" s="46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 spans="1:25" ht="15.75" customHeight="1">
      <c r="A518" s="46"/>
      <c r="B518" s="48"/>
      <c r="C518" s="46"/>
      <c r="D518" s="46"/>
      <c r="E518" s="46"/>
      <c r="F518" s="46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 spans="1:25" ht="15.75" customHeight="1">
      <c r="A519" s="46"/>
      <c r="B519" s="48"/>
      <c r="C519" s="46"/>
      <c r="D519" s="46"/>
      <c r="E519" s="46"/>
      <c r="F519" s="46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 spans="1:25" ht="15.75" customHeight="1">
      <c r="A520" s="46"/>
      <c r="B520" s="48"/>
      <c r="C520" s="46"/>
      <c r="D520" s="46"/>
      <c r="E520" s="46"/>
      <c r="F520" s="46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 spans="1:25" ht="15.75" customHeight="1">
      <c r="A521" s="46"/>
      <c r="B521" s="48"/>
      <c r="C521" s="46"/>
      <c r="D521" s="46"/>
      <c r="E521" s="46"/>
      <c r="F521" s="46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 spans="1:25" ht="15.75" customHeight="1">
      <c r="A522" s="46"/>
      <c r="B522" s="48"/>
      <c r="C522" s="46"/>
      <c r="D522" s="46"/>
      <c r="E522" s="46"/>
      <c r="F522" s="46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 spans="1:25" ht="15.75" customHeight="1">
      <c r="A523" s="46"/>
      <c r="B523" s="48"/>
      <c r="C523" s="46"/>
      <c r="D523" s="46"/>
      <c r="E523" s="46"/>
      <c r="F523" s="46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 spans="1:25" ht="15.75" customHeight="1">
      <c r="A524" s="46"/>
      <c r="B524" s="48"/>
      <c r="C524" s="46"/>
      <c r="D524" s="46"/>
      <c r="E524" s="46"/>
      <c r="F524" s="46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 spans="1:25" ht="15.75" customHeight="1">
      <c r="A525" s="46"/>
      <c r="B525" s="48"/>
      <c r="C525" s="46"/>
      <c r="D525" s="46"/>
      <c r="E525" s="46"/>
      <c r="F525" s="46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 spans="1:25" ht="15.75" customHeight="1">
      <c r="A526" s="46"/>
      <c r="B526" s="48"/>
      <c r="C526" s="46"/>
      <c r="D526" s="46"/>
      <c r="E526" s="46"/>
      <c r="F526" s="46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 spans="1:25" ht="15.75" customHeight="1">
      <c r="A527" s="46"/>
      <c r="B527" s="48"/>
      <c r="C527" s="46"/>
      <c r="D527" s="46"/>
      <c r="E527" s="46"/>
      <c r="F527" s="46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 spans="1:25" ht="15.75" customHeight="1">
      <c r="A528" s="46"/>
      <c r="B528" s="48"/>
      <c r="C528" s="46"/>
      <c r="D528" s="46"/>
      <c r="E528" s="46"/>
      <c r="F528" s="46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 spans="1:25" ht="15.75" customHeight="1">
      <c r="A529" s="46"/>
      <c r="B529" s="48"/>
      <c r="C529" s="46"/>
      <c r="D529" s="46"/>
      <c r="E529" s="46"/>
      <c r="F529" s="46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 spans="1:25" ht="15.75" customHeight="1">
      <c r="A530" s="46"/>
      <c r="B530" s="48"/>
      <c r="C530" s="46"/>
      <c r="D530" s="46"/>
      <c r="E530" s="46"/>
      <c r="F530" s="46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 spans="1:25" ht="15.75" customHeight="1">
      <c r="A531" s="46"/>
      <c r="B531" s="48"/>
      <c r="C531" s="46"/>
      <c r="D531" s="46"/>
      <c r="E531" s="46"/>
      <c r="F531" s="46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 spans="1:25" ht="15.75" customHeight="1">
      <c r="A532" s="46"/>
      <c r="B532" s="48"/>
      <c r="C532" s="46"/>
      <c r="D532" s="46"/>
      <c r="E532" s="46"/>
      <c r="F532" s="46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 spans="1:25" ht="15.75" customHeight="1">
      <c r="A533" s="46"/>
      <c r="B533" s="48"/>
      <c r="C533" s="46"/>
      <c r="D533" s="46"/>
      <c r="E533" s="46"/>
      <c r="F533" s="46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 spans="1:25" ht="15.75" customHeight="1">
      <c r="A534" s="46"/>
      <c r="B534" s="48"/>
      <c r="C534" s="46"/>
      <c r="D534" s="46"/>
      <c r="E534" s="46"/>
      <c r="F534" s="46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 spans="1:25" ht="15.75" customHeight="1">
      <c r="A535" s="46"/>
      <c r="B535" s="48"/>
      <c r="C535" s="46"/>
      <c r="D535" s="46"/>
      <c r="E535" s="46"/>
      <c r="F535" s="46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 spans="1:25" ht="15.75" customHeight="1">
      <c r="A536" s="46"/>
      <c r="B536" s="48"/>
      <c r="C536" s="46"/>
      <c r="D536" s="46"/>
      <c r="E536" s="46"/>
      <c r="F536" s="46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 spans="1:25" ht="15.75" customHeight="1">
      <c r="A537" s="46"/>
      <c r="B537" s="48"/>
      <c r="C537" s="46"/>
      <c r="D537" s="46"/>
      <c r="E537" s="46"/>
      <c r="F537" s="46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 spans="1:25" ht="15.75" customHeight="1">
      <c r="A538" s="46"/>
      <c r="B538" s="48"/>
      <c r="C538" s="46"/>
      <c r="D538" s="46"/>
      <c r="E538" s="46"/>
      <c r="F538" s="46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 spans="1:25" ht="15.75" customHeight="1">
      <c r="A539" s="46"/>
      <c r="B539" s="48"/>
      <c r="C539" s="46"/>
      <c r="D539" s="46"/>
      <c r="E539" s="46"/>
      <c r="F539" s="46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 spans="1:25" ht="15.75" customHeight="1">
      <c r="A540" s="46"/>
      <c r="B540" s="48"/>
      <c r="C540" s="46"/>
      <c r="D540" s="46"/>
      <c r="E540" s="46"/>
      <c r="F540" s="46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 spans="1:25" ht="15.75" customHeight="1">
      <c r="A541" s="46"/>
      <c r="B541" s="48"/>
      <c r="C541" s="46"/>
      <c r="D541" s="46"/>
      <c r="E541" s="46"/>
      <c r="F541" s="46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 spans="1:25" ht="15.75" customHeight="1">
      <c r="A542" s="46"/>
      <c r="B542" s="48"/>
      <c r="C542" s="46"/>
      <c r="D542" s="46"/>
      <c r="E542" s="46"/>
      <c r="F542" s="46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 spans="1:25" ht="15.75" customHeight="1">
      <c r="A543" s="46"/>
      <c r="B543" s="48"/>
      <c r="C543" s="46"/>
      <c r="D543" s="46"/>
      <c r="E543" s="46"/>
      <c r="F543" s="46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 spans="1:25" ht="15.75" customHeight="1">
      <c r="A544" s="46"/>
      <c r="B544" s="48"/>
      <c r="C544" s="46"/>
      <c r="D544" s="46"/>
      <c r="E544" s="46"/>
      <c r="F544" s="46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 spans="1:25" ht="15.75" customHeight="1">
      <c r="A545" s="46"/>
      <c r="B545" s="48"/>
      <c r="C545" s="46"/>
      <c r="D545" s="46"/>
      <c r="E545" s="46"/>
      <c r="F545" s="46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 spans="1:25" ht="15.75" customHeight="1">
      <c r="A546" s="46"/>
      <c r="B546" s="48"/>
      <c r="C546" s="46"/>
      <c r="D546" s="46"/>
      <c r="E546" s="46"/>
      <c r="F546" s="46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 spans="1:25" ht="15.75" customHeight="1">
      <c r="A547" s="46"/>
      <c r="B547" s="48"/>
      <c r="C547" s="46"/>
      <c r="D547" s="46"/>
      <c r="E547" s="46"/>
      <c r="F547" s="46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 spans="1:25" ht="15.75" customHeight="1">
      <c r="A548" s="46"/>
      <c r="B548" s="48"/>
      <c r="C548" s="46"/>
      <c r="D548" s="46"/>
      <c r="E548" s="46"/>
      <c r="F548" s="46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 spans="1:25" ht="15.75" customHeight="1">
      <c r="A549" s="46"/>
      <c r="B549" s="48"/>
      <c r="C549" s="46"/>
      <c r="D549" s="46"/>
      <c r="E549" s="46"/>
      <c r="F549" s="46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 spans="1:25" ht="15.75" customHeight="1">
      <c r="A550" s="46"/>
      <c r="B550" s="48"/>
      <c r="C550" s="46"/>
      <c r="D550" s="46"/>
      <c r="E550" s="46"/>
      <c r="F550" s="46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 spans="1:25" ht="15.75" customHeight="1">
      <c r="A551" s="46"/>
      <c r="B551" s="48"/>
      <c r="C551" s="46"/>
      <c r="D551" s="46"/>
      <c r="E551" s="46"/>
      <c r="F551" s="46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 spans="1:25" ht="15.75" customHeight="1">
      <c r="A552" s="46"/>
      <c r="B552" s="48"/>
      <c r="C552" s="46"/>
      <c r="D552" s="46"/>
      <c r="E552" s="46"/>
      <c r="F552" s="46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 spans="1:25" ht="15.75" customHeight="1">
      <c r="A553" s="46"/>
      <c r="B553" s="48"/>
      <c r="C553" s="46"/>
      <c r="D553" s="46"/>
      <c r="E553" s="46"/>
      <c r="F553" s="46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 spans="1:25" ht="15.75" customHeight="1">
      <c r="A554" s="46"/>
      <c r="B554" s="48"/>
      <c r="C554" s="46"/>
      <c r="D554" s="46"/>
      <c r="E554" s="46"/>
      <c r="F554" s="46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 spans="1:25" ht="15.75" customHeight="1">
      <c r="A555" s="46"/>
      <c r="B555" s="48"/>
      <c r="C555" s="46"/>
      <c r="D555" s="46"/>
      <c r="E555" s="46"/>
      <c r="F555" s="46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 spans="1:25" ht="15.75" customHeight="1">
      <c r="A556" s="46"/>
      <c r="B556" s="48"/>
      <c r="C556" s="46"/>
      <c r="D556" s="46"/>
      <c r="E556" s="46"/>
      <c r="F556" s="46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 spans="1:25" ht="15.75" customHeight="1">
      <c r="A557" s="46"/>
      <c r="B557" s="48"/>
      <c r="C557" s="46"/>
      <c r="D557" s="46"/>
      <c r="E557" s="46"/>
      <c r="F557" s="46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 spans="1:25" ht="15.75" customHeight="1">
      <c r="A558" s="46"/>
      <c r="B558" s="48"/>
      <c r="C558" s="46"/>
      <c r="D558" s="46"/>
      <c r="E558" s="46"/>
      <c r="F558" s="46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 spans="1:25" ht="15.75" customHeight="1">
      <c r="A559" s="46"/>
      <c r="B559" s="48"/>
      <c r="C559" s="46"/>
      <c r="D559" s="46"/>
      <c r="E559" s="46"/>
      <c r="F559" s="46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 spans="1:25" ht="15.75" customHeight="1">
      <c r="A560" s="46"/>
      <c r="B560" s="48"/>
      <c r="C560" s="46"/>
      <c r="D560" s="46"/>
      <c r="E560" s="46"/>
      <c r="F560" s="46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 spans="1:25" ht="15.75" customHeight="1">
      <c r="A561" s="46"/>
      <c r="B561" s="48"/>
      <c r="C561" s="46"/>
      <c r="D561" s="46"/>
      <c r="E561" s="46"/>
      <c r="F561" s="46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 spans="1:25" ht="15.75" customHeight="1">
      <c r="A562" s="46"/>
      <c r="B562" s="48"/>
      <c r="C562" s="46"/>
      <c r="D562" s="46"/>
      <c r="E562" s="46"/>
      <c r="F562" s="46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 spans="1:25" ht="15.75" customHeight="1">
      <c r="A563" s="46"/>
      <c r="B563" s="48"/>
      <c r="C563" s="46"/>
      <c r="D563" s="46"/>
      <c r="E563" s="46"/>
      <c r="F563" s="46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 spans="1:25" ht="15.75" customHeight="1">
      <c r="A564" s="46"/>
      <c r="B564" s="48"/>
      <c r="C564" s="46"/>
      <c r="D564" s="46"/>
      <c r="E564" s="46"/>
      <c r="F564" s="46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 spans="1:25" ht="15.75" customHeight="1">
      <c r="A565" s="46"/>
      <c r="B565" s="48"/>
      <c r="C565" s="46"/>
      <c r="D565" s="46"/>
      <c r="E565" s="46"/>
      <c r="F565" s="46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 spans="1:25" ht="15.75" customHeight="1">
      <c r="A566" s="46"/>
      <c r="B566" s="48"/>
      <c r="C566" s="46"/>
      <c r="D566" s="46"/>
      <c r="E566" s="46"/>
      <c r="F566" s="46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 spans="1:25" ht="15.75" customHeight="1">
      <c r="A567" s="46"/>
      <c r="B567" s="48"/>
      <c r="C567" s="46"/>
      <c r="D567" s="46"/>
      <c r="E567" s="46"/>
      <c r="F567" s="46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 spans="1:25" ht="15.75" customHeight="1">
      <c r="A568" s="46"/>
      <c r="B568" s="48"/>
      <c r="C568" s="46"/>
      <c r="D568" s="46"/>
      <c r="E568" s="46"/>
      <c r="F568" s="46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 spans="1:25" ht="15.75" customHeight="1">
      <c r="A569" s="46"/>
      <c r="B569" s="48"/>
      <c r="C569" s="46"/>
      <c r="D569" s="46"/>
      <c r="E569" s="46"/>
      <c r="F569" s="46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 spans="1:25" ht="15.75" customHeight="1">
      <c r="A570" s="46"/>
      <c r="B570" s="48"/>
      <c r="C570" s="46"/>
      <c r="D570" s="46"/>
      <c r="E570" s="46"/>
      <c r="F570" s="46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 spans="1:25" ht="15.75" customHeight="1">
      <c r="A571" s="46"/>
      <c r="B571" s="48"/>
      <c r="C571" s="46"/>
      <c r="D571" s="46"/>
      <c r="E571" s="46"/>
      <c r="F571" s="46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 spans="1:25" ht="15.75" customHeight="1">
      <c r="A572" s="46"/>
      <c r="B572" s="48"/>
      <c r="C572" s="46"/>
      <c r="D572" s="46"/>
      <c r="E572" s="46"/>
      <c r="F572" s="46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 spans="1:25" ht="15.75" customHeight="1">
      <c r="A573" s="46"/>
      <c r="B573" s="48"/>
      <c r="C573" s="46"/>
      <c r="D573" s="46"/>
      <c r="E573" s="46"/>
      <c r="F573" s="46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 spans="1:25" ht="15.75" customHeight="1">
      <c r="A574" s="46"/>
      <c r="B574" s="48"/>
      <c r="C574" s="46"/>
      <c r="D574" s="46"/>
      <c r="E574" s="46"/>
      <c r="F574" s="46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 spans="1:25" ht="15.75" customHeight="1">
      <c r="A575" s="46"/>
      <c r="B575" s="48"/>
      <c r="C575" s="46"/>
      <c r="D575" s="46"/>
      <c r="E575" s="46"/>
      <c r="F575" s="46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 spans="1:25" ht="15.75" customHeight="1">
      <c r="A576" s="46"/>
      <c r="B576" s="48"/>
      <c r="C576" s="46"/>
      <c r="D576" s="46"/>
      <c r="E576" s="46"/>
      <c r="F576" s="46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 spans="1:25" ht="15.75" customHeight="1">
      <c r="A577" s="46"/>
      <c r="B577" s="48"/>
      <c r="C577" s="46"/>
      <c r="D577" s="46"/>
      <c r="E577" s="46"/>
      <c r="F577" s="46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 spans="1:25" ht="15.75" customHeight="1">
      <c r="A578" s="46"/>
      <c r="B578" s="48"/>
      <c r="C578" s="46"/>
      <c r="D578" s="46"/>
      <c r="E578" s="46"/>
      <c r="F578" s="46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 spans="1:25" ht="15.75" customHeight="1">
      <c r="A579" s="46"/>
      <c r="B579" s="48"/>
      <c r="C579" s="46"/>
      <c r="D579" s="46"/>
      <c r="E579" s="46"/>
      <c r="F579" s="46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 spans="1:25" ht="15.75" customHeight="1">
      <c r="A580" s="46"/>
      <c r="B580" s="48"/>
      <c r="C580" s="46"/>
      <c r="D580" s="46"/>
      <c r="E580" s="46"/>
      <c r="F580" s="46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 spans="1:25" ht="15.75" customHeight="1">
      <c r="A581" s="46"/>
      <c r="B581" s="48"/>
      <c r="C581" s="46"/>
      <c r="D581" s="46"/>
      <c r="E581" s="46"/>
      <c r="F581" s="46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 spans="1:25" ht="15.75" customHeight="1">
      <c r="A582" s="46"/>
      <c r="B582" s="48"/>
      <c r="C582" s="46"/>
      <c r="D582" s="46"/>
      <c r="E582" s="46"/>
      <c r="F582" s="46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 spans="1:25" ht="15.75" customHeight="1">
      <c r="A583" s="46"/>
      <c r="B583" s="48"/>
      <c r="C583" s="46"/>
      <c r="D583" s="46"/>
      <c r="E583" s="46"/>
      <c r="F583" s="46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 spans="1:25" ht="15.75" customHeight="1">
      <c r="A584" s="46"/>
      <c r="B584" s="48"/>
      <c r="C584" s="46"/>
      <c r="D584" s="46"/>
      <c r="E584" s="46"/>
      <c r="F584" s="46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 spans="1:25" ht="15.75" customHeight="1">
      <c r="A585" s="46"/>
      <c r="B585" s="48"/>
      <c r="C585" s="46"/>
      <c r="D585" s="46"/>
      <c r="E585" s="46"/>
      <c r="F585" s="46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 spans="1:25" ht="15.75" customHeight="1">
      <c r="A586" s="46"/>
      <c r="B586" s="48"/>
      <c r="C586" s="46"/>
      <c r="D586" s="46"/>
      <c r="E586" s="46"/>
      <c r="F586" s="46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 spans="1:25" ht="15.75" customHeight="1">
      <c r="A587" s="46"/>
      <c r="B587" s="48"/>
      <c r="C587" s="46"/>
      <c r="D587" s="46"/>
      <c r="E587" s="46"/>
      <c r="F587" s="46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 spans="1:25" ht="15.75" customHeight="1">
      <c r="A588" s="46"/>
      <c r="B588" s="48"/>
      <c r="C588" s="46"/>
      <c r="D588" s="46"/>
      <c r="E588" s="46"/>
      <c r="F588" s="46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 spans="1:25" ht="15.75" customHeight="1">
      <c r="A589" s="46"/>
      <c r="B589" s="48"/>
      <c r="C589" s="46"/>
      <c r="D589" s="46"/>
      <c r="E589" s="46"/>
      <c r="F589" s="46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 spans="1:25" ht="15.75" customHeight="1">
      <c r="A590" s="46"/>
      <c r="B590" s="48"/>
      <c r="C590" s="46"/>
      <c r="D590" s="46"/>
      <c r="E590" s="46"/>
      <c r="F590" s="46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 spans="1:25" ht="15.75" customHeight="1">
      <c r="A591" s="46"/>
      <c r="B591" s="48"/>
      <c r="C591" s="46"/>
      <c r="D591" s="46"/>
      <c r="E591" s="46"/>
      <c r="F591" s="46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 spans="1:25" ht="15.75" customHeight="1">
      <c r="A592" s="46"/>
      <c r="B592" s="48"/>
      <c r="C592" s="46"/>
      <c r="D592" s="46"/>
      <c r="E592" s="46"/>
      <c r="F592" s="46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 spans="1:25" ht="15.75" customHeight="1">
      <c r="A593" s="46"/>
      <c r="B593" s="48"/>
      <c r="C593" s="46"/>
      <c r="D593" s="46"/>
      <c r="E593" s="46"/>
      <c r="F593" s="46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 spans="1:25" ht="15.75" customHeight="1">
      <c r="A594" s="46"/>
      <c r="B594" s="48"/>
      <c r="C594" s="46"/>
      <c r="D594" s="46"/>
      <c r="E594" s="46"/>
      <c r="F594" s="46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 spans="1:25" ht="15.75" customHeight="1">
      <c r="A595" s="46"/>
      <c r="B595" s="48"/>
      <c r="C595" s="46"/>
      <c r="D595" s="46"/>
      <c r="E595" s="46"/>
      <c r="F595" s="46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 spans="1:25" ht="15.75" customHeight="1">
      <c r="A596" s="46"/>
      <c r="B596" s="48"/>
      <c r="C596" s="46"/>
      <c r="D596" s="46"/>
      <c r="E596" s="46"/>
      <c r="F596" s="46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 spans="1:25" ht="15.75" customHeight="1">
      <c r="A597" s="46"/>
      <c r="B597" s="48"/>
      <c r="C597" s="46"/>
      <c r="D597" s="46"/>
      <c r="E597" s="46"/>
      <c r="F597" s="46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 spans="1:25" ht="15.75" customHeight="1">
      <c r="A598" s="46"/>
      <c r="B598" s="48"/>
      <c r="C598" s="46"/>
      <c r="D598" s="46"/>
      <c r="E598" s="46"/>
      <c r="F598" s="46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 spans="1:25" ht="15.75" customHeight="1">
      <c r="A599" s="46"/>
      <c r="B599" s="48"/>
      <c r="C599" s="46"/>
      <c r="D599" s="46"/>
      <c r="E599" s="46"/>
      <c r="F599" s="46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 spans="1:25" ht="15.75" customHeight="1">
      <c r="A600" s="46"/>
      <c r="B600" s="48"/>
      <c r="C600" s="46"/>
      <c r="D600" s="46"/>
      <c r="E600" s="46"/>
      <c r="F600" s="46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 spans="1:25" ht="15.75" customHeight="1">
      <c r="A601" s="46"/>
      <c r="B601" s="48"/>
      <c r="C601" s="46"/>
      <c r="D601" s="46"/>
      <c r="E601" s="46"/>
      <c r="F601" s="46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 spans="1:25" ht="15.75" customHeight="1">
      <c r="A602" s="46"/>
      <c r="B602" s="48"/>
      <c r="C602" s="46"/>
      <c r="D602" s="46"/>
      <c r="E602" s="46"/>
      <c r="F602" s="46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 spans="1:25" ht="15.75" customHeight="1">
      <c r="A603" s="46"/>
      <c r="B603" s="48"/>
      <c r="C603" s="46"/>
      <c r="D603" s="46"/>
      <c r="E603" s="46"/>
      <c r="F603" s="46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 spans="1:25" ht="15.75" customHeight="1">
      <c r="A604" s="46"/>
      <c r="B604" s="48"/>
      <c r="C604" s="46"/>
      <c r="D604" s="46"/>
      <c r="E604" s="46"/>
      <c r="F604" s="46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 spans="1:25" ht="15.75" customHeight="1">
      <c r="A605" s="46"/>
      <c r="B605" s="48"/>
      <c r="C605" s="46"/>
      <c r="D605" s="46"/>
      <c r="E605" s="46"/>
      <c r="F605" s="46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 spans="1:25" ht="15.75" customHeight="1">
      <c r="A606" s="46"/>
      <c r="B606" s="48"/>
      <c r="C606" s="46"/>
      <c r="D606" s="46"/>
      <c r="E606" s="46"/>
      <c r="F606" s="46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 spans="1:25" ht="15.75" customHeight="1">
      <c r="A607" s="46"/>
      <c r="B607" s="48"/>
      <c r="C607" s="46"/>
      <c r="D607" s="46"/>
      <c r="E607" s="46"/>
      <c r="F607" s="46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 spans="1:25" ht="15.75" customHeight="1">
      <c r="A608" s="46"/>
      <c r="B608" s="48"/>
      <c r="C608" s="46"/>
      <c r="D608" s="46"/>
      <c r="E608" s="46"/>
      <c r="F608" s="46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 spans="1:25" ht="15.75" customHeight="1">
      <c r="A609" s="46"/>
      <c r="B609" s="48"/>
      <c r="C609" s="46"/>
      <c r="D609" s="46"/>
      <c r="E609" s="46"/>
      <c r="F609" s="46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 spans="1:25" ht="15.75" customHeight="1">
      <c r="A610" s="46"/>
      <c r="B610" s="48"/>
      <c r="C610" s="46"/>
      <c r="D610" s="46"/>
      <c r="E610" s="46"/>
      <c r="F610" s="46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 spans="1:25" ht="15.75" customHeight="1">
      <c r="A611" s="46"/>
      <c r="B611" s="48"/>
      <c r="C611" s="46"/>
      <c r="D611" s="46"/>
      <c r="E611" s="46"/>
      <c r="F611" s="46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 spans="1:25" ht="15.75" customHeight="1">
      <c r="A612" s="46"/>
      <c r="B612" s="48"/>
      <c r="C612" s="46"/>
      <c r="D612" s="46"/>
      <c r="E612" s="46"/>
      <c r="F612" s="46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 spans="1:25" ht="15.75" customHeight="1">
      <c r="A613" s="46"/>
      <c r="B613" s="48"/>
      <c r="C613" s="46"/>
      <c r="D613" s="46"/>
      <c r="E613" s="46"/>
      <c r="F613" s="46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 spans="1:25" ht="15.75" customHeight="1">
      <c r="A614" s="46"/>
      <c r="B614" s="48"/>
      <c r="C614" s="46"/>
      <c r="D614" s="46"/>
      <c r="E614" s="46"/>
      <c r="F614" s="46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 spans="1:25" ht="15.75" customHeight="1">
      <c r="A615" s="46"/>
      <c r="B615" s="48"/>
      <c r="C615" s="46"/>
      <c r="D615" s="46"/>
      <c r="E615" s="46"/>
      <c r="F615" s="46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 spans="1:25" ht="15.75" customHeight="1">
      <c r="A616" s="46"/>
      <c r="B616" s="48"/>
      <c r="C616" s="46"/>
      <c r="D616" s="46"/>
      <c r="E616" s="46"/>
      <c r="F616" s="46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 spans="1:25" ht="15.75" customHeight="1">
      <c r="A617" s="46"/>
      <c r="B617" s="48"/>
      <c r="C617" s="46"/>
      <c r="D617" s="46"/>
      <c r="E617" s="46"/>
      <c r="F617" s="46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 spans="1:25" ht="15.75" customHeight="1">
      <c r="A618" s="46"/>
      <c r="B618" s="48"/>
      <c r="C618" s="46"/>
      <c r="D618" s="46"/>
      <c r="E618" s="46"/>
      <c r="F618" s="46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 spans="1:25" ht="15.75" customHeight="1">
      <c r="A619" s="46"/>
      <c r="B619" s="48"/>
      <c r="C619" s="46"/>
      <c r="D619" s="46"/>
      <c r="E619" s="46"/>
      <c r="F619" s="46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 spans="1:25" ht="15.75" customHeight="1">
      <c r="A620" s="46"/>
      <c r="B620" s="48"/>
      <c r="C620" s="46"/>
      <c r="D620" s="46"/>
      <c r="E620" s="46"/>
      <c r="F620" s="46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 spans="1:25" ht="15.75" customHeight="1">
      <c r="A621" s="46"/>
      <c r="B621" s="48"/>
      <c r="C621" s="46"/>
      <c r="D621" s="46"/>
      <c r="E621" s="46"/>
      <c r="F621" s="46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 spans="1:25" ht="15.75" customHeight="1">
      <c r="A622" s="46"/>
      <c r="B622" s="48"/>
      <c r="C622" s="46"/>
      <c r="D622" s="46"/>
      <c r="E622" s="46"/>
      <c r="F622" s="46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 spans="1:25" ht="15.75" customHeight="1">
      <c r="A623" s="46"/>
      <c r="B623" s="48"/>
      <c r="C623" s="46"/>
      <c r="D623" s="46"/>
      <c r="E623" s="46"/>
      <c r="F623" s="46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 spans="1:25" ht="15.75" customHeight="1">
      <c r="A624" s="46"/>
      <c r="B624" s="48"/>
      <c r="C624" s="46"/>
      <c r="D624" s="46"/>
      <c r="E624" s="46"/>
      <c r="F624" s="46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 spans="1:25" ht="15.75" customHeight="1">
      <c r="A625" s="46"/>
      <c r="B625" s="48"/>
      <c r="C625" s="46"/>
      <c r="D625" s="46"/>
      <c r="E625" s="46"/>
      <c r="F625" s="46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 spans="1:25" ht="15.75" customHeight="1">
      <c r="A626" s="46"/>
      <c r="B626" s="48"/>
      <c r="C626" s="46"/>
      <c r="D626" s="46"/>
      <c r="E626" s="46"/>
      <c r="F626" s="46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 spans="1:25" ht="15.75" customHeight="1">
      <c r="A627" s="46"/>
      <c r="B627" s="48"/>
      <c r="C627" s="46"/>
      <c r="D627" s="46"/>
      <c r="E627" s="46"/>
      <c r="F627" s="46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 spans="1:25" ht="15.75" customHeight="1">
      <c r="A628" s="46"/>
      <c r="B628" s="48"/>
      <c r="C628" s="46"/>
      <c r="D628" s="46"/>
      <c r="E628" s="46"/>
      <c r="F628" s="46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 spans="1:25" ht="15.75" customHeight="1">
      <c r="A629" s="46"/>
      <c r="B629" s="48"/>
      <c r="C629" s="46"/>
      <c r="D629" s="46"/>
      <c r="E629" s="46"/>
      <c r="F629" s="46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 spans="1:25" ht="15.75" customHeight="1">
      <c r="A630" s="46"/>
      <c r="B630" s="48"/>
      <c r="C630" s="46"/>
      <c r="D630" s="46"/>
      <c r="E630" s="46"/>
      <c r="F630" s="46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 spans="1:25" ht="15.75" customHeight="1">
      <c r="A631" s="46"/>
      <c r="B631" s="48"/>
      <c r="C631" s="46"/>
      <c r="D631" s="46"/>
      <c r="E631" s="46"/>
      <c r="F631" s="46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 spans="1:25" ht="15.75" customHeight="1">
      <c r="A632" s="46"/>
      <c r="B632" s="48"/>
      <c r="C632" s="46"/>
      <c r="D632" s="46"/>
      <c r="E632" s="46"/>
      <c r="F632" s="46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 spans="1:25" ht="15.75" customHeight="1">
      <c r="A633" s="46"/>
      <c r="B633" s="48"/>
      <c r="C633" s="46"/>
      <c r="D633" s="46"/>
      <c r="E633" s="46"/>
      <c r="F633" s="46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 spans="1:25" ht="15.75" customHeight="1">
      <c r="A634" s="46"/>
      <c r="B634" s="48"/>
      <c r="C634" s="46"/>
      <c r="D634" s="46"/>
      <c r="E634" s="46"/>
      <c r="F634" s="46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 spans="1:25" ht="15.75" customHeight="1">
      <c r="A635" s="46"/>
      <c r="B635" s="48"/>
      <c r="C635" s="46"/>
      <c r="D635" s="46"/>
      <c r="E635" s="46"/>
      <c r="F635" s="46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 spans="1:25" ht="15.75" customHeight="1">
      <c r="A636" s="46"/>
      <c r="B636" s="48"/>
      <c r="C636" s="46"/>
      <c r="D636" s="46"/>
      <c r="E636" s="46"/>
      <c r="F636" s="46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 spans="1:25" ht="15.75" customHeight="1">
      <c r="A637" s="46"/>
      <c r="B637" s="48"/>
      <c r="C637" s="46"/>
      <c r="D637" s="46"/>
      <c r="E637" s="46"/>
      <c r="F637" s="46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 spans="1:25" ht="15.75" customHeight="1">
      <c r="A638" s="46"/>
      <c r="B638" s="48"/>
      <c r="C638" s="46"/>
      <c r="D638" s="46"/>
      <c r="E638" s="46"/>
      <c r="F638" s="46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 spans="1:25" ht="15.75" customHeight="1">
      <c r="A639" s="46"/>
      <c r="B639" s="48"/>
      <c r="C639" s="46"/>
      <c r="D639" s="46"/>
      <c r="E639" s="46"/>
      <c r="F639" s="46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 spans="1:25" ht="15.75" customHeight="1">
      <c r="A640" s="46"/>
      <c r="B640" s="48"/>
      <c r="C640" s="46"/>
      <c r="D640" s="46"/>
      <c r="E640" s="46"/>
      <c r="F640" s="46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 spans="1:25" ht="15.75" customHeight="1">
      <c r="A641" s="46"/>
      <c r="B641" s="48"/>
      <c r="C641" s="46"/>
      <c r="D641" s="46"/>
      <c r="E641" s="46"/>
      <c r="F641" s="46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 spans="1:25" ht="15.75" customHeight="1">
      <c r="A642" s="46"/>
      <c r="B642" s="48"/>
      <c r="C642" s="46"/>
      <c r="D642" s="46"/>
      <c r="E642" s="46"/>
      <c r="F642" s="46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 spans="1:25" ht="15.75" customHeight="1">
      <c r="A643" s="46"/>
      <c r="B643" s="48"/>
      <c r="C643" s="46"/>
      <c r="D643" s="46"/>
      <c r="E643" s="46"/>
      <c r="F643" s="46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 spans="1:25" ht="15.75" customHeight="1">
      <c r="A644" s="46"/>
      <c r="B644" s="48"/>
      <c r="C644" s="46"/>
      <c r="D644" s="46"/>
      <c r="E644" s="46"/>
      <c r="F644" s="46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 spans="1:25" ht="15.75" customHeight="1">
      <c r="A645" s="46"/>
      <c r="B645" s="48"/>
      <c r="C645" s="46"/>
      <c r="D645" s="46"/>
      <c r="E645" s="46"/>
      <c r="F645" s="46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 spans="1:25" ht="15.75" customHeight="1">
      <c r="A646" s="46"/>
      <c r="B646" s="48"/>
      <c r="C646" s="46"/>
      <c r="D646" s="46"/>
      <c r="E646" s="46"/>
      <c r="F646" s="46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 spans="1:25" ht="15.75" customHeight="1">
      <c r="A647" s="46"/>
      <c r="B647" s="48"/>
      <c r="C647" s="46"/>
      <c r="D647" s="46"/>
      <c r="E647" s="46"/>
      <c r="F647" s="46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 spans="1:25" ht="15.75" customHeight="1">
      <c r="A648" s="46"/>
      <c r="B648" s="48"/>
      <c r="C648" s="46"/>
      <c r="D648" s="46"/>
      <c r="E648" s="46"/>
      <c r="F648" s="46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 spans="1:25" ht="15.75" customHeight="1">
      <c r="A649" s="46"/>
      <c r="B649" s="48"/>
      <c r="C649" s="46"/>
      <c r="D649" s="46"/>
      <c r="E649" s="46"/>
      <c r="F649" s="46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 spans="1:25" ht="15.75" customHeight="1">
      <c r="A650" s="46"/>
      <c r="B650" s="48"/>
      <c r="C650" s="46"/>
      <c r="D650" s="46"/>
      <c r="E650" s="46"/>
      <c r="F650" s="46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 spans="1:25" ht="15.75" customHeight="1">
      <c r="A651" s="46"/>
      <c r="B651" s="48"/>
      <c r="C651" s="46"/>
      <c r="D651" s="46"/>
      <c r="E651" s="46"/>
      <c r="F651" s="46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 spans="1:25" ht="15.75" customHeight="1">
      <c r="A652" s="46"/>
      <c r="B652" s="48"/>
      <c r="C652" s="46"/>
      <c r="D652" s="46"/>
      <c r="E652" s="46"/>
      <c r="F652" s="46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 spans="1:25" ht="15.75" customHeight="1">
      <c r="A653" s="46"/>
      <c r="B653" s="48"/>
      <c r="C653" s="46"/>
      <c r="D653" s="46"/>
      <c r="E653" s="46"/>
      <c r="F653" s="46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 spans="1:25" ht="15.75" customHeight="1">
      <c r="A654" s="46"/>
      <c r="B654" s="48"/>
      <c r="C654" s="46"/>
      <c r="D654" s="46"/>
      <c r="E654" s="46"/>
      <c r="F654" s="46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 spans="1:25" ht="15.75" customHeight="1">
      <c r="A655" s="46"/>
      <c r="B655" s="48"/>
      <c r="C655" s="46"/>
      <c r="D655" s="46"/>
      <c r="E655" s="46"/>
      <c r="F655" s="46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 spans="1:25" ht="15.75" customHeight="1">
      <c r="A656" s="46"/>
      <c r="B656" s="48"/>
      <c r="C656" s="46"/>
      <c r="D656" s="46"/>
      <c r="E656" s="46"/>
      <c r="F656" s="46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 spans="1:25" ht="15.75" customHeight="1">
      <c r="A657" s="46"/>
      <c r="B657" s="48"/>
      <c r="C657" s="46"/>
      <c r="D657" s="46"/>
      <c r="E657" s="46"/>
      <c r="F657" s="46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 spans="1:25" ht="15.75" customHeight="1">
      <c r="A658" s="46"/>
      <c r="B658" s="48"/>
      <c r="C658" s="46"/>
      <c r="D658" s="46"/>
      <c r="E658" s="46"/>
      <c r="F658" s="46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 spans="1:25" ht="15.75" customHeight="1">
      <c r="A659" s="46"/>
      <c r="B659" s="48"/>
      <c r="C659" s="46"/>
      <c r="D659" s="46"/>
      <c r="E659" s="46"/>
      <c r="F659" s="46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 spans="1:25" ht="15.75" customHeight="1">
      <c r="A660" s="46"/>
      <c r="B660" s="48"/>
      <c r="C660" s="46"/>
      <c r="D660" s="46"/>
      <c r="E660" s="46"/>
      <c r="F660" s="46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 spans="1:25" ht="15.75" customHeight="1">
      <c r="A661" s="46"/>
      <c r="B661" s="48"/>
      <c r="C661" s="46"/>
      <c r="D661" s="46"/>
      <c r="E661" s="46"/>
      <c r="F661" s="46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 spans="1:25" ht="15.75" customHeight="1">
      <c r="A662" s="46"/>
      <c r="B662" s="48"/>
      <c r="C662" s="46"/>
      <c r="D662" s="46"/>
      <c r="E662" s="46"/>
      <c r="F662" s="46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 spans="1:25" ht="15.75" customHeight="1">
      <c r="A663" s="46"/>
      <c r="B663" s="48"/>
      <c r="C663" s="46"/>
      <c r="D663" s="46"/>
      <c r="E663" s="46"/>
      <c r="F663" s="46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 spans="1:25" ht="15.75" customHeight="1">
      <c r="A664" s="46"/>
      <c r="B664" s="48"/>
      <c r="C664" s="46"/>
      <c r="D664" s="46"/>
      <c r="E664" s="46"/>
      <c r="F664" s="46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 spans="1:25" ht="15.75" customHeight="1">
      <c r="A665" s="46"/>
      <c r="B665" s="48"/>
      <c r="C665" s="46"/>
      <c r="D665" s="46"/>
      <c r="E665" s="46"/>
      <c r="F665" s="46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 spans="1:25" ht="15.75" customHeight="1">
      <c r="A666" s="46"/>
      <c r="B666" s="48"/>
      <c r="C666" s="46"/>
      <c r="D666" s="46"/>
      <c r="E666" s="46"/>
      <c r="F666" s="46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 spans="1:25" ht="15.75" customHeight="1">
      <c r="A667" s="46"/>
      <c r="B667" s="48"/>
      <c r="C667" s="46"/>
      <c r="D667" s="46"/>
      <c r="E667" s="46"/>
      <c r="F667" s="46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 spans="1:25" ht="15.75" customHeight="1">
      <c r="A668" s="46"/>
      <c r="B668" s="48"/>
      <c r="C668" s="46"/>
      <c r="D668" s="46"/>
      <c r="E668" s="46"/>
      <c r="F668" s="46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 spans="1:25" ht="15.75" customHeight="1">
      <c r="A669" s="46"/>
      <c r="B669" s="48"/>
      <c r="C669" s="46"/>
      <c r="D669" s="46"/>
      <c r="E669" s="46"/>
      <c r="F669" s="46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 spans="1:25" ht="15.75" customHeight="1">
      <c r="A670" s="46"/>
      <c r="B670" s="48"/>
      <c r="C670" s="46"/>
      <c r="D670" s="46"/>
      <c r="E670" s="46"/>
      <c r="F670" s="46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 spans="1:25" ht="15.75" customHeight="1">
      <c r="A671" s="46"/>
      <c r="B671" s="48"/>
      <c r="C671" s="46"/>
      <c r="D671" s="46"/>
      <c r="E671" s="46"/>
      <c r="F671" s="46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 spans="1:25" ht="15.75" customHeight="1">
      <c r="A672" s="46"/>
      <c r="B672" s="48"/>
      <c r="C672" s="46"/>
      <c r="D672" s="46"/>
      <c r="E672" s="46"/>
      <c r="F672" s="46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 spans="1:25" ht="15.75" customHeight="1">
      <c r="A673" s="46"/>
      <c r="B673" s="48"/>
      <c r="C673" s="46"/>
      <c r="D673" s="46"/>
      <c r="E673" s="46"/>
      <c r="F673" s="46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 spans="1:25" ht="15.75" customHeight="1">
      <c r="A674" s="46"/>
      <c r="B674" s="48"/>
      <c r="C674" s="46"/>
      <c r="D674" s="46"/>
      <c r="E674" s="46"/>
      <c r="F674" s="46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 spans="1:25" ht="15.75" customHeight="1">
      <c r="A675" s="46"/>
      <c r="B675" s="48"/>
      <c r="C675" s="46"/>
      <c r="D675" s="46"/>
      <c r="E675" s="46"/>
      <c r="F675" s="46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 spans="1:25" ht="15.75" customHeight="1">
      <c r="A676" s="46"/>
      <c r="B676" s="48"/>
      <c r="C676" s="46"/>
      <c r="D676" s="46"/>
      <c r="E676" s="46"/>
      <c r="F676" s="46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 spans="1:25" ht="15.75" customHeight="1">
      <c r="A677" s="46"/>
      <c r="B677" s="48"/>
      <c r="C677" s="46"/>
      <c r="D677" s="46"/>
      <c r="E677" s="46"/>
      <c r="F677" s="46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 spans="1:25" ht="15.75" customHeight="1">
      <c r="A678" s="46"/>
      <c r="B678" s="48"/>
      <c r="C678" s="46"/>
      <c r="D678" s="46"/>
      <c r="E678" s="46"/>
      <c r="F678" s="46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 spans="1:25" ht="15.75" customHeight="1">
      <c r="A679" s="46"/>
      <c r="B679" s="48"/>
      <c r="C679" s="46"/>
      <c r="D679" s="46"/>
      <c r="E679" s="46"/>
      <c r="F679" s="46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 spans="1:25" ht="15.75" customHeight="1">
      <c r="A680" s="46"/>
      <c r="B680" s="48"/>
      <c r="C680" s="46"/>
      <c r="D680" s="46"/>
      <c r="E680" s="46"/>
      <c r="F680" s="46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 spans="1:25" ht="15.75" customHeight="1">
      <c r="A681" s="46"/>
      <c r="B681" s="48"/>
      <c r="C681" s="46"/>
      <c r="D681" s="46"/>
      <c r="E681" s="46"/>
      <c r="F681" s="46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 spans="1:25" ht="15.75" customHeight="1">
      <c r="A682" s="46"/>
      <c r="B682" s="48"/>
      <c r="C682" s="46"/>
      <c r="D682" s="46"/>
      <c r="E682" s="46"/>
      <c r="F682" s="46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 spans="1:25" ht="15.75" customHeight="1">
      <c r="A683" s="46"/>
      <c r="B683" s="48"/>
      <c r="C683" s="46"/>
      <c r="D683" s="46"/>
      <c r="E683" s="46"/>
      <c r="F683" s="46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 spans="1:25" ht="15.75" customHeight="1">
      <c r="A684" s="46"/>
      <c r="B684" s="48"/>
      <c r="C684" s="46"/>
      <c r="D684" s="46"/>
      <c r="E684" s="46"/>
      <c r="F684" s="46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 spans="1:25" ht="15.75" customHeight="1">
      <c r="A685" s="46"/>
      <c r="B685" s="48"/>
      <c r="C685" s="46"/>
      <c r="D685" s="46"/>
      <c r="E685" s="46"/>
      <c r="F685" s="46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 spans="1:25" ht="15.75" customHeight="1">
      <c r="A686" s="46"/>
      <c r="B686" s="48"/>
      <c r="C686" s="46"/>
      <c r="D686" s="46"/>
      <c r="E686" s="46"/>
      <c r="F686" s="46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 spans="1:25" ht="15.75" customHeight="1">
      <c r="A687" s="46"/>
      <c r="B687" s="48"/>
      <c r="C687" s="46"/>
      <c r="D687" s="46"/>
      <c r="E687" s="46"/>
      <c r="F687" s="46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 spans="1:25" ht="15.75" customHeight="1">
      <c r="A688" s="46"/>
      <c r="B688" s="48"/>
      <c r="C688" s="46"/>
      <c r="D688" s="46"/>
      <c r="E688" s="46"/>
      <c r="F688" s="46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 spans="1:25" ht="15.75" customHeight="1">
      <c r="A689" s="46"/>
      <c r="B689" s="48"/>
      <c r="C689" s="46"/>
      <c r="D689" s="46"/>
      <c r="E689" s="46"/>
      <c r="F689" s="46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 spans="1:25" ht="15.75" customHeight="1">
      <c r="A690" s="46"/>
      <c r="B690" s="48"/>
      <c r="C690" s="46"/>
      <c r="D690" s="46"/>
      <c r="E690" s="46"/>
      <c r="F690" s="46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 spans="1:25" ht="15.75" customHeight="1">
      <c r="A691" s="46"/>
      <c r="B691" s="48"/>
      <c r="C691" s="46"/>
      <c r="D691" s="46"/>
      <c r="E691" s="46"/>
      <c r="F691" s="46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 spans="1:25" ht="15.75" customHeight="1">
      <c r="A692" s="46"/>
      <c r="B692" s="48"/>
      <c r="C692" s="46"/>
      <c r="D692" s="46"/>
      <c r="E692" s="46"/>
      <c r="F692" s="46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 spans="1:25" ht="15.75" customHeight="1">
      <c r="A693" s="46"/>
      <c r="B693" s="48"/>
      <c r="C693" s="46"/>
      <c r="D693" s="46"/>
      <c r="E693" s="46"/>
      <c r="F693" s="46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 spans="1:25" ht="15.75" customHeight="1">
      <c r="A694" s="46"/>
      <c r="B694" s="48"/>
      <c r="C694" s="46"/>
      <c r="D694" s="46"/>
      <c r="E694" s="46"/>
      <c r="F694" s="46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 spans="1:25" ht="15.75" customHeight="1">
      <c r="A695" s="46"/>
      <c r="B695" s="48"/>
      <c r="C695" s="46"/>
      <c r="D695" s="46"/>
      <c r="E695" s="46"/>
      <c r="F695" s="46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 spans="1:25" ht="15.75" customHeight="1">
      <c r="A696" s="46"/>
      <c r="B696" s="48"/>
      <c r="C696" s="46"/>
      <c r="D696" s="46"/>
      <c r="E696" s="46"/>
      <c r="F696" s="46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 spans="1:25" ht="15.75" customHeight="1">
      <c r="A697" s="46"/>
      <c r="B697" s="48"/>
      <c r="C697" s="46"/>
      <c r="D697" s="46"/>
      <c r="E697" s="46"/>
      <c r="F697" s="46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 spans="1:25" ht="15.75" customHeight="1">
      <c r="A698" s="46"/>
      <c r="B698" s="48"/>
      <c r="C698" s="46"/>
      <c r="D698" s="46"/>
      <c r="E698" s="46"/>
      <c r="F698" s="46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 spans="1:25" ht="15.75" customHeight="1">
      <c r="A699" s="46"/>
      <c r="B699" s="48"/>
      <c r="C699" s="46"/>
      <c r="D699" s="46"/>
      <c r="E699" s="46"/>
      <c r="F699" s="46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 spans="1:25" ht="15.75" customHeight="1">
      <c r="A700" s="46"/>
      <c r="B700" s="48"/>
      <c r="C700" s="46"/>
      <c r="D700" s="46"/>
      <c r="E700" s="46"/>
      <c r="F700" s="46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 spans="1:25" ht="15.75" customHeight="1">
      <c r="A701" s="46"/>
      <c r="B701" s="48"/>
      <c r="C701" s="46"/>
      <c r="D701" s="46"/>
      <c r="E701" s="46"/>
      <c r="F701" s="46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 spans="1:25" ht="15.75" customHeight="1">
      <c r="A702" s="46"/>
      <c r="B702" s="48"/>
      <c r="C702" s="46"/>
      <c r="D702" s="46"/>
      <c r="E702" s="46"/>
      <c r="F702" s="46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 spans="1:25" ht="15.75" customHeight="1">
      <c r="A703" s="46"/>
      <c r="B703" s="48"/>
      <c r="C703" s="46"/>
      <c r="D703" s="46"/>
      <c r="E703" s="46"/>
      <c r="F703" s="46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 spans="1:25" ht="15.75" customHeight="1">
      <c r="A704" s="46"/>
      <c r="B704" s="48"/>
      <c r="C704" s="46"/>
      <c r="D704" s="46"/>
      <c r="E704" s="46"/>
      <c r="F704" s="46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 spans="1:25" ht="15.75" customHeight="1">
      <c r="A705" s="46"/>
      <c r="B705" s="48"/>
      <c r="C705" s="46"/>
      <c r="D705" s="46"/>
      <c r="E705" s="46"/>
      <c r="F705" s="46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 spans="1:25" ht="15.75" customHeight="1">
      <c r="A706" s="46"/>
      <c r="B706" s="48"/>
      <c r="C706" s="46"/>
      <c r="D706" s="46"/>
      <c r="E706" s="46"/>
      <c r="F706" s="46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 spans="1:25" ht="15.75" customHeight="1">
      <c r="A707" s="46"/>
      <c r="B707" s="48"/>
      <c r="C707" s="46"/>
      <c r="D707" s="46"/>
      <c r="E707" s="46"/>
      <c r="F707" s="46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 spans="1:25" ht="15.75" customHeight="1">
      <c r="A708" s="46"/>
      <c r="B708" s="48"/>
      <c r="C708" s="46"/>
      <c r="D708" s="46"/>
      <c r="E708" s="46"/>
      <c r="F708" s="46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 spans="1:25" ht="15.75" customHeight="1">
      <c r="A709" s="46"/>
      <c r="B709" s="48"/>
      <c r="C709" s="46"/>
      <c r="D709" s="46"/>
      <c r="E709" s="46"/>
      <c r="F709" s="46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 spans="1:25" ht="15.75" customHeight="1">
      <c r="A710" s="46"/>
      <c r="B710" s="48"/>
      <c r="C710" s="46"/>
      <c r="D710" s="46"/>
      <c r="E710" s="46"/>
      <c r="F710" s="46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 spans="1:25" ht="15.75" customHeight="1">
      <c r="A711" s="46"/>
      <c r="B711" s="48"/>
      <c r="C711" s="46"/>
      <c r="D711" s="46"/>
      <c r="E711" s="46"/>
      <c r="F711" s="46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 spans="1:25" ht="15.75" customHeight="1">
      <c r="A712" s="46"/>
      <c r="B712" s="48"/>
      <c r="C712" s="46"/>
      <c r="D712" s="46"/>
      <c r="E712" s="46"/>
      <c r="F712" s="46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 spans="1:25" ht="15.75" customHeight="1">
      <c r="A713" s="46"/>
      <c r="B713" s="48"/>
      <c r="C713" s="46"/>
      <c r="D713" s="46"/>
      <c r="E713" s="46"/>
      <c r="F713" s="46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 spans="1:25" ht="15.75" customHeight="1">
      <c r="A714" s="46"/>
      <c r="B714" s="48"/>
      <c r="C714" s="46"/>
      <c r="D714" s="46"/>
      <c r="E714" s="46"/>
      <c r="F714" s="46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 spans="1:25" ht="15.75" customHeight="1">
      <c r="A715" s="46"/>
      <c r="B715" s="48"/>
      <c r="C715" s="46"/>
      <c r="D715" s="46"/>
      <c r="E715" s="46"/>
      <c r="F715" s="46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 spans="1:25" ht="15.75" customHeight="1">
      <c r="A716" s="46"/>
      <c r="B716" s="48"/>
      <c r="C716" s="46"/>
      <c r="D716" s="46"/>
      <c r="E716" s="46"/>
      <c r="F716" s="46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 spans="1:25" ht="15.75" customHeight="1">
      <c r="A717" s="46"/>
      <c r="B717" s="48"/>
      <c r="C717" s="46"/>
      <c r="D717" s="46"/>
      <c r="E717" s="46"/>
      <c r="F717" s="46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 spans="1:25" ht="15.75" customHeight="1">
      <c r="A718" s="46"/>
      <c r="B718" s="48"/>
      <c r="C718" s="46"/>
      <c r="D718" s="46"/>
      <c r="E718" s="46"/>
      <c r="F718" s="46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 spans="1:25" ht="15.75" customHeight="1">
      <c r="A719" s="46"/>
      <c r="B719" s="48"/>
      <c r="C719" s="46"/>
      <c r="D719" s="46"/>
      <c r="E719" s="46"/>
      <c r="F719" s="46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 spans="1:25" ht="15.75" customHeight="1">
      <c r="A720" s="46"/>
      <c r="B720" s="48"/>
      <c r="C720" s="46"/>
      <c r="D720" s="46"/>
      <c r="E720" s="46"/>
      <c r="F720" s="46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 spans="1:25" ht="15.75" customHeight="1">
      <c r="A721" s="46"/>
      <c r="B721" s="48"/>
      <c r="C721" s="46"/>
      <c r="D721" s="46"/>
      <c r="E721" s="46"/>
      <c r="F721" s="46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 spans="1:25" ht="15.75" customHeight="1">
      <c r="A722" s="46"/>
      <c r="B722" s="48"/>
      <c r="C722" s="46"/>
      <c r="D722" s="46"/>
      <c r="E722" s="46"/>
      <c r="F722" s="46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 spans="1:25" ht="15.75" customHeight="1">
      <c r="A723" s="46"/>
      <c r="B723" s="48"/>
      <c r="C723" s="46"/>
      <c r="D723" s="46"/>
      <c r="E723" s="46"/>
      <c r="F723" s="46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 spans="1:25" ht="15.75" customHeight="1">
      <c r="A724" s="46"/>
      <c r="B724" s="48"/>
      <c r="C724" s="46"/>
      <c r="D724" s="46"/>
      <c r="E724" s="46"/>
      <c r="F724" s="46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 spans="1:25" ht="15.75" customHeight="1">
      <c r="A725" s="46"/>
      <c r="B725" s="48"/>
      <c r="C725" s="46"/>
      <c r="D725" s="46"/>
      <c r="E725" s="46"/>
      <c r="F725" s="46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 spans="1:25" ht="15.75" customHeight="1">
      <c r="A726" s="46"/>
      <c r="B726" s="48"/>
      <c r="C726" s="46"/>
      <c r="D726" s="46"/>
      <c r="E726" s="46"/>
      <c r="F726" s="46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 spans="1:25" ht="15.75" customHeight="1">
      <c r="A727" s="46"/>
      <c r="B727" s="48"/>
      <c r="C727" s="46"/>
      <c r="D727" s="46"/>
      <c r="E727" s="46"/>
      <c r="F727" s="46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 spans="1:25" ht="15.75" customHeight="1">
      <c r="A728" s="46"/>
      <c r="B728" s="48"/>
      <c r="C728" s="46"/>
      <c r="D728" s="46"/>
      <c r="E728" s="46"/>
      <c r="F728" s="46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 spans="1:25" ht="15.75" customHeight="1">
      <c r="A729" s="46"/>
      <c r="B729" s="48"/>
      <c r="C729" s="46"/>
      <c r="D729" s="46"/>
      <c r="E729" s="46"/>
      <c r="F729" s="46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 spans="1:25" ht="15.75" customHeight="1">
      <c r="A730" s="46"/>
      <c r="B730" s="48"/>
      <c r="C730" s="46"/>
      <c r="D730" s="46"/>
      <c r="E730" s="46"/>
      <c r="F730" s="46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 spans="1:25" ht="15.75" customHeight="1">
      <c r="A731" s="46"/>
      <c r="B731" s="48"/>
      <c r="C731" s="46"/>
      <c r="D731" s="46"/>
      <c r="E731" s="46"/>
      <c r="F731" s="46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 spans="1:25" ht="15.75" customHeight="1">
      <c r="A732" s="46"/>
      <c r="B732" s="48"/>
      <c r="C732" s="46"/>
      <c r="D732" s="46"/>
      <c r="E732" s="46"/>
      <c r="F732" s="46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 spans="1:25" ht="15.75" customHeight="1">
      <c r="A733" s="46"/>
      <c r="B733" s="48"/>
      <c r="C733" s="46"/>
      <c r="D733" s="46"/>
      <c r="E733" s="46"/>
      <c r="F733" s="46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 spans="1:25" ht="15.75" customHeight="1">
      <c r="A734" s="46"/>
      <c r="B734" s="48"/>
      <c r="C734" s="46"/>
      <c r="D734" s="46"/>
      <c r="E734" s="46"/>
      <c r="F734" s="46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 spans="1:25" ht="15.75" customHeight="1">
      <c r="A735" s="46"/>
      <c r="B735" s="48"/>
      <c r="C735" s="46"/>
      <c r="D735" s="46"/>
      <c r="E735" s="46"/>
      <c r="F735" s="46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 spans="1:25" ht="15.75" customHeight="1">
      <c r="A736" s="46"/>
      <c r="B736" s="48"/>
      <c r="C736" s="46"/>
      <c r="D736" s="46"/>
      <c r="E736" s="46"/>
      <c r="F736" s="46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 spans="1:25" ht="15.75" customHeight="1">
      <c r="A737" s="46"/>
      <c r="B737" s="48"/>
      <c r="C737" s="46"/>
      <c r="D737" s="46"/>
      <c r="E737" s="46"/>
      <c r="F737" s="46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 spans="1:25" ht="15.75" customHeight="1">
      <c r="A738" s="46"/>
      <c r="B738" s="48"/>
      <c r="C738" s="46"/>
      <c r="D738" s="46"/>
      <c r="E738" s="46"/>
      <c r="F738" s="46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 spans="1:25" ht="15.75" customHeight="1">
      <c r="A739" s="46"/>
      <c r="B739" s="48"/>
      <c r="C739" s="46"/>
      <c r="D739" s="46"/>
      <c r="E739" s="46"/>
      <c r="F739" s="46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 spans="1:25" ht="15.75" customHeight="1">
      <c r="A740" s="46"/>
      <c r="B740" s="48"/>
      <c r="C740" s="46"/>
      <c r="D740" s="46"/>
      <c r="E740" s="46"/>
      <c r="F740" s="46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 spans="1:25" ht="15.75" customHeight="1">
      <c r="A741" s="46"/>
      <c r="B741" s="48"/>
      <c r="C741" s="46"/>
      <c r="D741" s="46"/>
      <c r="E741" s="46"/>
      <c r="F741" s="46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 spans="1:25" ht="15.75" customHeight="1">
      <c r="A742" s="46"/>
      <c r="B742" s="48"/>
      <c r="C742" s="46"/>
      <c r="D742" s="46"/>
      <c r="E742" s="46"/>
      <c r="F742" s="46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 spans="1:25" ht="15.75" customHeight="1">
      <c r="A743" s="46"/>
      <c r="B743" s="48"/>
      <c r="C743" s="46"/>
      <c r="D743" s="46"/>
      <c r="E743" s="46"/>
      <c r="F743" s="46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 spans="1:25" ht="15.75" customHeight="1">
      <c r="A744" s="46"/>
      <c r="B744" s="48"/>
      <c r="C744" s="46"/>
      <c r="D744" s="46"/>
      <c r="E744" s="46"/>
      <c r="F744" s="46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 spans="1:25" ht="15.75" customHeight="1">
      <c r="A745" s="46"/>
      <c r="B745" s="48"/>
      <c r="C745" s="46"/>
      <c r="D745" s="46"/>
      <c r="E745" s="46"/>
      <c r="F745" s="46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 spans="1:25" ht="15.75" customHeight="1">
      <c r="A746" s="46"/>
      <c r="B746" s="48"/>
      <c r="C746" s="46"/>
      <c r="D746" s="46"/>
      <c r="E746" s="46"/>
      <c r="F746" s="46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 spans="1:25" ht="15.75" customHeight="1">
      <c r="A747" s="46"/>
      <c r="B747" s="48"/>
      <c r="C747" s="46"/>
      <c r="D747" s="46"/>
      <c r="E747" s="46"/>
      <c r="F747" s="46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 spans="1:25" ht="15.75" customHeight="1">
      <c r="A748" s="46"/>
      <c r="B748" s="48"/>
      <c r="C748" s="46"/>
      <c r="D748" s="46"/>
      <c r="E748" s="46"/>
      <c r="F748" s="46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 spans="1:25" ht="15.75" customHeight="1">
      <c r="A749" s="46"/>
      <c r="B749" s="48"/>
      <c r="C749" s="46"/>
      <c r="D749" s="46"/>
      <c r="E749" s="46"/>
      <c r="F749" s="46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 spans="1:25" ht="15.75" customHeight="1">
      <c r="A750" s="46"/>
      <c r="B750" s="48"/>
      <c r="C750" s="46"/>
      <c r="D750" s="46"/>
      <c r="E750" s="46"/>
      <c r="F750" s="46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 spans="1:25" ht="15.75" customHeight="1">
      <c r="A751" s="46"/>
      <c r="B751" s="48"/>
      <c r="C751" s="46"/>
      <c r="D751" s="46"/>
      <c r="E751" s="46"/>
      <c r="F751" s="46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 spans="1:25" ht="15.75" customHeight="1">
      <c r="A752" s="46"/>
      <c r="B752" s="48"/>
      <c r="C752" s="46"/>
      <c r="D752" s="46"/>
      <c r="E752" s="46"/>
      <c r="F752" s="46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 spans="1:25" ht="15.75" customHeight="1">
      <c r="A753" s="46"/>
      <c r="B753" s="48"/>
      <c r="C753" s="46"/>
      <c r="D753" s="46"/>
      <c r="E753" s="46"/>
      <c r="F753" s="46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 spans="1:25" ht="15.75" customHeight="1">
      <c r="A754" s="46"/>
      <c r="B754" s="48"/>
      <c r="C754" s="46"/>
      <c r="D754" s="46"/>
      <c r="E754" s="46"/>
      <c r="F754" s="46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 spans="1:25" ht="15.75" customHeight="1">
      <c r="A755" s="46"/>
      <c r="B755" s="48"/>
      <c r="C755" s="46"/>
      <c r="D755" s="46"/>
      <c r="E755" s="46"/>
      <c r="F755" s="46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 spans="1:25" ht="15.75" customHeight="1">
      <c r="A756" s="46"/>
      <c r="B756" s="48"/>
      <c r="C756" s="46"/>
      <c r="D756" s="46"/>
      <c r="E756" s="46"/>
      <c r="F756" s="46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 spans="1:25" ht="15.75" customHeight="1">
      <c r="A757" s="46"/>
      <c r="B757" s="48"/>
      <c r="C757" s="46"/>
      <c r="D757" s="46"/>
      <c r="E757" s="46"/>
      <c r="F757" s="46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 spans="1:25" ht="15.75" customHeight="1">
      <c r="A758" s="46"/>
      <c r="B758" s="48"/>
      <c r="C758" s="46"/>
      <c r="D758" s="46"/>
      <c r="E758" s="46"/>
      <c r="F758" s="46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 spans="1:25" ht="15.75" customHeight="1">
      <c r="A759" s="46"/>
      <c r="B759" s="48"/>
      <c r="C759" s="46"/>
      <c r="D759" s="46"/>
      <c r="E759" s="46"/>
      <c r="F759" s="46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 spans="1:25" ht="15.75" customHeight="1">
      <c r="A760" s="46"/>
      <c r="B760" s="48"/>
      <c r="C760" s="46"/>
      <c r="D760" s="46"/>
      <c r="E760" s="46"/>
      <c r="F760" s="46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 spans="1:25" ht="15.75" customHeight="1">
      <c r="A761" s="46"/>
      <c r="B761" s="48"/>
      <c r="C761" s="46"/>
      <c r="D761" s="46"/>
      <c r="E761" s="46"/>
      <c r="F761" s="46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 spans="1:25" ht="15.75" customHeight="1">
      <c r="A762" s="46"/>
      <c r="B762" s="48"/>
      <c r="C762" s="46"/>
      <c r="D762" s="46"/>
      <c r="E762" s="46"/>
      <c r="F762" s="46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 spans="1:25" ht="15.75" customHeight="1">
      <c r="A763" s="46"/>
      <c r="B763" s="48"/>
      <c r="C763" s="46"/>
      <c r="D763" s="46"/>
      <c r="E763" s="46"/>
      <c r="F763" s="46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 spans="1:25" ht="15.75" customHeight="1">
      <c r="A764" s="46"/>
      <c r="B764" s="48"/>
      <c r="C764" s="46"/>
      <c r="D764" s="46"/>
      <c r="E764" s="46"/>
      <c r="F764" s="46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 spans="1:25" ht="15.75" customHeight="1">
      <c r="A765" s="46"/>
      <c r="B765" s="48"/>
      <c r="C765" s="46"/>
      <c r="D765" s="46"/>
      <c r="E765" s="46"/>
      <c r="F765" s="46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 spans="1:25" ht="15.75" customHeight="1">
      <c r="A766" s="46"/>
      <c r="B766" s="48"/>
      <c r="C766" s="46"/>
      <c r="D766" s="46"/>
      <c r="E766" s="46"/>
      <c r="F766" s="46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 spans="1:25" ht="15.75" customHeight="1">
      <c r="A767" s="46"/>
      <c r="B767" s="48"/>
      <c r="C767" s="46"/>
      <c r="D767" s="46"/>
      <c r="E767" s="46"/>
      <c r="F767" s="46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 spans="1:25" ht="15.75" customHeight="1">
      <c r="A768" s="46"/>
      <c r="B768" s="48"/>
      <c r="C768" s="46"/>
      <c r="D768" s="46"/>
      <c r="E768" s="46"/>
      <c r="F768" s="46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 spans="1:25" ht="15.75" customHeight="1">
      <c r="A769" s="46"/>
      <c r="B769" s="48"/>
      <c r="C769" s="46"/>
      <c r="D769" s="46"/>
      <c r="E769" s="46"/>
      <c r="F769" s="46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 spans="1:25" ht="15.75" customHeight="1">
      <c r="A770" s="46"/>
      <c r="B770" s="48"/>
      <c r="C770" s="46"/>
      <c r="D770" s="46"/>
      <c r="E770" s="46"/>
      <c r="F770" s="46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 spans="1:25" ht="15.75" customHeight="1">
      <c r="A771" s="46"/>
      <c r="B771" s="48"/>
      <c r="C771" s="46"/>
      <c r="D771" s="46"/>
      <c r="E771" s="46"/>
      <c r="F771" s="46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 spans="1:25" ht="15.75" customHeight="1">
      <c r="A772" s="46"/>
      <c r="B772" s="48"/>
      <c r="C772" s="46"/>
      <c r="D772" s="46"/>
      <c r="E772" s="46"/>
      <c r="F772" s="46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 spans="1:25" ht="15.75" customHeight="1">
      <c r="A773" s="46"/>
      <c r="B773" s="48"/>
      <c r="C773" s="46"/>
      <c r="D773" s="46"/>
      <c r="E773" s="46"/>
      <c r="F773" s="46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 spans="1:25" ht="15.75" customHeight="1">
      <c r="A774" s="46"/>
      <c r="B774" s="48"/>
      <c r="C774" s="46"/>
      <c r="D774" s="46"/>
      <c r="E774" s="46"/>
      <c r="F774" s="46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 spans="1:25" ht="15.75" customHeight="1">
      <c r="A775" s="46"/>
      <c r="B775" s="48"/>
      <c r="C775" s="46"/>
      <c r="D775" s="46"/>
      <c r="E775" s="46"/>
      <c r="F775" s="46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 spans="1:25" ht="15.75" customHeight="1">
      <c r="A776" s="46"/>
      <c r="B776" s="48"/>
      <c r="C776" s="46"/>
      <c r="D776" s="46"/>
      <c r="E776" s="46"/>
      <c r="F776" s="46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 spans="1:25" ht="15.75" customHeight="1">
      <c r="A777" s="46"/>
      <c r="B777" s="48"/>
      <c r="C777" s="46"/>
      <c r="D777" s="46"/>
      <c r="E777" s="46"/>
      <c r="F777" s="46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 spans="1:25" ht="15.75" customHeight="1">
      <c r="A778" s="46"/>
      <c r="B778" s="48"/>
      <c r="C778" s="46"/>
      <c r="D778" s="46"/>
      <c r="E778" s="46"/>
      <c r="F778" s="46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 spans="1:25" ht="15.75" customHeight="1">
      <c r="A779" s="46"/>
      <c r="B779" s="48"/>
      <c r="C779" s="46"/>
      <c r="D779" s="46"/>
      <c r="E779" s="46"/>
      <c r="F779" s="46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 spans="1:25" ht="15.75" customHeight="1">
      <c r="A780" s="46"/>
      <c r="B780" s="48"/>
      <c r="C780" s="46"/>
      <c r="D780" s="46"/>
      <c r="E780" s="46"/>
      <c r="F780" s="46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 spans="1:25" ht="15.75" customHeight="1">
      <c r="A781" s="46"/>
      <c r="B781" s="48"/>
      <c r="C781" s="46"/>
      <c r="D781" s="46"/>
      <c r="E781" s="46"/>
      <c r="F781" s="46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 spans="1:25" ht="15.75" customHeight="1">
      <c r="A782" s="46"/>
      <c r="B782" s="48"/>
      <c r="C782" s="46"/>
      <c r="D782" s="46"/>
      <c r="E782" s="46"/>
      <c r="F782" s="46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 spans="1:25" ht="15.75" customHeight="1">
      <c r="A783" s="46"/>
      <c r="B783" s="48"/>
      <c r="C783" s="46"/>
      <c r="D783" s="46"/>
      <c r="E783" s="46"/>
      <c r="F783" s="46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 spans="1:25" ht="15.75" customHeight="1">
      <c r="A784" s="46"/>
      <c r="B784" s="48"/>
      <c r="C784" s="46"/>
      <c r="D784" s="46"/>
      <c r="E784" s="46"/>
      <c r="F784" s="46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 spans="1:25" ht="15.75" customHeight="1">
      <c r="A785" s="46"/>
      <c r="B785" s="48"/>
      <c r="C785" s="46"/>
      <c r="D785" s="46"/>
      <c r="E785" s="46"/>
      <c r="F785" s="46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 spans="1:25" ht="15.75" customHeight="1">
      <c r="A786" s="46"/>
      <c r="B786" s="48"/>
      <c r="C786" s="46"/>
      <c r="D786" s="46"/>
      <c r="E786" s="46"/>
      <c r="F786" s="46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 spans="1:25" ht="15.75" customHeight="1">
      <c r="A787" s="46"/>
      <c r="B787" s="48"/>
      <c r="C787" s="46"/>
      <c r="D787" s="46"/>
      <c r="E787" s="46"/>
      <c r="F787" s="46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 spans="1:25" ht="15.75" customHeight="1">
      <c r="A788" s="46"/>
      <c r="B788" s="48"/>
      <c r="C788" s="46"/>
      <c r="D788" s="46"/>
      <c r="E788" s="46"/>
      <c r="F788" s="46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 spans="1:25" ht="15.75" customHeight="1">
      <c r="A789" s="46"/>
      <c r="B789" s="48"/>
      <c r="C789" s="46"/>
      <c r="D789" s="46"/>
      <c r="E789" s="46"/>
      <c r="F789" s="46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 spans="1:25" ht="15.75" customHeight="1">
      <c r="A790" s="46"/>
      <c r="B790" s="48"/>
      <c r="C790" s="46"/>
      <c r="D790" s="46"/>
      <c r="E790" s="46"/>
      <c r="F790" s="46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 spans="1:25" ht="15.75" customHeight="1">
      <c r="A791" s="46"/>
      <c r="B791" s="48"/>
      <c r="C791" s="46"/>
      <c r="D791" s="46"/>
      <c r="E791" s="46"/>
      <c r="F791" s="46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 spans="1:25" ht="15.75" customHeight="1">
      <c r="A792" s="46"/>
      <c r="B792" s="48"/>
      <c r="C792" s="46"/>
      <c r="D792" s="46"/>
      <c r="E792" s="46"/>
      <c r="F792" s="46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 spans="1:25" ht="15.75" customHeight="1">
      <c r="A793" s="46"/>
      <c r="B793" s="48"/>
      <c r="C793" s="46"/>
      <c r="D793" s="46"/>
      <c r="E793" s="46"/>
      <c r="F793" s="46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 spans="1:25" ht="15.75" customHeight="1">
      <c r="A794" s="46"/>
      <c r="B794" s="48"/>
      <c r="C794" s="46"/>
      <c r="D794" s="46"/>
      <c r="E794" s="46"/>
      <c r="F794" s="46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 spans="1:25" ht="15.75" customHeight="1">
      <c r="A795" s="46"/>
      <c r="B795" s="48"/>
      <c r="C795" s="46"/>
      <c r="D795" s="46"/>
      <c r="E795" s="46"/>
      <c r="F795" s="46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 spans="1:25" ht="15.75" customHeight="1">
      <c r="A796" s="46"/>
      <c r="B796" s="48"/>
      <c r="C796" s="46"/>
      <c r="D796" s="46"/>
      <c r="E796" s="46"/>
      <c r="F796" s="46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 spans="1:25" ht="15.75" customHeight="1">
      <c r="A797" s="46"/>
      <c r="B797" s="48"/>
      <c r="C797" s="46"/>
      <c r="D797" s="46"/>
      <c r="E797" s="46"/>
      <c r="F797" s="46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 spans="1:25" ht="15.75" customHeight="1">
      <c r="A798" s="46"/>
      <c r="B798" s="48"/>
      <c r="C798" s="46"/>
      <c r="D798" s="46"/>
      <c r="E798" s="46"/>
      <c r="F798" s="46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 spans="1:25" ht="15.75" customHeight="1">
      <c r="A799" s="46"/>
      <c r="B799" s="48"/>
      <c r="C799" s="46"/>
      <c r="D799" s="46"/>
      <c r="E799" s="46"/>
      <c r="F799" s="46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 spans="1:25" ht="15.75" customHeight="1">
      <c r="A800" s="46"/>
      <c r="B800" s="48"/>
      <c r="C800" s="46"/>
      <c r="D800" s="46"/>
      <c r="E800" s="46"/>
      <c r="F800" s="46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 spans="1:25" ht="15.75" customHeight="1">
      <c r="A801" s="46"/>
      <c r="B801" s="48"/>
      <c r="C801" s="46"/>
      <c r="D801" s="46"/>
      <c r="E801" s="46"/>
      <c r="F801" s="46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 spans="1:25" ht="15.75" customHeight="1">
      <c r="A802" s="46"/>
      <c r="B802" s="48"/>
      <c r="C802" s="46"/>
      <c r="D802" s="46"/>
      <c r="E802" s="46"/>
      <c r="F802" s="46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 spans="1:25" ht="15.75" customHeight="1">
      <c r="A803" s="46"/>
      <c r="B803" s="48"/>
      <c r="C803" s="46"/>
      <c r="D803" s="46"/>
      <c r="E803" s="46"/>
      <c r="F803" s="46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 spans="1:25" ht="15.75" customHeight="1">
      <c r="A804" s="46"/>
      <c r="B804" s="48"/>
      <c r="C804" s="46"/>
      <c r="D804" s="46"/>
      <c r="E804" s="46"/>
      <c r="F804" s="46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 spans="1:25" ht="15.75" customHeight="1">
      <c r="A805" s="46"/>
      <c r="B805" s="48"/>
      <c r="C805" s="46"/>
      <c r="D805" s="46"/>
      <c r="E805" s="46"/>
      <c r="F805" s="46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 spans="1:25" ht="15.75" customHeight="1">
      <c r="A806" s="46"/>
      <c r="B806" s="48"/>
      <c r="C806" s="46"/>
      <c r="D806" s="46"/>
      <c r="E806" s="46"/>
      <c r="F806" s="46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 spans="1:25" ht="15.75" customHeight="1">
      <c r="A807" s="46"/>
      <c r="B807" s="48"/>
      <c r="C807" s="46"/>
      <c r="D807" s="46"/>
      <c r="E807" s="46"/>
      <c r="F807" s="46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 spans="1:25" ht="15.75" customHeight="1">
      <c r="A808" s="46"/>
      <c r="B808" s="48"/>
      <c r="C808" s="46"/>
      <c r="D808" s="46"/>
      <c r="E808" s="46"/>
      <c r="F808" s="46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 spans="1:25" ht="15.75" customHeight="1">
      <c r="A809" s="46"/>
      <c r="B809" s="48"/>
      <c r="C809" s="46"/>
      <c r="D809" s="46"/>
      <c r="E809" s="46"/>
      <c r="F809" s="46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 spans="1:25" ht="15.75" customHeight="1">
      <c r="A810" s="46"/>
      <c r="B810" s="48"/>
      <c r="C810" s="46"/>
      <c r="D810" s="46"/>
      <c r="E810" s="46"/>
      <c r="F810" s="46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 spans="1:25" ht="15.75" customHeight="1">
      <c r="A811" s="46"/>
      <c r="B811" s="48"/>
      <c r="C811" s="46"/>
      <c r="D811" s="46"/>
      <c r="E811" s="46"/>
      <c r="F811" s="46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 spans="1:25" ht="15.75" customHeight="1">
      <c r="A812" s="46"/>
      <c r="B812" s="48"/>
      <c r="C812" s="46"/>
      <c r="D812" s="46"/>
      <c r="E812" s="46"/>
      <c r="F812" s="46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 spans="1:25" ht="15.75" customHeight="1">
      <c r="A813" s="46"/>
      <c r="B813" s="48"/>
      <c r="C813" s="46"/>
      <c r="D813" s="46"/>
      <c r="E813" s="46"/>
      <c r="F813" s="46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 spans="1:25" ht="15.75" customHeight="1">
      <c r="A814" s="46"/>
      <c r="B814" s="48"/>
      <c r="C814" s="46"/>
      <c r="D814" s="46"/>
      <c r="E814" s="46"/>
      <c r="F814" s="46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 spans="1:25" ht="15.75" customHeight="1">
      <c r="A815" s="46"/>
      <c r="B815" s="48"/>
      <c r="C815" s="46"/>
      <c r="D815" s="46"/>
      <c r="E815" s="46"/>
      <c r="F815" s="46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 spans="1:25" ht="15.75" customHeight="1">
      <c r="A816" s="46"/>
      <c r="B816" s="48"/>
      <c r="C816" s="46"/>
      <c r="D816" s="46"/>
      <c r="E816" s="46"/>
      <c r="F816" s="46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 spans="1:25" ht="15.75" customHeight="1">
      <c r="A817" s="46"/>
      <c r="B817" s="48"/>
      <c r="C817" s="46"/>
      <c r="D817" s="46"/>
      <c r="E817" s="46"/>
      <c r="F817" s="46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 spans="1:25" ht="15.75" customHeight="1">
      <c r="A818" s="46"/>
      <c r="B818" s="48"/>
      <c r="C818" s="46"/>
      <c r="D818" s="46"/>
      <c r="E818" s="46"/>
      <c r="F818" s="46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 spans="1:25" ht="15.75" customHeight="1">
      <c r="A819" s="46"/>
      <c r="B819" s="48"/>
      <c r="C819" s="46"/>
      <c r="D819" s="46"/>
      <c r="E819" s="46"/>
      <c r="F819" s="46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 spans="1:25" ht="15.75" customHeight="1">
      <c r="A820" s="46"/>
      <c r="B820" s="48"/>
      <c r="C820" s="46"/>
      <c r="D820" s="46"/>
      <c r="E820" s="46"/>
      <c r="F820" s="46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 spans="1:25" ht="15.75" customHeight="1">
      <c r="A821" s="46"/>
      <c r="B821" s="48"/>
      <c r="C821" s="46"/>
      <c r="D821" s="46"/>
      <c r="E821" s="46"/>
      <c r="F821" s="46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 spans="1:25" ht="15.75" customHeight="1">
      <c r="A822" s="46"/>
      <c r="B822" s="48"/>
      <c r="C822" s="46"/>
      <c r="D822" s="46"/>
      <c r="E822" s="46"/>
      <c r="F822" s="46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 spans="1:25" ht="15.75" customHeight="1">
      <c r="A823" s="46"/>
      <c r="B823" s="48"/>
      <c r="C823" s="46"/>
      <c r="D823" s="46"/>
      <c r="E823" s="46"/>
      <c r="F823" s="46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 spans="1:25" ht="15.75" customHeight="1">
      <c r="A824" s="46"/>
      <c r="B824" s="48"/>
      <c r="C824" s="46"/>
      <c r="D824" s="46"/>
      <c r="E824" s="46"/>
      <c r="F824" s="46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 spans="1:25" ht="15.75" customHeight="1">
      <c r="A825" s="46"/>
      <c r="B825" s="48"/>
      <c r="C825" s="46"/>
      <c r="D825" s="46"/>
      <c r="E825" s="46"/>
      <c r="F825" s="46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 spans="1:25" ht="15.75" customHeight="1">
      <c r="A826" s="46"/>
      <c r="B826" s="48"/>
      <c r="C826" s="46"/>
      <c r="D826" s="46"/>
      <c r="E826" s="46"/>
      <c r="F826" s="46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 spans="1:25" ht="15.75" customHeight="1">
      <c r="A827" s="46"/>
      <c r="B827" s="48"/>
      <c r="C827" s="46"/>
      <c r="D827" s="46"/>
      <c r="E827" s="46"/>
      <c r="F827" s="46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 spans="1:25" ht="15.75" customHeight="1">
      <c r="A828" s="46"/>
      <c r="B828" s="48"/>
      <c r="C828" s="46"/>
      <c r="D828" s="46"/>
      <c r="E828" s="46"/>
      <c r="F828" s="46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 spans="1:25" ht="15.75" customHeight="1">
      <c r="A829" s="46"/>
      <c r="B829" s="48"/>
      <c r="C829" s="46"/>
      <c r="D829" s="46"/>
      <c r="E829" s="46"/>
      <c r="F829" s="46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 spans="1:25" ht="15.75" customHeight="1">
      <c r="A830" s="46"/>
      <c r="B830" s="48"/>
      <c r="C830" s="46"/>
      <c r="D830" s="46"/>
      <c r="E830" s="46"/>
      <c r="F830" s="46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 spans="1:25" ht="15.75" customHeight="1">
      <c r="A831" s="46"/>
      <c r="B831" s="48"/>
      <c r="C831" s="46"/>
      <c r="D831" s="46"/>
      <c r="E831" s="46"/>
      <c r="F831" s="46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 spans="1:25" ht="15.75" customHeight="1">
      <c r="A832" s="46"/>
      <c r="B832" s="48"/>
      <c r="C832" s="46"/>
      <c r="D832" s="46"/>
      <c r="E832" s="46"/>
      <c r="F832" s="46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 spans="1:25" ht="15.75" customHeight="1">
      <c r="A833" s="46"/>
      <c r="B833" s="48"/>
      <c r="C833" s="46"/>
      <c r="D833" s="46"/>
      <c r="E833" s="46"/>
      <c r="F833" s="46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 spans="1:25" ht="15.75" customHeight="1">
      <c r="A834" s="46"/>
      <c r="B834" s="48"/>
      <c r="C834" s="46"/>
      <c r="D834" s="46"/>
      <c r="E834" s="46"/>
      <c r="F834" s="46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 spans="1:25" ht="15.75" customHeight="1">
      <c r="A835" s="46"/>
      <c r="B835" s="48"/>
      <c r="C835" s="46"/>
      <c r="D835" s="46"/>
      <c r="E835" s="46"/>
      <c r="F835" s="46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 spans="1:25" ht="15.75" customHeight="1">
      <c r="A836" s="46"/>
      <c r="B836" s="48"/>
      <c r="C836" s="46"/>
      <c r="D836" s="46"/>
      <c r="E836" s="46"/>
      <c r="F836" s="46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 spans="1:25" ht="15.75" customHeight="1">
      <c r="A837" s="46"/>
      <c r="B837" s="48"/>
      <c r="C837" s="46"/>
      <c r="D837" s="46"/>
      <c r="E837" s="46"/>
      <c r="F837" s="46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 spans="1:25" ht="15.75" customHeight="1">
      <c r="A838" s="46"/>
      <c r="B838" s="48"/>
      <c r="C838" s="46"/>
      <c r="D838" s="46"/>
      <c r="E838" s="46"/>
      <c r="F838" s="46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 spans="1:25" ht="15.75" customHeight="1">
      <c r="A839" s="46"/>
      <c r="B839" s="48"/>
      <c r="C839" s="46"/>
      <c r="D839" s="46"/>
      <c r="E839" s="46"/>
      <c r="F839" s="46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 spans="1:25" ht="15.75" customHeight="1">
      <c r="A840" s="46"/>
      <c r="B840" s="48"/>
      <c r="C840" s="46"/>
      <c r="D840" s="46"/>
      <c r="E840" s="46"/>
      <c r="F840" s="46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 spans="1:25" ht="15.75" customHeight="1">
      <c r="A841" s="46"/>
      <c r="B841" s="48"/>
      <c r="C841" s="46"/>
      <c r="D841" s="46"/>
      <c r="E841" s="46"/>
      <c r="F841" s="46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 spans="1:25" ht="15.75" customHeight="1">
      <c r="A842" s="46"/>
      <c r="B842" s="48"/>
      <c r="C842" s="46"/>
      <c r="D842" s="46"/>
      <c r="E842" s="46"/>
      <c r="F842" s="46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 spans="1:25" ht="15.75" customHeight="1">
      <c r="A843" s="46"/>
      <c r="B843" s="48"/>
      <c r="C843" s="46"/>
      <c r="D843" s="46"/>
      <c r="E843" s="46"/>
      <c r="F843" s="46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 spans="1:25" ht="15.75" customHeight="1">
      <c r="A844" s="46"/>
      <c r="B844" s="48"/>
      <c r="C844" s="46"/>
      <c r="D844" s="46"/>
      <c r="E844" s="46"/>
      <c r="F844" s="46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 spans="1:25" ht="15.75" customHeight="1">
      <c r="A845" s="46"/>
      <c r="B845" s="48"/>
      <c r="C845" s="46"/>
      <c r="D845" s="46"/>
      <c r="E845" s="46"/>
      <c r="F845" s="46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 spans="1:25" ht="15.75" customHeight="1">
      <c r="A846" s="46"/>
      <c r="B846" s="48"/>
      <c r="C846" s="46"/>
      <c r="D846" s="46"/>
      <c r="E846" s="46"/>
      <c r="F846" s="46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 spans="1:25" ht="15.75" customHeight="1">
      <c r="A847" s="46"/>
      <c r="B847" s="48"/>
      <c r="C847" s="46"/>
      <c r="D847" s="46"/>
      <c r="E847" s="46"/>
      <c r="F847" s="46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 spans="1:25" ht="15.75" customHeight="1">
      <c r="A848" s="46"/>
      <c r="B848" s="48"/>
      <c r="C848" s="46"/>
      <c r="D848" s="46"/>
      <c r="E848" s="46"/>
      <c r="F848" s="46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 spans="1:25" ht="15.75" customHeight="1">
      <c r="A849" s="46"/>
      <c r="B849" s="48"/>
      <c r="C849" s="46"/>
      <c r="D849" s="46"/>
      <c r="E849" s="46"/>
      <c r="F849" s="46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 spans="1:25" ht="15.75" customHeight="1">
      <c r="A850" s="46"/>
      <c r="B850" s="48"/>
      <c r="C850" s="46"/>
      <c r="D850" s="46"/>
      <c r="E850" s="46"/>
      <c r="F850" s="46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 spans="1:25" ht="15.75" customHeight="1">
      <c r="A851" s="46"/>
      <c r="B851" s="48"/>
      <c r="C851" s="46"/>
      <c r="D851" s="46"/>
      <c r="E851" s="46"/>
      <c r="F851" s="46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 spans="1:25" ht="15.75" customHeight="1">
      <c r="A852" s="46"/>
      <c r="B852" s="48"/>
      <c r="C852" s="46"/>
      <c r="D852" s="46"/>
      <c r="E852" s="46"/>
      <c r="F852" s="46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 spans="1:25" ht="15.75" customHeight="1">
      <c r="A853" s="46"/>
      <c r="B853" s="48"/>
      <c r="C853" s="46"/>
      <c r="D853" s="46"/>
      <c r="E853" s="46"/>
      <c r="F853" s="46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 spans="1:25" ht="15.75" customHeight="1">
      <c r="A854" s="46"/>
      <c r="B854" s="48"/>
      <c r="C854" s="46"/>
      <c r="D854" s="46"/>
      <c r="E854" s="46"/>
      <c r="F854" s="46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 spans="1:25" ht="15.75" customHeight="1">
      <c r="A855" s="46"/>
      <c r="B855" s="48"/>
      <c r="C855" s="46"/>
      <c r="D855" s="46"/>
      <c r="E855" s="46"/>
      <c r="F855" s="46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 spans="1:25" ht="15.75" customHeight="1">
      <c r="A856" s="46"/>
      <c r="B856" s="48"/>
      <c r="C856" s="46"/>
      <c r="D856" s="46"/>
      <c r="E856" s="46"/>
      <c r="F856" s="46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 spans="1:25" ht="15.75" customHeight="1">
      <c r="A857" s="46"/>
      <c r="B857" s="48"/>
      <c r="C857" s="46"/>
      <c r="D857" s="46"/>
      <c r="E857" s="46"/>
      <c r="F857" s="46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 spans="1:25" ht="15.75" customHeight="1">
      <c r="A858" s="46"/>
      <c r="B858" s="48"/>
      <c r="C858" s="46"/>
      <c r="D858" s="46"/>
      <c r="E858" s="46"/>
      <c r="F858" s="46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 spans="1:25" ht="15.75" customHeight="1">
      <c r="A859" s="46"/>
      <c r="B859" s="48"/>
      <c r="C859" s="46"/>
      <c r="D859" s="46"/>
      <c r="E859" s="46"/>
      <c r="F859" s="46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 spans="1:25" ht="15.75" customHeight="1">
      <c r="A860" s="46"/>
      <c r="B860" s="48"/>
      <c r="C860" s="46"/>
      <c r="D860" s="46"/>
      <c r="E860" s="46"/>
      <c r="F860" s="46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 spans="1:25" ht="15.75" customHeight="1">
      <c r="A861" s="46"/>
      <c r="B861" s="48"/>
      <c r="C861" s="46"/>
      <c r="D861" s="46"/>
      <c r="E861" s="46"/>
      <c r="F861" s="46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 spans="1:25" ht="15.75" customHeight="1">
      <c r="A862" s="46"/>
      <c r="B862" s="48"/>
      <c r="C862" s="46"/>
      <c r="D862" s="46"/>
      <c r="E862" s="46"/>
      <c r="F862" s="46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 spans="1:25" ht="15.75" customHeight="1">
      <c r="A863" s="46"/>
      <c r="B863" s="48"/>
      <c r="C863" s="46"/>
      <c r="D863" s="46"/>
      <c r="E863" s="46"/>
      <c r="F863" s="46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 spans="1:25" ht="15.75" customHeight="1">
      <c r="A864" s="46"/>
      <c r="B864" s="48"/>
      <c r="C864" s="46"/>
      <c r="D864" s="46"/>
      <c r="E864" s="46"/>
      <c r="F864" s="46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 spans="1:25" ht="15.75" customHeight="1">
      <c r="A865" s="46"/>
      <c r="B865" s="48"/>
      <c r="C865" s="46"/>
      <c r="D865" s="46"/>
      <c r="E865" s="46"/>
      <c r="F865" s="46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 spans="1:25" ht="15.75" customHeight="1">
      <c r="A866" s="46"/>
      <c r="B866" s="48"/>
      <c r="C866" s="46"/>
      <c r="D866" s="46"/>
      <c r="E866" s="46"/>
      <c r="F866" s="46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 spans="1:25" ht="15.75" customHeight="1">
      <c r="A867" s="46"/>
      <c r="B867" s="48"/>
      <c r="C867" s="46"/>
      <c r="D867" s="46"/>
      <c r="E867" s="46"/>
      <c r="F867" s="46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 spans="1:25" ht="15.75" customHeight="1">
      <c r="A868" s="46"/>
      <c r="B868" s="48"/>
      <c r="C868" s="46"/>
      <c r="D868" s="46"/>
      <c r="E868" s="46"/>
      <c r="F868" s="46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 spans="1:25" ht="15.75" customHeight="1">
      <c r="A869" s="46"/>
      <c r="B869" s="48"/>
      <c r="C869" s="46"/>
      <c r="D869" s="46"/>
      <c r="E869" s="46"/>
      <c r="F869" s="46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 spans="1:25" ht="15.75" customHeight="1">
      <c r="A870" s="46"/>
      <c r="B870" s="48"/>
      <c r="C870" s="46"/>
      <c r="D870" s="46"/>
      <c r="E870" s="46"/>
      <c r="F870" s="46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 spans="1:25" ht="15.75" customHeight="1">
      <c r="A871" s="46"/>
      <c r="B871" s="48"/>
      <c r="C871" s="46"/>
      <c r="D871" s="46"/>
      <c r="E871" s="46"/>
      <c r="F871" s="46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 spans="1:25" ht="15.75" customHeight="1">
      <c r="A872" s="46"/>
      <c r="B872" s="48"/>
      <c r="C872" s="46"/>
      <c r="D872" s="46"/>
      <c r="E872" s="46"/>
      <c r="F872" s="46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 spans="1:25" ht="15.75" customHeight="1">
      <c r="A873" s="46"/>
      <c r="B873" s="48"/>
      <c r="C873" s="46"/>
      <c r="D873" s="46"/>
      <c r="E873" s="46"/>
      <c r="F873" s="46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 spans="1:25" ht="15.75" customHeight="1">
      <c r="A874" s="46"/>
      <c r="B874" s="48"/>
      <c r="C874" s="46"/>
      <c r="D874" s="46"/>
      <c r="E874" s="46"/>
      <c r="F874" s="46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 spans="1:25" ht="15.75" customHeight="1">
      <c r="A875" s="46"/>
      <c r="B875" s="48"/>
      <c r="C875" s="46"/>
      <c r="D875" s="46"/>
      <c r="E875" s="46"/>
      <c r="F875" s="46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 spans="1:25" ht="15.75" customHeight="1">
      <c r="A876" s="46"/>
      <c r="B876" s="48"/>
      <c r="C876" s="46"/>
      <c r="D876" s="46"/>
      <c r="E876" s="46"/>
      <c r="F876" s="46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 spans="1:25" ht="15.75" customHeight="1">
      <c r="A877" s="46"/>
      <c r="B877" s="48"/>
      <c r="C877" s="46"/>
      <c r="D877" s="46"/>
      <c r="E877" s="46"/>
      <c r="F877" s="46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 spans="1:25" ht="15.75" customHeight="1">
      <c r="A878" s="46"/>
      <c r="B878" s="48"/>
      <c r="C878" s="46"/>
      <c r="D878" s="46"/>
      <c r="E878" s="46"/>
      <c r="F878" s="46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 spans="1:25" ht="15.75" customHeight="1">
      <c r="A879" s="46"/>
      <c r="B879" s="48"/>
      <c r="C879" s="46"/>
      <c r="D879" s="46"/>
      <c r="E879" s="46"/>
      <c r="F879" s="46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 spans="1:25" ht="15.75" customHeight="1">
      <c r="A880" s="46"/>
      <c r="B880" s="48"/>
      <c r="C880" s="46"/>
      <c r="D880" s="46"/>
      <c r="E880" s="46"/>
      <c r="F880" s="46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 spans="1:25" ht="15.75" customHeight="1">
      <c r="A881" s="46"/>
      <c r="B881" s="48"/>
      <c r="C881" s="46"/>
      <c r="D881" s="46"/>
      <c r="E881" s="46"/>
      <c r="F881" s="46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 spans="1:25" ht="15.75" customHeight="1">
      <c r="A882" s="46"/>
      <c r="B882" s="48"/>
      <c r="C882" s="46"/>
      <c r="D882" s="46"/>
      <c r="E882" s="46"/>
      <c r="F882" s="46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 spans="1:25" ht="15.75" customHeight="1">
      <c r="A883" s="46"/>
      <c r="B883" s="48"/>
      <c r="C883" s="46"/>
      <c r="D883" s="46"/>
      <c r="E883" s="46"/>
      <c r="F883" s="46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 spans="1:25" ht="15.75" customHeight="1">
      <c r="A884" s="46"/>
      <c r="B884" s="48"/>
      <c r="C884" s="46"/>
      <c r="D884" s="46"/>
      <c r="E884" s="46"/>
      <c r="F884" s="46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 spans="1:25" ht="15.75" customHeight="1">
      <c r="A885" s="46"/>
      <c r="B885" s="48"/>
      <c r="C885" s="46"/>
      <c r="D885" s="46"/>
      <c r="E885" s="46"/>
      <c r="F885" s="46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 spans="1:25" ht="15.75" customHeight="1">
      <c r="A886" s="46"/>
      <c r="B886" s="48"/>
      <c r="C886" s="46"/>
      <c r="D886" s="46"/>
      <c r="E886" s="46"/>
      <c r="F886" s="46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 spans="1:25" ht="15.75" customHeight="1">
      <c r="A887" s="46"/>
      <c r="B887" s="48"/>
      <c r="C887" s="46"/>
      <c r="D887" s="46"/>
      <c r="E887" s="46"/>
      <c r="F887" s="46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 spans="1:25" ht="15.75" customHeight="1">
      <c r="A888" s="46"/>
      <c r="B888" s="48"/>
      <c r="C888" s="46"/>
      <c r="D888" s="46"/>
      <c r="E888" s="46"/>
      <c r="F888" s="46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 spans="1:25" ht="15.75" customHeight="1">
      <c r="A889" s="46"/>
      <c r="B889" s="48"/>
      <c r="C889" s="46"/>
      <c r="D889" s="46"/>
      <c r="E889" s="46"/>
      <c r="F889" s="46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 spans="1:25" ht="15.75" customHeight="1">
      <c r="A890" s="46"/>
      <c r="B890" s="48"/>
      <c r="C890" s="46"/>
      <c r="D890" s="46"/>
      <c r="E890" s="46"/>
      <c r="F890" s="46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 spans="1:25" ht="15.75" customHeight="1">
      <c r="A891" s="46"/>
      <c r="B891" s="48"/>
      <c r="C891" s="46"/>
      <c r="D891" s="46"/>
      <c r="E891" s="46"/>
      <c r="F891" s="46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 spans="1:25" ht="15.75" customHeight="1">
      <c r="A892" s="46"/>
      <c r="B892" s="48"/>
      <c r="C892" s="46"/>
      <c r="D892" s="46"/>
      <c r="E892" s="46"/>
      <c r="F892" s="46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 spans="1:25" ht="15.75" customHeight="1">
      <c r="A893" s="46"/>
      <c r="B893" s="48"/>
      <c r="C893" s="46"/>
      <c r="D893" s="46"/>
      <c r="E893" s="46"/>
      <c r="F893" s="46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 spans="1:25" ht="15.75" customHeight="1">
      <c r="A894" s="46"/>
      <c r="B894" s="48"/>
      <c r="C894" s="46"/>
      <c r="D894" s="46"/>
      <c r="E894" s="46"/>
      <c r="F894" s="46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 spans="1:25" ht="15.75" customHeight="1">
      <c r="A895" s="46"/>
      <c r="B895" s="48"/>
      <c r="C895" s="46"/>
      <c r="D895" s="46"/>
      <c r="E895" s="46"/>
      <c r="F895" s="46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 spans="1:25" ht="15.75" customHeight="1">
      <c r="A896" s="46"/>
      <c r="B896" s="48"/>
      <c r="C896" s="46"/>
      <c r="D896" s="46"/>
      <c r="E896" s="46"/>
      <c r="F896" s="46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 spans="1:25" ht="15.75" customHeight="1">
      <c r="A897" s="46"/>
      <c r="B897" s="48"/>
      <c r="C897" s="46"/>
      <c r="D897" s="46"/>
      <c r="E897" s="46"/>
      <c r="F897" s="46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 spans="1:25" ht="15.75" customHeight="1">
      <c r="A898" s="46"/>
      <c r="B898" s="48"/>
      <c r="C898" s="46"/>
      <c r="D898" s="46"/>
      <c r="E898" s="46"/>
      <c r="F898" s="46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 spans="1:25" ht="15.75" customHeight="1">
      <c r="A899" s="46"/>
      <c r="B899" s="48"/>
      <c r="C899" s="46"/>
      <c r="D899" s="46"/>
      <c r="E899" s="46"/>
      <c r="F899" s="46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 spans="1:25" ht="15.75" customHeight="1">
      <c r="A900" s="46"/>
      <c r="B900" s="48"/>
      <c r="C900" s="46"/>
      <c r="D900" s="46"/>
      <c r="E900" s="46"/>
      <c r="F900" s="46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 spans="1:25" ht="15.75" customHeight="1">
      <c r="A901" s="46"/>
      <c r="B901" s="48"/>
      <c r="C901" s="46"/>
      <c r="D901" s="46"/>
      <c r="E901" s="46"/>
      <c r="F901" s="46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 spans="1:25" ht="15.75" customHeight="1">
      <c r="A902" s="46"/>
      <c r="B902" s="48"/>
      <c r="C902" s="46"/>
      <c r="D902" s="46"/>
      <c r="E902" s="46"/>
      <c r="F902" s="46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 spans="1:25" ht="15.75" customHeight="1">
      <c r="A903" s="46"/>
      <c r="B903" s="48"/>
      <c r="C903" s="46"/>
      <c r="D903" s="46"/>
      <c r="E903" s="46"/>
      <c r="F903" s="46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 spans="1:25" ht="15.75" customHeight="1">
      <c r="A904" s="46"/>
      <c r="B904" s="48"/>
      <c r="C904" s="46"/>
      <c r="D904" s="46"/>
      <c r="E904" s="46"/>
      <c r="F904" s="46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 spans="1:25" ht="15.75" customHeight="1">
      <c r="A905" s="46"/>
      <c r="B905" s="48"/>
      <c r="C905" s="46"/>
      <c r="D905" s="46"/>
      <c r="E905" s="46"/>
      <c r="F905" s="46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 spans="1:25" ht="15.75" customHeight="1">
      <c r="A906" s="46"/>
      <c r="B906" s="48"/>
      <c r="C906" s="46"/>
      <c r="D906" s="46"/>
      <c r="E906" s="46"/>
      <c r="F906" s="46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 spans="1:25" ht="15.75" customHeight="1">
      <c r="A907" s="46"/>
      <c r="B907" s="48"/>
      <c r="C907" s="46"/>
      <c r="D907" s="46"/>
      <c r="E907" s="46"/>
      <c r="F907" s="46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 spans="1:25" ht="15.75" customHeight="1">
      <c r="A908" s="46"/>
      <c r="B908" s="48"/>
      <c r="C908" s="46"/>
      <c r="D908" s="46"/>
      <c r="E908" s="46"/>
      <c r="F908" s="46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 spans="1:25" ht="15.75" customHeight="1">
      <c r="A909" s="46"/>
      <c r="B909" s="48"/>
      <c r="C909" s="46"/>
      <c r="D909" s="46"/>
      <c r="E909" s="46"/>
      <c r="F909" s="46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 spans="1:25" ht="15.75" customHeight="1">
      <c r="A910" s="46"/>
      <c r="B910" s="48"/>
      <c r="C910" s="46"/>
      <c r="D910" s="46"/>
      <c r="E910" s="46"/>
      <c r="F910" s="46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 spans="1:25" ht="15.75" customHeight="1">
      <c r="A911" s="46"/>
      <c r="B911" s="48"/>
      <c r="C911" s="46"/>
      <c r="D911" s="46"/>
      <c r="E911" s="46"/>
      <c r="F911" s="46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 spans="1:25" ht="15.75" customHeight="1">
      <c r="A912" s="46"/>
      <c r="B912" s="48"/>
      <c r="C912" s="46"/>
      <c r="D912" s="46"/>
      <c r="E912" s="46"/>
      <c r="F912" s="46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 spans="1:25" ht="15.75" customHeight="1">
      <c r="A913" s="46"/>
      <c r="B913" s="48"/>
      <c r="C913" s="46"/>
      <c r="D913" s="46"/>
      <c r="E913" s="46"/>
      <c r="F913" s="46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 spans="1:25" ht="15.75" customHeight="1">
      <c r="A914" s="46"/>
      <c r="B914" s="48"/>
      <c r="C914" s="46"/>
      <c r="D914" s="46"/>
      <c r="E914" s="46"/>
      <c r="F914" s="46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 spans="1:25" ht="15.75" customHeight="1">
      <c r="A915" s="46"/>
      <c r="B915" s="48"/>
      <c r="C915" s="46"/>
      <c r="D915" s="46"/>
      <c r="E915" s="46"/>
      <c r="F915" s="46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 spans="1:25" ht="15.75" customHeight="1">
      <c r="A916" s="46"/>
      <c r="B916" s="48"/>
      <c r="C916" s="46"/>
      <c r="D916" s="46"/>
      <c r="E916" s="46"/>
      <c r="F916" s="46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 spans="1:25" ht="15.75" customHeight="1">
      <c r="A917" s="46"/>
      <c r="B917" s="48"/>
      <c r="C917" s="46"/>
      <c r="D917" s="46"/>
      <c r="E917" s="46"/>
      <c r="F917" s="46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 spans="1:25" ht="15.75" customHeight="1">
      <c r="A918" s="46"/>
      <c r="B918" s="48"/>
      <c r="C918" s="46"/>
      <c r="D918" s="46"/>
      <c r="E918" s="46"/>
      <c r="F918" s="46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 spans="1:25" ht="15.75" customHeight="1">
      <c r="A919" s="46"/>
      <c r="B919" s="48"/>
      <c r="C919" s="46"/>
      <c r="D919" s="46"/>
      <c r="E919" s="46"/>
      <c r="F919" s="46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 spans="1:25" ht="15.75" customHeight="1">
      <c r="A920" s="46"/>
      <c r="B920" s="48"/>
      <c r="C920" s="46"/>
      <c r="D920" s="46"/>
      <c r="E920" s="46"/>
      <c r="F920" s="46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 spans="1:25" ht="15.75" customHeight="1">
      <c r="A921" s="46"/>
      <c r="B921" s="48"/>
      <c r="C921" s="46"/>
      <c r="D921" s="46"/>
      <c r="E921" s="46"/>
      <c r="F921" s="46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 spans="1:25" ht="15.75" customHeight="1">
      <c r="A922" s="46"/>
      <c r="B922" s="48"/>
      <c r="C922" s="46"/>
      <c r="D922" s="46"/>
      <c r="E922" s="46"/>
      <c r="F922" s="46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 spans="1:25" ht="15.75" customHeight="1">
      <c r="A923" s="46"/>
      <c r="B923" s="48"/>
      <c r="C923" s="46"/>
      <c r="D923" s="46"/>
      <c r="E923" s="46"/>
      <c r="F923" s="46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 spans="1:25" ht="15.75" customHeight="1">
      <c r="A924" s="46"/>
      <c r="B924" s="48"/>
      <c r="C924" s="46"/>
      <c r="D924" s="46"/>
      <c r="E924" s="46"/>
      <c r="F924" s="46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 spans="1:25" ht="15.75" customHeight="1">
      <c r="A925" s="46"/>
      <c r="B925" s="48"/>
      <c r="C925" s="46"/>
      <c r="D925" s="46"/>
      <c r="E925" s="46"/>
      <c r="F925" s="46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 spans="1:25" ht="15.75" customHeight="1">
      <c r="A926" s="46"/>
      <c r="B926" s="48"/>
      <c r="C926" s="46"/>
      <c r="D926" s="46"/>
      <c r="E926" s="46"/>
      <c r="F926" s="46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 spans="1:25" ht="15.75" customHeight="1">
      <c r="A927" s="46"/>
      <c r="B927" s="48"/>
      <c r="C927" s="46"/>
      <c r="D927" s="46"/>
      <c r="E927" s="46"/>
      <c r="F927" s="46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 spans="1:25" ht="15.75" customHeight="1">
      <c r="A928" s="46"/>
      <c r="B928" s="48"/>
      <c r="C928" s="46"/>
      <c r="D928" s="46"/>
      <c r="E928" s="46"/>
      <c r="F928" s="46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 spans="1:25" ht="15.75" customHeight="1">
      <c r="A929" s="46"/>
      <c r="B929" s="48"/>
      <c r="C929" s="46"/>
      <c r="D929" s="46"/>
      <c r="E929" s="46"/>
      <c r="F929" s="46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 spans="1:25" ht="15.75" customHeight="1">
      <c r="A930" s="46"/>
      <c r="B930" s="48"/>
      <c r="C930" s="46"/>
      <c r="D930" s="46"/>
      <c r="E930" s="46"/>
      <c r="F930" s="46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 spans="1:25" ht="15.75" customHeight="1">
      <c r="A931" s="46"/>
      <c r="B931" s="48"/>
      <c r="C931" s="46"/>
      <c r="D931" s="46"/>
      <c r="E931" s="46"/>
      <c r="F931" s="46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</sheetData>
  <mergeCells count="2">
    <mergeCell ref="A8:B8"/>
    <mergeCell ref="A1:F1"/>
  </mergeCells>
  <conditionalFormatting sqref="F11:F931">
    <cfRule type="cellIs" dxfId="14" priority="1" operator="equal">
      <formula>"Não iniciado"</formula>
    </cfRule>
    <cfRule type="cellIs" dxfId="13" priority="2" operator="equal">
      <formula>"Em cadastramento"</formula>
    </cfRule>
    <cfRule type="cellIs" dxfId="12" priority="3" operator="equal">
      <formula>"Em análise do MEC"</formula>
    </cfRule>
  </conditionalFormatting>
  <pageMargins left="0.25" right="0.25" top="0.75" bottom="0.75" header="0" footer="0"/>
  <pageSetup paperSize="9" scale="7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960"/>
  <sheetViews>
    <sheetView topLeftCell="A7" workbookViewId="0">
      <selection activeCell="A11" sqref="A11:E12"/>
    </sheetView>
  </sheetViews>
  <sheetFormatPr defaultColWidth="12.5703125" defaultRowHeight="15" customHeight="1"/>
  <cols>
    <col min="1" max="1" width="33.28515625" customWidth="1"/>
    <col min="2" max="2" width="86.85546875" style="81" customWidth="1"/>
    <col min="3" max="3" width="12.5703125" customWidth="1"/>
    <col min="4" max="4" width="23" customWidth="1"/>
    <col min="5" max="5" width="12.5703125" customWidth="1"/>
    <col min="6" max="6" width="20" bestFit="1" customWidth="1"/>
  </cols>
  <sheetData>
    <row r="1" spans="1:25" ht="15.75" customHeight="1">
      <c r="A1" s="90" t="s">
        <v>478</v>
      </c>
      <c r="B1" s="99"/>
      <c r="C1" s="89"/>
      <c r="D1" s="89"/>
      <c r="E1" s="89"/>
      <c r="F1" s="89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ht="15.75" customHeight="1">
      <c r="A2" s="21"/>
      <c r="B2" s="21"/>
      <c r="C2" s="22"/>
      <c r="D2" s="22"/>
      <c r="E2" s="22"/>
      <c r="F2" s="2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ht="15.75" customHeight="1">
      <c r="A3" s="23" t="s">
        <v>33</v>
      </c>
      <c r="B3" s="24">
        <f>COUNTA(F11:F904)</f>
        <v>43</v>
      </c>
      <c r="C3" s="22"/>
      <c r="D3" s="22"/>
      <c r="E3" s="22"/>
      <c r="F3" s="2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ht="15.75" customHeight="1">
      <c r="A4" s="23" t="s">
        <v>34</v>
      </c>
      <c r="B4" s="24">
        <f>COUNTIF(F11:F726, "Em análise do MEC")</f>
        <v>7</v>
      </c>
      <c r="C4" s="22"/>
      <c r="D4" s="22"/>
      <c r="E4" s="22"/>
      <c r="F4" s="2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5.75" customHeight="1">
      <c r="A5" s="23" t="s">
        <v>35</v>
      </c>
      <c r="B5" s="24">
        <f>SUM(COUNTIF(F11:F726, "Não iniciado"), COUNTIF(F11:F726, "Em cadastramento"))</f>
        <v>36</v>
      </c>
      <c r="C5" s="22"/>
      <c r="D5" s="22"/>
      <c r="E5" s="22"/>
      <c r="F5" s="2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5" ht="15.75" customHeight="1">
      <c r="A6" s="23" t="s">
        <v>36</v>
      </c>
      <c r="B6" s="25">
        <f>B4/B3*100</f>
        <v>16.279069767441861</v>
      </c>
      <c r="C6" s="22"/>
      <c r="D6" s="22"/>
      <c r="E6" s="22"/>
      <c r="F6" s="2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 spans="1:25" ht="15.75" customHeight="1">
      <c r="A7" s="22"/>
      <c r="B7" s="22"/>
      <c r="C7" s="22"/>
      <c r="D7" s="22"/>
      <c r="E7" s="22"/>
      <c r="F7" s="2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ht="15.75" customHeight="1">
      <c r="A8" s="88" t="s">
        <v>37</v>
      </c>
      <c r="B8" s="99"/>
      <c r="C8" s="22"/>
      <c r="D8" s="22"/>
      <c r="E8" s="22"/>
      <c r="F8" s="2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 spans="1:25" ht="15.7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 ht="15.75" customHeight="1">
      <c r="A10" s="71" t="s">
        <v>38</v>
      </c>
      <c r="B10" s="71" t="s">
        <v>39</v>
      </c>
      <c r="C10" s="72" t="s">
        <v>40</v>
      </c>
      <c r="D10" s="71" t="s">
        <v>41</v>
      </c>
      <c r="E10" s="71" t="s">
        <v>42</v>
      </c>
      <c r="F10" s="71" t="s">
        <v>43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 spans="1:25" ht="15.75" customHeight="1">
      <c r="A11" s="61">
        <v>17010926</v>
      </c>
      <c r="B11" s="62" t="s">
        <v>479</v>
      </c>
      <c r="C11" s="61" t="s">
        <v>480</v>
      </c>
      <c r="D11" s="61" t="s">
        <v>481</v>
      </c>
      <c r="E11" s="61" t="s">
        <v>46</v>
      </c>
      <c r="F11" s="61" t="s">
        <v>47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 spans="1:25" ht="15.75" customHeight="1">
      <c r="A12" s="78">
        <v>17010934</v>
      </c>
      <c r="B12" s="77" t="s">
        <v>482</v>
      </c>
      <c r="C12" s="78" t="s">
        <v>480</v>
      </c>
      <c r="D12" s="78" t="s">
        <v>481</v>
      </c>
      <c r="E12" s="78" t="s">
        <v>46</v>
      </c>
      <c r="F12" s="78" t="s">
        <v>47</v>
      </c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 spans="1:25" ht="15.75" customHeight="1">
      <c r="A13" s="61">
        <v>17011744</v>
      </c>
      <c r="B13" s="62" t="s">
        <v>483</v>
      </c>
      <c r="C13" s="61" t="s">
        <v>480</v>
      </c>
      <c r="D13" s="61" t="s">
        <v>484</v>
      </c>
      <c r="E13" s="61" t="s">
        <v>46</v>
      </c>
      <c r="F13" s="61" t="s">
        <v>47</v>
      </c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ht="15.75" customHeight="1">
      <c r="A14" s="78">
        <v>17047200</v>
      </c>
      <c r="B14" s="77" t="s">
        <v>485</v>
      </c>
      <c r="C14" s="78" t="s">
        <v>480</v>
      </c>
      <c r="D14" s="78" t="s">
        <v>486</v>
      </c>
      <c r="E14" s="78" t="s">
        <v>46</v>
      </c>
      <c r="F14" s="78" t="s">
        <v>47</v>
      </c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 spans="1:25" ht="15.75" customHeight="1">
      <c r="A15" s="61">
        <v>17017653</v>
      </c>
      <c r="B15" s="62" t="s">
        <v>487</v>
      </c>
      <c r="C15" s="61" t="s">
        <v>480</v>
      </c>
      <c r="D15" s="61" t="s">
        <v>486</v>
      </c>
      <c r="E15" s="61" t="s">
        <v>46</v>
      </c>
      <c r="F15" s="78" t="s">
        <v>47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spans="1:25" ht="15.75" customHeight="1">
      <c r="A16" s="78">
        <v>17018994</v>
      </c>
      <c r="B16" s="77" t="s">
        <v>488</v>
      </c>
      <c r="C16" s="78" t="s">
        <v>480</v>
      </c>
      <c r="D16" s="78" t="s">
        <v>489</v>
      </c>
      <c r="E16" s="78" t="s">
        <v>46</v>
      </c>
      <c r="F16" s="78" t="s">
        <v>47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 spans="1:25" ht="15.75" customHeight="1">
      <c r="A17" s="61">
        <v>17122813</v>
      </c>
      <c r="B17" s="62" t="s">
        <v>490</v>
      </c>
      <c r="C17" s="61" t="s">
        <v>480</v>
      </c>
      <c r="D17" s="61" t="s">
        <v>489</v>
      </c>
      <c r="E17" s="61" t="s">
        <v>46</v>
      </c>
      <c r="F17" s="61" t="s">
        <v>47</v>
      </c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 spans="1:25" ht="15.75" customHeight="1">
      <c r="A18" s="78">
        <v>17043395</v>
      </c>
      <c r="B18" s="77" t="s">
        <v>491</v>
      </c>
      <c r="C18" s="78" t="s">
        <v>480</v>
      </c>
      <c r="D18" s="78" t="s">
        <v>489</v>
      </c>
      <c r="E18" s="78" t="s">
        <v>46</v>
      </c>
      <c r="F18" s="61" t="s">
        <v>47</v>
      </c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 spans="1:25" ht="15.75" customHeight="1">
      <c r="A19" s="61">
        <v>17053617</v>
      </c>
      <c r="B19" s="62" t="s">
        <v>492</v>
      </c>
      <c r="C19" s="61" t="s">
        <v>480</v>
      </c>
      <c r="D19" s="61" t="s">
        <v>489</v>
      </c>
      <c r="E19" s="61" t="s">
        <v>46</v>
      </c>
      <c r="F19" s="78" t="s">
        <v>47</v>
      </c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ht="15.75" customHeight="1">
      <c r="A20" s="78">
        <v>17043050</v>
      </c>
      <c r="B20" s="77" t="s">
        <v>493</v>
      </c>
      <c r="C20" s="78" t="s">
        <v>480</v>
      </c>
      <c r="D20" s="78" t="s">
        <v>489</v>
      </c>
      <c r="E20" s="78" t="s">
        <v>46</v>
      </c>
      <c r="F20" s="61" t="s">
        <v>47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 spans="1:25" ht="15.75" customHeight="1">
      <c r="A21" s="61">
        <v>17066808</v>
      </c>
      <c r="B21" s="62" t="s">
        <v>494</v>
      </c>
      <c r="C21" s="61" t="s">
        <v>480</v>
      </c>
      <c r="D21" s="61" t="s">
        <v>489</v>
      </c>
      <c r="E21" s="61" t="s">
        <v>46</v>
      </c>
      <c r="F21" s="61" t="s">
        <v>47</v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ht="15.75" customHeight="1">
      <c r="A22" s="78">
        <v>17047293</v>
      </c>
      <c r="B22" s="77" t="s">
        <v>495</v>
      </c>
      <c r="C22" s="78" t="s">
        <v>480</v>
      </c>
      <c r="D22" s="78" t="s">
        <v>489</v>
      </c>
      <c r="E22" s="78" t="s">
        <v>46</v>
      </c>
      <c r="F22" s="78" t="s">
        <v>47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 spans="1:25" ht="15.75" customHeight="1">
      <c r="A23" s="61">
        <v>17043379</v>
      </c>
      <c r="B23" s="62" t="s">
        <v>496</v>
      </c>
      <c r="C23" s="61" t="s">
        <v>480</v>
      </c>
      <c r="D23" s="61" t="s">
        <v>489</v>
      </c>
      <c r="E23" s="61" t="s">
        <v>46</v>
      </c>
      <c r="F23" s="61" t="s">
        <v>47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1:25" ht="15.75" customHeight="1">
      <c r="A24" s="78">
        <v>17056730</v>
      </c>
      <c r="B24" s="77" t="s">
        <v>497</v>
      </c>
      <c r="C24" s="78" t="s">
        <v>480</v>
      </c>
      <c r="D24" s="78" t="s">
        <v>489</v>
      </c>
      <c r="E24" s="78" t="s">
        <v>46</v>
      </c>
      <c r="F24" s="78" t="s">
        <v>47</v>
      </c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 spans="1:25" ht="15.75" customHeight="1">
      <c r="A25" s="61">
        <v>17052823</v>
      </c>
      <c r="B25" s="62" t="s">
        <v>498</v>
      </c>
      <c r="C25" s="61" t="s">
        <v>480</v>
      </c>
      <c r="D25" s="61" t="s">
        <v>489</v>
      </c>
      <c r="E25" s="61" t="s">
        <v>46</v>
      </c>
      <c r="F25" s="61" t="s">
        <v>47</v>
      </c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ht="15.75" customHeight="1">
      <c r="A26" s="78">
        <v>17019095</v>
      </c>
      <c r="B26" s="77" t="s">
        <v>499</v>
      </c>
      <c r="C26" s="78" t="s">
        <v>480</v>
      </c>
      <c r="D26" s="78" t="s">
        <v>500</v>
      </c>
      <c r="E26" s="78" t="s">
        <v>46</v>
      </c>
      <c r="F26" s="78" t="s">
        <v>47</v>
      </c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 spans="1:25" ht="15.75" customHeight="1">
      <c r="A27" s="61">
        <v>17019117</v>
      </c>
      <c r="B27" s="62" t="s">
        <v>501</v>
      </c>
      <c r="C27" s="61" t="s">
        <v>480</v>
      </c>
      <c r="D27" s="61" t="s">
        <v>500</v>
      </c>
      <c r="E27" s="61" t="s">
        <v>46</v>
      </c>
      <c r="F27" s="78" t="s">
        <v>47</v>
      </c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 ht="15.75" customHeight="1">
      <c r="A28" s="78">
        <v>17019125</v>
      </c>
      <c r="B28" s="77" t="s">
        <v>502</v>
      </c>
      <c r="C28" s="78" t="s">
        <v>480</v>
      </c>
      <c r="D28" s="78" t="s">
        <v>500</v>
      </c>
      <c r="E28" s="78" t="s">
        <v>46</v>
      </c>
      <c r="F28" s="78" t="s">
        <v>47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 spans="1:25" ht="15.75" customHeight="1">
      <c r="A29" s="61">
        <v>17019176</v>
      </c>
      <c r="B29" s="62" t="s">
        <v>503</v>
      </c>
      <c r="C29" s="61" t="s">
        <v>480</v>
      </c>
      <c r="D29" s="61" t="s">
        <v>504</v>
      </c>
      <c r="E29" s="61" t="s">
        <v>46</v>
      </c>
      <c r="F29" s="61" t="s">
        <v>47</v>
      </c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25" ht="15.75" customHeight="1">
      <c r="A30" s="78">
        <v>17019290</v>
      </c>
      <c r="B30" s="77" t="s">
        <v>505</v>
      </c>
      <c r="C30" s="78" t="s">
        <v>480</v>
      </c>
      <c r="D30" s="78" t="s">
        <v>504</v>
      </c>
      <c r="E30" s="78" t="s">
        <v>46</v>
      </c>
      <c r="F30" s="78" t="s">
        <v>47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 spans="1:25" ht="15.75" customHeight="1">
      <c r="A31" s="61">
        <v>17122805</v>
      </c>
      <c r="B31" s="62" t="s">
        <v>506</v>
      </c>
      <c r="C31" s="61" t="s">
        <v>480</v>
      </c>
      <c r="D31" s="61" t="s">
        <v>504</v>
      </c>
      <c r="E31" s="61" t="s">
        <v>46</v>
      </c>
      <c r="F31" s="61" t="s">
        <v>47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 ht="15.75" customHeight="1">
      <c r="A32" s="78">
        <v>17040868</v>
      </c>
      <c r="B32" s="77" t="s">
        <v>507</v>
      </c>
      <c r="C32" s="78" t="s">
        <v>480</v>
      </c>
      <c r="D32" s="78" t="s">
        <v>504</v>
      </c>
      <c r="E32" s="78" t="s">
        <v>46</v>
      </c>
      <c r="F32" s="61" t="s">
        <v>47</v>
      </c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 spans="1:25" ht="15.75" customHeight="1">
      <c r="A33" s="61">
        <v>17040205</v>
      </c>
      <c r="B33" s="62" t="s">
        <v>508</v>
      </c>
      <c r="C33" s="61" t="s">
        <v>480</v>
      </c>
      <c r="D33" s="61" t="s">
        <v>504</v>
      </c>
      <c r="E33" s="61" t="s">
        <v>46</v>
      </c>
      <c r="F33" s="78" t="s">
        <v>47</v>
      </c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 ht="15.75" customHeight="1">
      <c r="A34" s="78">
        <v>17019265</v>
      </c>
      <c r="B34" s="77" t="s">
        <v>509</v>
      </c>
      <c r="C34" s="78" t="s">
        <v>480</v>
      </c>
      <c r="D34" s="78" t="s">
        <v>504</v>
      </c>
      <c r="E34" s="78" t="s">
        <v>46</v>
      </c>
      <c r="F34" s="61" t="s">
        <v>47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 spans="1:25" ht="15.75" customHeight="1">
      <c r="A35" s="61">
        <v>17019303</v>
      </c>
      <c r="B35" s="62" t="s">
        <v>510</v>
      </c>
      <c r="C35" s="61" t="s">
        <v>480</v>
      </c>
      <c r="D35" s="61" t="s">
        <v>504</v>
      </c>
      <c r="E35" s="61" t="s">
        <v>46</v>
      </c>
      <c r="F35" s="78" t="s">
        <v>47</v>
      </c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 ht="15.75" customHeight="1">
      <c r="A36" s="78">
        <v>17019206</v>
      </c>
      <c r="B36" s="77" t="s">
        <v>511</v>
      </c>
      <c r="C36" s="78" t="s">
        <v>480</v>
      </c>
      <c r="D36" s="78" t="s">
        <v>504</v>
      </c>
      <c r="E36" s="78" t="s">
        <v>46</v>
      </c>
      <c r="F36" s="78" t="s">
        <v>47</v>
      </c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 spans="1:25" ht="15.75" customHeight="1">
      <c r="A37" s="61">
        <v>17019729</v>
      </c>
      <c r="B37" s="62" t="s">
        <v>512</v>
      </c>
      <c r="C37" s="61" t="s">
        <v>480</v>
      </c>
      <c r="D37" s="61" t="s">
        <v>513</v>
      </c>
      <c r="E37" s="61" t="s">
        <v>46</v>
      </c>
      <c r="F37" s="61" t="s">
        <v>47</v>
      </c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 spans="1:25" ht="15.75" customHeight="1">
      <c r="A38" s="78">
        <v>17046386</v>
      </c>
      <c r="B38" s="77" t="s">
        <v>514</v>
      </c>
      <c r="C38" s="78" t="s">
        <v>480</v>
      </c>
      <c r="D38" s="78" t="s">
        <v>515</v>
      </c>
      <c r="E38" s="78" t="s">
        <v>46</v>
      </c>
      <c r="F38" s="78" t="s">
        <v>47</v>
      </c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 spans="1:25" ht="15.75" customHeight="1">
      <c r="A39" s="61">
        <v>17010535</v>
      </c>
      <c r="B39" s="62" t="s">
        <v>516</v>
      </c>
      <c r="C39" s="61" t="s">
        <v>480</v>
      </c>
      <c r="D39" s="61" t="s">
        <v>517</v>
      </c>
      <c r="E39" s="61" t="s">
        <v>46</v>
      </c>
      <c r="F39" s="61" t="s">
        <v>80</v>
      </c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 spans="1:25" ht="15.75" customHeight="1">
      <c r="A40" s="78">
        <v>17010772</v>
      </c>
      <c r="B40" s="77" t="s">
        <v>518</v>
      </c>
      <c r="C40" s="78" t="s">
        <v>480</v>
      </c>
      <c r="D40" s="78" t="s">
        <v>519</v>
      </c>
      <c r="E40" s="78" t="s">
        <v>46</v>
      </c>
      <c r="F40" s="61" t="s">
        <v>80</v>
      </c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 spans="1:25" ht="15.75" customHeight="1">
      <c r="A41" s="61">
        <v>17017718</v>
      </c>
      <c r="B41" s="62" t="s">
        <v>520</v>
      </c>
      <c r="C41" s="61" t="s">
        <v>480</v>
      </c>
      <c r="D41" s="61" t="s">
        <v>486</v>
      </c>
      <c r="E41" s="61" t="s">
        <v>46</v>
      </c>
      <c r="F41" s="78" t="s">
        <v>80</v>
      </c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 spans="1:25" ht="15.75" customHeight="1">
      <c r="A42" s="78">
        <v>17012112</v>
      </c>
      <c r="B42" s="77" t="s">
        <v>521</v>
      </c>
      <c r="C42" s="78" t="s">
        <v>480</v>
      </c>
      <c r="D42" s="78" t="s">
        <v>522</v>
      </c>
      <c r="E42" s="78" t="s">
        <v>46</v>
      </c>
      <c r="F42" s="78" t="s">
        <v>80</v>
      </c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 spans="1:25" ht="15.75" customHeight="1">
      <c r="A43" s="61">
        <v>17053374</v>
      </c>
      <c r="B43" s="62" t="s">
        <v>523</v>
      </c>
      <c r="C43" s="61" t="s">
        <v>480</v>
      </c>
      <c r="D43" s="61" t="s">
        <v>489</v>
      </c>
      <c r="E43" s="61" t="s">
        <v>46</v>
      </c>
      <c r="F43" s="78" t="s">
        <v>80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5" ht="15.75" customHeight="1">
      <c r="A44" s="78">
        <v>17042917</v>
      </c>
      <c r="B44" s="77" t="s">
        <v>524</v>
      </c>
      <c r="C44" s="78" t="s">
        <v>480</v>
      </c>
      <c r="D44" s="78" t="s">
        <v>489</v>
      </c>
      <c r="E44" s="78" t="s">
        <v>46</v>
      </c>
      <c r="F44" s="78" t="s">
        <v>80</v>
      </c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 spans="1:25" ht="15.75" customHeight="1">
      <c r="A45" s="61">
        <v>17014522</v>
      </c>
      <c r="B45" s="62" t="s">
        <v>525</v>
      </c>
      <c r="C45" s="61" t="s">
        <v>480</v>
      </c>
      <c r="D45" s="61" t="s">
        <v>526</v>
      </c>
      <c r="E45" s="61" t="s">
        <v>46</v>
      </c>
      <c r="F45" s="78" t="s">
        <v>80</v>
      </c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 ht="15.75" customHeight="1">
      <c r="A46" s="78">
        <v>17057108</v>
      </c>
      <c r="B46" s="77" t="s">
        <v>527</v>
      </c>
      <c r="C46" s="78" t="s">
        <v>480</v>
      </c>
      <c r="D46" s="78" t="s">
        <v>504</v>
      </c>
      <c r="E46" s="78" t="s">
        <v>46</v>
      </c>
      <c r="F46" s="61" t="s">
        <v>80</v>
      </c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 spans="1:25" ht="15.75" customHeight="1">
      <c r="A47" s="61">
        <v>17010748</v>
      </c>
      <c r="B47" s="62" t="s">
        <v>528</v>
      </c>
      <c r="C47" s="61" t="s">
        <v>480</v>
      </c>
      <c r="D47" s="61" t="s">
        <v>519</v>
      </c>
      <c r="E47" s="61" t="s">
        <v>46</v>
      </c>
      <c r="F47" s="61" t="s">
        <v>96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 ht="15.75" customHeight="1">
      <c r="A48" s="78">
        <v>17041902</v>
      </c>
      <c r="B48" s="77" t="s">
        <v>529</v>
      </c>
      <c r="C48" s="78" t="s">
        <v>480</v>
      </c>
      <c r="D48" s="78" t="s">
        <v>481</v>
      </c>
      <c r="E48" s="78" t="s">
        <v>46</v>
      </c>
      <c r="F48" s="61" t="s">
        <v>96</v>
      </c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25" ht="15.75" customHeight="1">
      <c r="A49" s="61">
        <v>17010950</v>
      </c>
      <c r="B49" s="62" t="s">
        <v>530</v>
      </c>
      <c r="C49" s="61" t="s">
        <v>480</v>
      </c>
      <c r="D49" s="61" t="s">
        <v>481</v>
      </c>
      <c r="E49" s="61" t="s">
        <v>46</v>
      </c>
      <c r="F49" s="61" t="s">
        <v>96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</row>
    <row r="50" spans="1:25" ht="15.75" customHeight="1">
      <c r="A50" s="78">
        <v>17011736</v>
      </c>
      <c r="B50" s="77" t="s">
        <v>531</v>
      </c>
      <c r="C50" s="78" t="s">
        <v>480</v>
      </c>
      <c r="D50" s="78" t="s">
        <v>484</v>
      </c>
      <c r="E50" s="78" t="s">
        <v>46</v>
      </c>
      <c r="F50" s="61" t="s">
        <v>96</v>
      </c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 spans="1:25" ht="15.75" customHeight="1">
      <c r="A51" s="61">
        <v>17012104</v>
      </c>
      <c r="B51" s="62" t="s">
        <v>532</v>
      </c>
      <c r="C51" s="61" t="s">
        <v>480</v>
      </c>
      <c r="D51" s="61" t="s">
        <v>522</v>
      </c>
      <c r="E51" s="61" t="s">
        <v>46</v>
      </c>
      <c r="F51" s="61" t="s">
        <v>96</v>
      </c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5" ht="15.75" customHeight="1">
      <c r="A52" s="78">
        <v>17019192</v>
      </c>
      <c r="B52" s="77" t="s">
        <v>533</v>
      </c>
      <c r="C52" s="78" t="s">
        <v>480</v>
      </c>
      <c r="D52" s="78" t="s">
        <v>504</v>
      </c>
      <c r="E52" s="78" t="s">
        <v>46</v>
      </c>
      <c r="F52" s="61" t="s">
        <v>96</v>
      </c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 spans="1:25" ht="15.75" customHeight="1">
      <c r="A53" s="78">
        <v>17019184</v>
      </c>
      <c r="B53" s="77" t="s">
        <v>534</v>
      </c>
      <c r="C53" s="78" t="s">
        <v>480</v>
      </c>
      <c r="D53" s="78" t="s">
        <v>504</v>
      </c>
      <c r="E53" s="78" t="s">
        <v>46</v>
      </c>
      <c r="F53" s="78" t="s">
        <v>96</v>
      </c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25" ht="15.75" customHeight="1">
      <c r="A54" s="42"/>
      <c r="B54" s="70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25" ht="15.75" customHeight="1">
      <c r="A55" s="42"/>
      <c r="B55" s="70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25" ht="15.75" customHeight="1">
      <c r="A56" s="42"/>
      <c r="B56" s="70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25" ht="15.75" customHeight="1">
      <c r="A57" s="42"/>
      <c r="B57" s="70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25" ht="15.75" customHeight="1">
      <c r="A58" s="42"/>
      <c r="B58" s="70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25" ht="15.75" customHeight="1">
      <c r="A59" s="42"/>
      <c r="B59" s="70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25" ht="15.75" customHeight="1">
      <c r="A60" s="42"/>
      <c r="B60" s="70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25" ht="15.75" customHeight="1">
      <c r="A61" s="42"/>
      <c r="B61" s="70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5" ht="15.75" customHeight="1">
      <c r="A62" s="42"/>
      <c r="B62" s="70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 spans="1:25" ht="15.75" customHeight="1">
      <c r="A63" s="42"/>
      <c r="B63" s="70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5" ht="15.75" customHeight="1">
      <c r="A64" s="42"/>
      <c r="B64" s="70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 spans="1:25" ht="15.75" customHeight="1">
      <c r="A65" s="42"/>
      <c r="B65" s="70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 ht="15.75" customHeight="1">
      <c r="A66" s="42"/>
      <c r="B66" s="70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 spans="1:25" ht="15.75" customHeight="1">
      <c r="A67" s="42"/>
      <c r="B67" s="70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 ht="15.75" customHeight="1">
      <c r="A68" s="42"/>
      <c r="B68" s="70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 spans="1:25" ht="15.75" customHeight="1">
      <c r="A69" s="42"/>
      <c r="B69" s="70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 ht="15.75" customHeight="1">
      <c r="A70" s="42"/>
      <c r="B70" s="70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 spans="1:25" ht="15.75" customHeight="1">
      <c r="A71" s="42"/>
      <c r="B71" s="70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 ht="15.75" customHeight="1">
      <c r="A72" s="42"/>
      <c r="B72" s="70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 spans="1:25" ht="15.75" customHeight="1">
      <c r="A73" s="42"/>
      <c r="B73" s="70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 ht="15.75" customHeight="1">
      <c r="A74" s="42"/>
      <c r="B74" s="70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 spans="1:25" ht="15.75" customHeight="1">
      <c r="A75" s="42"/>
      <c r="B75" s="70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 ht="15.75" customHeight="1">
      <c r="A76" s="42"/>
      <c r="B76" s="70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 spans="1:25" ht="15.75" customHeight="1">
      <c r="A77" s="42"/>
      <c r="B77" s="70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 ht="15.75" customHeight="1">
      <c r="A78" s="42"/>
      <c r="B78" s="70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 spans="1:25" ht="15.75" customHeight="1">
      <c r="A79" s="42"/>
      <c r="B79" s="70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 ht="15.75" customHeight="1">
      <c r="A80" s="42"/>
      <c r="B80" s="70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 spans="1:25" ht="15.75" customHeight="1">
      <c r="A81" s="42"/>
      <c r="B81" s="70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 spans="1:25" ht="15.75" customHeight="1">
      <c r="A82" s="42"/>
      <c r="B82" s="70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 spans="1:25" ht="15.75" customHeight="1">
      <c r="A83" s="42"/>
      <c r="B83" s="70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 spans="1:25" ht="15.75" customHeight="1">
      <c r="A84" s="42"/>
      <c r="B84" s="70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 spans="1:25" ht="15.75" customHeight="1">
      <c r="A85" s="42"/>
      <c r="B85" s="70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 spans="1:25" ht="15.75" customHeight="1">
      <c r="A86" s="42"/>
      <c r="B86" s="70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 spans="1:25" ht="15.75" customHeight="1">
      <c r="A87" s="42"/>
      <c r="B87" s="70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 spans="1:25" ht="15.75" customHeight="1">
      <c r="A88" s="42"/>
      <c r="B88" s="70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 spans="1:25" ht="15.75" customHeight="1">
      <c r="A89" s="42"/>
      <c r="B89" s="70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 spans="1:25" ht="15.75" customHeight="1">
      <c r="A90" s="42"/>
      <c r="B90" s="70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1:25" ht="15.75" customHeight="1">
      <c r="A91" s="42"/>
      <c r="B91" s="70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 spans="1:25" ht="15.75" customHeight="1">
      <c r="A92" s="42"/>
      <c r="B92" s="70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 spans="1:25" ht="15.75" customHeight="1">
      <c r="A93" s="42"/>
      <c r="B93" s="70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 spans="1:25" ht="15.75" customHeight="1">
      <c r="A94" s="42"/>
      <c r="B94" s="70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 spans="1:25" ht="15.75" customHeight="1">
      <c r="A95" s="42"/>
      <c r="B95" s="70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 spans="1:25" ht="15.75" customHeight="1">
      <c r="A96" s="42"/>
      <c r="B96" s="70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 spans="1:25" ht="15.75" customHeight="1">
      <c r="A97" s="42"/>
      <c r="B97" s="70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 spans="1:25" ht="15.75" customHeight="1">
      <c r="A98" s="42"/>
      <c r="B98" s="70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 spans="1:25" ht="15.75" customHeight="1">
      <c r="A99" s="42"/>
      <c r="B99" s="70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1:25" ht="15.75" customHeight="1">
      <c r="A100" s="42"/>
      <c r="B100" s="70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1:25" ht="15.75" customHeight="1">
      <c r="A101" s="42"/>
      <c r="B101" s="70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1:25" ht="15.75" customHeight="1">
      <c r="A102" s="42"/>
      <c r="B102" s="70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 spans="1:25" ht="15.75" customHeight="1">
      <c r="A103" s="42"/>
      <c r="B103" s="70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 spans="1:25" ht="15.75" customHeight="1">
      <c r="A104" s="42"/>
      <c r="B104" s="70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 spans="1:25" ht="15.75" customHeight="1">
      <c r="A105" s="42"/>
      <c r="B105" s="70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 spans="1:25" ht="15.75" customHeight="1">
      <c r="A106" s="42"/>
      <c r="B106" s="70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 spans="1:25" ht="15.75" customHeight="1">
      <c r="A107" s="42"/>
      <c r="B107" s="70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 spans="1:25" ht="15.75" customHeight="1">
      <c r="A108" s="42"/>
      <c r="B108" s="70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 spans="1:25" ht="15.75" customHeight="1">
      <c r="A109" s="42"/>
      <c r="B109" s="70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 spans="1:25" ht="15.75" customHeight="1">
      <c r="A110" s="42"/>
      <c r="B110" s="7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 spans="1:25" ht="15.75" customHeight="1">
      <c r="A111" s="42"/>
      <c r="B111" s="70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 spans="1:25" ht="15.75" customHeight="1">
      <c r="A112" s="42"/>
      <c r="B112" s="70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 spans="1:25" ht="15.75" customHeight="1">
      <c r="A113" s="42"/>
      <c r="B113" s="70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 spans="1:25" ht="15.75" customHeight="1">
      <c r="A114" s="42"/>
      <c r="B114" s="70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 spans="1:25" ht="15.75" customHeight="1">
      <c r="A115" s="42"/>
      <c r="B115" s="70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 spans="1:25" ht="15.75" customHeight="1">
      <c r="A116" s="42"/>
      <c r="B116" s="70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 spans="1:25" ht="15.75" customHeight="1">
      <c r="A117" s="42"/>
      <c r="B117" s="70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 spans="1:25" ht="15.75" customHeight="1">
      <c r="A118" s="42"/>
      <c r="B118" s="70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 spans="1:25" ht="15.75" customHeight="1">
      <c r="A119" s="42"/>
      <c r="B119" s="70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 spans="1:25" ht="15.75" customHeight="1">
      <c r="A120" s="42"/>
      <c r="B120" s="70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 spans="1:25" ht="15.75" customHeight="1">
      <c r="A121" s="42"/>
      <c r="B121" s="70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 spans="1:25" ht="15.75" customHeight="1">
      <c r="A122" s="42"/>
      <c r="B122" s="70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 spans="1:25" ht="15.75" customHeight="1">
      <c r="A123" s="42"/>
      <c r="B123" s="70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 spans="1:25" ht="15.75" customHeight="1">
      <c r="A124" s="42"/>
      <c r="B124" s="70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 spans="1:25" ht="15.75" customHeight="1">
      <c r="A125" s="42"/>
      <c r="B125" s="70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 spans="1:25" ht="15.75" customHeight="1">
      <c r="A126" s="42"/>
      <c r="B126" s="70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 spans="1:25" ht="15.75" customHeight="1">
      <c r="A127" s="42"/>
      <c r="B127" s="70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 spans="1:25" ht="15.75" customHeight="1">
      <c r="A128" s="42"/>
      <c r="B128" s="70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 spans="1:25" ht="15.75" customHeight="1">
      <c r="A129" s="42"/>
      <c r="B129" s="70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 spans="1:25" ht="15.75" customHeight="1">
      <c r="A130" s="42"/>
      <c r="B130" s="70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 spans="1:25" ht="15.75" customHeight="1">
      <c r="A131" s="42"/>
      <c r="B131" s="70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 spans="1:25" ht="15.75" customHeight="1">
      <c r="A132" s="42"/>
      <c r="B132" s="70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 spans="1:25" ht="15.75" customHeight="1">
      <c r="A133" s="42"/>
      <c r="B133" s="70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 spans="1:25" ht="15.75" customHeight="1">
      <c r="A134" s="42"/>
      <c r="B134" s="70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 spans="1:25" ht="15.75" customHeight="1">
      <c r="A135" s="42"/>
      <c r="B135" s="70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 spans="1:25" ht="15.75" customHeight="1">
      <c r="A136" s="42"/>
      <c r="B136" s="70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 spans="1:25" ht="15.75" customHeight="1">
      <c r="A137" s="42"/>
      <c r="B137" s="70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 spans="1:25" ht="15.75" customHeight="1">
      <c r="A138" s="42"/>
      <c r="B138" s="70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 spans="1:25" ht="15.75" customHeight="1">
      <c r="A139" s="42"/>
      <c r="B139" s="70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 spans="1:25" ht="15.75" customHeight="1">
      <c r="A140" s="42"/>
      <c r="B140" s="70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 spans="1:25" ht="15.75" customHeight="1">
      <c r="A141" s="42"/>
      <c r="B141" s="70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 spans="1:25" ht="15.75" customHeight="1">
      <c r="A142" s="42"/>
      <c r="B142" s="70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 spans="1:25" ht="15.75" customHeight="1">
      <c r="A143" s="42"/>
      <c r="B143" s="70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 spans="1:25" ht="15.75" customHeight="1">
      <c r="A144" s="42"/>
      <c r="B144" s="70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 spans="1:25" ht="15.75" customHeight="1">
      <c r="A145" s="42"/>
      <c r="B145" s="70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 spans="1:25" ht="15.75" customHeight="1">
      <c r="A146" s="42"/>
      <c r="B146" s="70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 spans="1:25" ht="15.75" customHeight="1">
      <c r="A147" s="42"/>
      <c r="B147" s="70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 spans="1:25" ht="15.75" customHeight="1">
      <c r="A148" s="42"/>
      <c r="B148" s="70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 spans="1:25" ht="15.75" customHeight="1">
      <c r="A149" s="42"/>
      <c r="B149" s="70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 spans="1:25" ht="15.75" customHeight="1">
      <c r="A150" s="42"/>
      <c r="B150" s="70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 spans="1:25" ht="15.75" customHeight="1">
      <c r="A151" s="42"/>
      <c r="B151" s="70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 spans="1:25" ht="15.75" customHeight="1">
      <c r="A152" s="42"/>
      <c r="B152" s="70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 spans="1:25" ht="15.75" customHeight="1">
      <c r="A153" s="42"/>
      <c r="B153" s="70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 spans="1:25" ht="15.75" customHeight="1">
      <c r="A154" s="42"/>
      <c r="B154" s="70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 spans="1:25" ht="15.75" customHeight="1">
      <c r="A155" s="42"/>
      <c r="B155" s="70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 spans="1:25" ht="15.75" customHeight="1">
      <c r="A156" s="42"/>
      <c r="B156" s="70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 spans="1:25" ht="15.75" customHeight="1">
      <c r="A157" s="42"/>
      <c r="B157" s="70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 spans="1:25" ht="15.75" customHeight="1">
      <c r="A158" s="42"/>
      <c r="B158" s="70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 spans="1:25" ht="15.75" customHeight="1">
      <c r="A159" s="42"/>
      <c r="B159" s="70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 spans="1:25" ht="15.75" customHeight="1">
      <c r="A160" s="42"/>
      <c r="B160" s="70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 spans="1:25" ht="15.75" customHeight="1">
      <c r="A161" s="42"/>
      <c r="B161" s="70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 spans="1:25" ht="15.75" customHeight="1">
      <c r="A162" s="42"/>
      <c r="B162" s="70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 spans="1:25" ht="15.75" customHeight="1">
      <c r="A163" s="42"/>
      <c r="B163" s="70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 spans="1:25" ht="15.75" customHeight="1">
      <c r="A164" s="42"/>
      <c r="B164" s="70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 spans="1:25" ht="15.75" customHeight="1">
      <c r="A165" s="42"/>
      <c r="B165" s="70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 spans="1:25" ht="15.75" customHeight="1">
      <c r="A166" s="42"/>
      <c r="B166" s="70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 spans="1:25" ht="15.75" customHeight="1">
      <c r="A167" s="42"/>
      <c r="B167" s="70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 spans="1:25" ht="15.75" customHeight="1">
      <c r="A168" s="42"/>
      <c r="B168" s="70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 spans="1:25" ht="15.75" customHeight="1">
      <c r="A169" s="42"/>
      <c r="B169" s="70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 spans="1:25" ht="15.75" customHeight="1">
      <c r="A170" s="42"/>
      <c r="B170" s="70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 spans="1:25" ht="15.75" customHeight="1">
      <c r="A171" s="42"/>
      <c r="B171" s="70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 spans="1:25" ht="15.75" customHeight="1">
      <c r="A172" s="42"/>
      <c r="B172" s="70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 spans="1:25" ht="15.75" customHeight="1">
      <c r="A173" s="42"/>
      <c r="B173" s="70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 spans="1:25" ht="15.75" customHeight="1">
      <c r="A174" s="42"/>
      <c r="B174" s="70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 spans="1:25" ht="15.75" customHeight="1">
      <c r="A175" s="42"/>
      <c r="B175" s="70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 spans="1:25" ht="15.75" customHeight="1">
      <c r="A176" s="42"/>
      <c r="B176" s="70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 spans="1:25" ht="15.75" customHeight="1">
      <c r="A177" s="42"/>
      <c r="B177" s="70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 spans="1:25" ht="15.75" customHeight="1">
      <c r="A178" s="42"/>
      <c r="B178" s="70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 spans="1:25" ht="15.75" customHeight="1">
      <c r="A179" s="42"/>
      <c r="B179" s="70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 spans="1:25" ht="15.75" customHeight="1">
      <c r="A180" s="42"/>
      <c r="B180" s="70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 spans="1:25" ht="15.75" customHeight="1">
      <c r="A181" s="42"/>
      <c r="B181" s="70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 spans="1:25" ht="15.75" customHeight="1">
      <c r="A182" s="42"/>
      <c r="B182" s="70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 spans="1:25" ht="15.75" customHeight="1">
      <c r="A183" s="42"/>
      <c r="B183" s="70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 spans="1:25" ht="15.75" customHeight="1">
      <c r="A184" s="42"/>
      <c r="B184" s="70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 spans="1:25" ht="15.75" customHeight="1">
      <c r="A185" s="42"/>
      <c r="B185" s="70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 spans="1:25" ht="15.75" customHeight="1">
      <c r="A186" s="42"/>
      <c r="B186" s="70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 spans="1:25" ht="15.75" customHeight="1">
      <c r="A187" s="42"/>
      <c r="B187" s="70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 spans="1:25" ht="15.75" customHeight="1">
      <c r="A188" s="42"/>
      <c r="B188" s="70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 spans="1:25" ht="15.75" customHeight="1">
      <c r="A189" s="42"/>
      <c r="B189" s="70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 spans="1:25" ht="15.75" customHeight="1">
      <c r="A190" s="42"/>
      <c r="B190" s="70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 spans="1:25" ht="15.75" customHeight="1">
      <c r="A191" s="42"/>
      <c r="B191" s="70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 spans="1:25" ht="15.75" customHeight="1">
      <c r="A192" s="42"/>
      <c r="B192" s="70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 spans="1:25" ht="15.75" customHeight="1">
      <c r="A193" s="42"/>
      <c r="B193" s="70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 spans="1:25" ht="15.75" customHeight="1">
      <c r="A194" s="42"/>
      <c r="B194" s="70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 spans="1:25" ht="15.75" customHeight="1">
      <c r="A195" s="42"/>
      <c r="B195" s="70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 spans="1:25" ht="15.75" customHeight="1">
      <c r="A196" s="42"/>
      <c r="B196" s="70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 spans="1:25" ht="15.75" customHeight="1">
      <c r="A197" s="42"/>
      <c r="B197" s="70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 spans="1:25" ht="15.75" customHeight="1">
      <c r="A198" s="42"/>
      <c r="B198" s="70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 spans="1:25" ht="15.75" customHeight="1">
      <c r="A199" s="42"/>
      <c r="B199" s="70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 spans="1:25" ht="15.75" customHeight="1">
      <c r="A200" s="42"/>
      <c r="B200" s="70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 spans="1:25" ht="15.75" customHeight="1">
      <c r="A201" s="42"/>
      <c r="B201" s="70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 spans="1:25" ht="15.75" customHeight="1">
      <c r="A202" s="42"/>
      <c r="B202" s="70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 spans="1:25" ht="15.75" customHeight="1">
      <c r="A203" s="42"/>
      <c r="B203" s="70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 spans="1:25" ht="15.75" customHeight="1">
      <c r="A204" s="42"/>
      <c r="B204" s="70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 spans="1:25" ht="15.75" customHeight="1">
      <c r="A205" s="42"/>
      <c r="B205" s="70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 spans="1:25" ht="15.75" customHeight="1">
      <c r="A206" s="42"/>
      <c r="B206" s="70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 spans="1:25" ht="15.75" customHeight="1">
      <c r="A207" s="42"/>
      <c r="B207" s="70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 spans="1:25" ht="15.75" customHeight="1">
      <c r="A208" s="42"/>
      <c r="B208" s="70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 spans="1:25" ht="15.75" customHeight="1">
      <c r="A209" s="42"/>
      <c r="B209" s="70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 spans="1:25" ht="15.75" customHeight="1">
      <c r="A210" s="42"/>
      <c r="B210" s="70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 spans="1:25" ht="15.75" customHeight="1">
      <c r="A211" s="42"/>
      <c r="B211" s="70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 spans="1:25" ht="15.75" customHeight="1">
      <c r="A212" s="42"/>
      <c r="B212" s="70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 spans="1:25" ht="15.75" customHeight="1">
      <c r="A213" s="42"/>
      <c r="B213" s="70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 spans="1:25" ht="15.75" customHeight="1">
      <c r="A214" s="42"/>
      <c r="B214" s="70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 spans="1:25" ht="15.75" customHeight="1">
      <c r="A215" s="42"/>
      <c r="B215" s="70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 spans="1:25" ht="15.75" customHeight="1">
      <c r="A216" s="42"/>
      <c r="B216" s="70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 spans="1:25" ht="15.75" customHeight="1">
      <c r="A217" s="42"/>
      <c r="B217" s="70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 spans="1:25" ht="15.75" customHeight="1">
      <c r="A218" s="42"/>
      <c r="B218" s="70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 spans="1:25" ht="15.75" customHeight="1">
      <c r="A219" s="42"/>
      <c r="B219" s="70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 spans="1:25" ht="15.75" customHeight="1">
      <c r="A220" s="42"/>
      <c r="B220" s="70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 spans="1:25" ht="15.75" customHeight="1">
      <c r="A221" s="42"/>
      <c r="B221" s="70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 spans="1:25" ht="15.75" customHeight="1">
      <c r="A222" s="42"/>
      <c r="B222" s="70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 spans="1:25" ht="15.75" customHeight="1">
      <c r="A223" s="42"/>
      <c r="B223" s="70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 spans="1:25" ht="15.75" customHeight="1">
      <c r="A224" s="42"/>
      <c r="B224" s="70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 spans="1:25" ht="15.75" customHeight="1">
      <c r="A225" s="42"/>
      <c r="B225" s="70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 spans="1:25" ht="15.75" customHeight="1">
      <c r="A226" s="42"/>
      <c r="B226" s="70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 spans="1:25" ht="15.75" customHeight="1">
      <c r="A227" s="42"/>
      <c r="B227" s="70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 spans="1:25" ht="15.75" customHeight="1">
      <c r="A228" s="42"/>
      <c r="B228" s="70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 spans="1:25" ht="15.75" customHeight="1">
      <c r="A229" s="42"/>
      <c r="B229" s="70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 spans="1:25" ht="15.75" customHeight="1">
      <c r="A230" s="42"/>
      <c r="B230" s="70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 spans="1:25" ht="15.75" customHeight="1">
      <c r="A231" s="42"/>
      <c r="B231" s="70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 spans="1:25" ht="15.75" customHeight="1">
      <c r="A232" s="42"/>
      <c r="B232" s="70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 spans="1:25" ht="15.75" customHeight="1">
      <c r="A233" s="42"/>
      <c r="B233" s="70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 spans="1:25" ht="15.75" customHeight="1">
      <c r="A234" s="42"/>
      <c r="B234" s="70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 spans="1:25" ht="15.75" customHeight="1">
      <c r="A235" s="42"/>
      <c r="B235" s="70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 spans="1:25" ht="15.75" customHeight="1">
      <c r="A236" s="42"/>
      <c r="B236" s="70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 spans="1:25" ht="15.75" customHeight="1">
      <c r="A237" s="42"/>
      <c r="B237" s="70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 spans="1:25" ht="15.75" customHeight="1">
      <c r="A238" s="42"/>
      <c r="B238" s="70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 spans="1:25" ht="15.75" customHeight="1">
      <c r="A239" s="42"/>
      <c r="B239" s="70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 spans="1:25" ht="15.75" customHeight="1">
      <c r="A240" s="42"/>
      <c r="B240" s="70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 spans="1:25" ht="15.75" customHeight="1">
      <c r="A241" s="42"/>
      <c r="B241" s="70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 spans="1:25" ht="15.75" customHeight="1">
      <c r="A242" s="42"/>
      <c r="B242" s="70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 spans="1:25" ht="15.75" customHeight="1">
      <c r="A243" s="42"/>
      <c r="B243" s="70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 spans="1:25" ht="15.75" customHeight="1">
      <c r="A244" s="42"/>
      <c r="B244" s="70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 spans="1:25" ht="15.75" customHeight="1">
      <c r="A245" s="42"/>
      <c r="B245" s="70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 spans="1:25" ht="15.75" customHeight="1">
      <c r="A246" s="42"/>
      <c r="B246" s="70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 spans="1:25" ht="15.75" customHeight="1">
      <c r="A247" s="42"/>
      <c r="B247" s="70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 spans="1:25" ht="15.75" customHeight="1">
      <c r="A248" s="42"/>
      <c r="B248" s="70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 spans="1:25" ht="15.75" customHeight="1">
      <c r="A249" s="42"/>
      <c r="B249" s="70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 spans="1:25" ht="15.75" customHeight="1">
      <c r="A250" s="42"/>
      <c r="B250" s="70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 spans="1:25" ht="15.75" customHeight="1">
      <c r="A251" s="42"/>
      <c r="B251" s="70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 spans="1:25" ht="15.75" customHeight="1">
      <c r="A252" s="42"/>
      <c r="B252" s="70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 spans="1:25" ht="15.75" customHeight="1">
      <c r="A253" s="42"/>
      <c r="B253" s="70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 spans="1:25" ht="15.75" customHeight="1">
      <c r="A254" s="42"/>
      <c r="B254" s="70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 spans="1:25" ht="15.75" customHeight="1">
      <c r="A255" s="42"/>
      <c r="B255" s="70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 spans="1:25" ht="15.75" customHeight="1">
      <c r="A256" s="42"/>
      <c r="B256" s="70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 spans="1:25" ht="15.75" customHeight="1">
      <c r="A257" s="42"/>
      <c r="B257" s="70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 spans="1:25" ht="15.75" customHeight="1">
      <c r="A258" s="42"/>
      <c r="B258" s="70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 spans="1:25" ht="15.75" customHeight="1">
      <c r="A259" s="42"/>
      <c r="B259" s="70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 spans="1:25" ht="15.75" customHeight="1">
      <c r="A260" s="42"/>
      <c r="B260" s="70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 spans="1:25" ht="15.75" customHeight="1">
      <c r="A261" s="42"/>
      <c r="B261" s="70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 spans="1:25" ht="15.75" customHeight="1">
      <c r="A262" s="42"/>
      <c r="B262" s="70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 spans="1:25" ht="15.75" customHeight="1">
      <c r="A263" s="42"/>
      <c r="B263" s="70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 spans="1:25" ht="15.75" customHeight="1">
      <c r="A264" s="42"/>
      <c r="B264" s="70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 spans="1:25" ht="15.75" customHeight="1">
      <c r="A265" s="42"/>
      <c r="B265" s="70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 spans="1:25" ht="15.75" customHeight="1">
      <c r="A266" s="42"/>
      <c r="B266" s="70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 spans="1:25" ht="15.75" customHeight="1">
      <c r="A267" s="42"/>
      <c r="B267" s="70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 spans="1:25" ht="15.75" customHeight="1">
      <c r="A268" s="42"/>
      <c r="B268" s="70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 spans="1:25" ht="15.75" customHeight="1">
      <c r="A269" s="42"/>
      <c r="B269" s="70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 spans="1:25" ht="15.75" customHeight="1">
      <c r="A270" s="42"/>
      <c r="B270" s="70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 spans="1:25" ht="15.75" customHeight="1">
      <c r="A271" s="42"/>
      <c r="B271" s="70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 spans="1:25" ht="15.75" customHeight="1">
      <c r="A272" s="42"/>
      <c r="B272" s="70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 spans="1:25" ht="15.75" customHeight="1">
      <c r="A273" s="42"/>
      <c r="B273" s="70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 spans="1:25" ht="15.75" customHeight="1">
      <c r="A274" s="42"/>
      <c r="B274" s="70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 spans="1:25" ht="15.75" customHeight="1">
      <c r="A275" s="42"/>
      <c r="B275" s="70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 spans="1:25" ht="15.75" customHeight="1">
      <c r="A276" s="42"/>
      <c r="B276" s="70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 spans="1:25" ht="15.75" customHeight="1">
      <c r="A277" s="42"/>
      <c r="B277" s="70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 spans="1:25" ht="15.75" customHeight="1">
      <c r="A278" s="42"/>
      <c r="B278" s="70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 spans="1:25" ht="15.75" customHeight="1">
      <c r="A279" s="42"/>
      <c r="B279" s="70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 spans="1:25" ht="15.75" customHeight="1">
      <c r="A280" s="42"/>
      <c r="B280" s="70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 spans="1:25" ht="15.75" customHeight="1">
      <c r="A281" s="42"/>
      <c r="B281" s="70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 spans="1:25" ht="15.75" customHeight="1">
      <c r="A282" s="42"/>
      <c r="B282" s="70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 spans="1:25" ht="15.75" customHeight="1">
      <c r="A283" s="42"/>
      <c r="B283" s="70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 spans="1:25" ht="15.75" customHeight="1">
      <c r="A284" s="42"/>
      <c r="B284" s="70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 spans="1:25" ht="15.75" customHeight="1">
      <c r="A285" s="42"/>
      <c r="B285" s="70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 spans="1:25" ht="15.75" customHeight="1">
      <c r="A286" s="42"/>
      <c r="B286" s="70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 spans="1:25" ht="15.75" customHeight="1">
      <c r="A287" s="42"/>
      <c r="B287" s="70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 spans="1:25" ht="15.75" customHeight="1">
      <c r="A288" s="42"/>
      <c r="B288" s="70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 spans="1:25" ht="15.75" customHeight="1">
      <c r="A289" s="42"/>
      <c r="B289" s="70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 spans="1:25" ht="15.75" customHeight="1">
      <c r="A290" s="42"/>
      <c r="B290" s="70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 spans="1:25" ht="15.75" customHeight="1">
      <c r="A291" s="42"/>
      <c r="B291" s="70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 spans="1:25" ht="15.75" customHeight="1">
      <c r="A292" s="42"/>
      <c r="B292" s="70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 spans="1:25" ht="15.75" customHeight="1">
      <c r="A293" s="42"/>
      <c r="B293" s="70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 spans="1:25" ht="15.75" customHeight="1">
      <c r="A294" s="42"/>
      <c r="B294" s="70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 spans="1:25" ht="15.75" customHeight="1">
      <c r="A295" s="42"/>
      <c r="B295" s="70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 spans="1:25" ht="15.75" customHeight="1">
      <c r="A296" s="42"/>
      <c r="B296" s="70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 spans="1:25" ht="15.75" customHeight="1">
      <c r="A297" s="42"/>
      <c r="B297" s="70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 spans="1:25" ht="15.75" customHeight="1">
      <c r="A298" s="42"/>
      <c r="B298" s="70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 spans="1:25" ht="15.75" customHeight="1">
      <c r="A299" s="42"/>
      <c r="B299" s="70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 spans="1:25" ht="15.75" customHeight="1">
      <c r="A300" s="42"/>
      <c r="B300" s="70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 spans="1:25" ht="15.75" customHeight="1">
      <c r="A301" s="42"/>
      <c r="B301" s="70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 spans="1:25" ht="15.75" customHeight="1">
      <c r="A302" s="42"/>
      <c r="B302" s="70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 spans="1:25" ht="15.75" customHeight="1">
      <c r="A303" s="42"/>
      <c r="B303" s="70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 spans="1:25" ht="15.75" customHeight="1">
      <c r="A304" s="42"/>
      <c r="B304" s="70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 spans="1:25" ht="15.75" customHeight="1">
      <c r="A305" s="42"/>
      <c r="B305" s="70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 spans="1:25" ht="15.75" customHeight="1">
      <c r="A306" s="42"/>
      <c r="B306" s="70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 spans="1:25" ht="15.75" customHeight="1">
      <c r="A307" s="42"/>
      <c r="B307" s="70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 spans="1:25" ht="15.75" customHeight="1">
      <c r="A308" s="42"/>
      <c r="B308" s="70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 spans="1:25" ht="15.75" customHeight="1">
      <c r="A309" s="42"/>
      <c r="B309" s="70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 spans="1:25" ht="15.75" customHeight="1">
      <c r="A310" s="42"/>
      <c r="B310" s="70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 spans="1:25" ht="15.75" customHeight="1">
      <c r="A311" s="42"/>
      <c r="B311" s="70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 spans="1:25" ht="15.75" customHeight="1">
      <c r="A312" s="42"/>
      <c r="B312" s="70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 spans="1:25" ht="15.75" customHeight="1">
      <c r="A313" s="42"/>
      <c r="B313" s="70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 spans="1:25" ht="15.75" customHeight="1">
      <c r="A314" s="42"/>
      <c r="B314" s="70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 spans="1:25" ht="15.75" customHeight="1">
      <c r="A315" s="42"/>
      <c r="B315" s="70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 spans="1:25" ht="15.75" customHeight="1">
      <c r="A316" s="42"/>
      <c r="B316" s="70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 spans="1:25" ht="15.75" customHeight="1">
      <c r="A317" s="42"/>
      <c r="B317" s="70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 spans="1:25" ht="15.75" customHeight="1">
      <c r="A318" s="42"/>
      <c r="B318" s="70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 spans="1:25" ht="15.75" customHeight="1">
      <c r="A319" s="42"/>
      <c r="B319" s="70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 spans="1:25" ht="15.75" customHeight="1">
      <c r="A320" s="42"/>
      <c r="B320" s="70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 spans="1:25" ht="15.75" customHeight="1">
      <c r="A321" s="42"/>
      <c r="B321" s="70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 spans="1:25" ht="15.75" customHeight="1">
      <c r="A322" s="42"/>
      <c r="B322" s="70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 spans="1:25" ht="15.75" customHeight="1">
      <c r="A323" s="42"/>
      <c r="B323" s="70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 spans="1:25" ht="15.75" customHeight="1">
      <c r="A324" s="42"/>
      <c r="B324" s="70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 spans="1:25" ht="15.75" customHeight="1">
      <c r="A325" s="42"/>
      <c r="B325" s="70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 spans="1:25" ht="15.75" customHeight="1">
      <c r="A326" s="42"/>
      <c r="B326" s="70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 spans="1:25" ht="15.75" customHeight="1">
      <c r="A327" s="42"/>
      <c r="B327" s="70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 spans="1:25" ht="15.75" customHeight="1">
      <c r="A328" s="42"/>
      <c r="B328" s="70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 spans="1:25" ht="15.75" customHeight="1">
      <c r="A329" s="42"/>
      <c r="B329" s="70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 spans="1:25" ht="15.75" customHeight="1">
      <c r="A330" s="42"/>
      <c r="B330" s="70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 spans="1:25" ht="15.75" customHeight="1">
      <c r="A331" s="42"/>
      <c r="B331" s="70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 spans="1:25" ht="15.75" customHeight="1">
      <c r="A332" s="42"/>
      <c r="B332" s="70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 spans="1:25" ht="15.75" customHeight="1">
      <c r="A333" s="42"/>
      <c r="B333" s="70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 spans="1:25" ht="15.75" customHeight="1">
      <c r="A334" s="42"/>
      <c r="B334" s="70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 spans="1:25" ht="15.75" customHeight="1">
      <c r="A335" s="42"/>
      <c r="B335" s="70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 spans="1:25" ht="15.75" customHeight="1">
      <c r="A336" s="42"/>
      <c r="B336" s="70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 spans="1:25" ht="15.75" customHeight="1">
      <c r="A337" s="42"/>
      <c r="B337" s="70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 spans="1:25" ht="15.75" customHeight="1">
      <c r="A338" s="42"/>
      <c r="B338" s="70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 spans="1:25" ht="15.75" customHeight="1">
      <c r="A339" s="42"/>
      <c r="B339" s="70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 spans="1:25" ht="15.75" customHeight="1">
      <c r="A340" s="42"/>
      <c r="B340" s="70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 spans="1:25" ht="15.75" customHeight="1">
      <c r="A341" s="42"/>
      <c r="B341" s="70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 spans="1:25" ht="15.75" customHeight="1">
      <c r="A342" s="42"/>
      <c r="B342" s="70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 spans="1:25" ht="15.75" customHeight="1">
      <c r="A343" s="42"/>
      <c r="B343" s="70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 spans="1:25" ht="15.75" customHeight="1">
      <c r="A344" s="42"/>
      <c r="B344" s="70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 spans="1:25" ht="15.75" customHeight="1">
      <c r="A345" s="42"/>
      <c r="B345" s="70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 spans="1:25" ht="15.75" customHeight="1">
      <c r="A346" s="42"/>
      <c r="B346" s="70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 spans="1:25" ht="15.75" customHeight="1">
      <c r="A347" s="42"/>
      <c r="B347" s="70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 spans="1:25" ht="15.75" customHeight="1">
      <c r="A348" s="42"/>
      <c r="B348" s="70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 spans="1:25" ht="15.75" customHeight="1">
      <c r="A349" s="42"/>
      <c r="B349" s="70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 spans="1:25" ht="15.75" customHeight="1">
      <c r="A350" s="42"/>
      <c r="B350" s="70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 spans="1:25" ht="15.75" customHeight="1">
      <c r="A351" s="42"/>
      <c r="B351" s="70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 spans="1:25" ht="15.75" customHeight="1">
      <c r="A352" s="42"/>
      <c r="B352" s="70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 spans="1:25" ht="15.75" customHeight="1">
      <c r="A353" s="42"/>
      <c r="B353" s="70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 spans="1:25" ht="15.75" customHeight="1">
      <c r="A354" s="42"/>
      <c r="B354" s="70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 spans="1:25" ht="15.75" customHeight="1">
      <c r="A355" s="42"/>
      <c r="B355" s="70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 spans="1:25" ht="15.75" customHeight="1">
      <c r="A356" s="42"/>
      <c r="B356" s="70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 spans="1:25" ht="15.75" customHeight="1">
      <c r="A357" s="42"/>
      <c r="B357" s="70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 spans="1:25" ht="15.75" customHeight="1">
      <c r="A358" s="42"/>
      <c r="B358" s="70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 spans="1:25" ht="15.75" customHeight="1">
      <c r="A359" s="42"/>
      <c r="B359" s="70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 spans="1:25" ht="15.75" customHeight="1">
      <c r="A360" s="42"/>
      <c r="B360" s="70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 spans="1:25" ht="15.75" customHeight="1">
      <c r="A361" s="42"/>
      <c r="B361" s="70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 spans="1:25" ht="15.75" customHeight="1">
      <c r="A362" s="42"/>
      <c r="B362" s="70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 spans="1:25" ht="15.75" customHeight="1">
      <c r="A363" s="42"/>
      <c r="B363" s="70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 spans="1:25" ht="15.75" customHeight="1">
      <c r="A364" s="42"/>
      <c r="B364" s="70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 spans="1:25" ht="15.75" customHeight="1">
      <c r="A365" s="42"/>
      <c r="B365" s="70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 spans="1:25" ht="15.75" customHeight="1">
      <c r="A366" s="42"/>
      <c r="B366" s="70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 spans="1:25" ht="15.75" customHeight="1">
      <c r="A367" s="42"/>
      <c r="B367" s="70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 spans="1:25" ht="15.75" customHeight="1">
      <c r="A368" s="42"/>
      <c r="B368" s="70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 spans="1:25" ht="15.75" customHeight="1">
      <c r="A369" s="42"/>
      <c r="B369" s="70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 spans="1:25" ht="15.75" customHeight="1">
      <c r="A370" s="42"/>
      <c r="B370" s="70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 spans="1:25" ht="15.75" customHeight="1">
      <c r="A371" s="42"/>
      <c r="B371" s="70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 spans="1:25" ht="15.75" customHeight="1">
      <c r="A372" s="42"/>
      <c r="B372" s="70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 spans="1:25" ht="15.75" customHeight="1">
      <c r="A373" s="42"/>
      <c r="B373" s="70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 spans="1:25" ht="15.75" customHeight="1">
      <c r="A374" s="42"/>
      <c r="B374" s="70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 spans="1:25" ht="15.75" customHeight="1">
      <c r="A375" s="42"/>
      <c r="B375" s="70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 spans="1:25" ht="15.75" customHeight="1">
      <c r="A376" s="42"/>
      <c r="B376" s="70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 spans="1:25" ht="15.75" customHeight="1">
      <c r="A377" s="42"/>
      <c r="B377" s="70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 spans="1:25" ht="15.75" customHeight="1">
      <c r="A378" s="42"/>
      <c r="B378" s="70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 spans="1:25" ht="15.75" customHeight="1">
      <c r="A379" s="42"/>
      <c r="B379" s="70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 spans="1:25" ht="15.75" customHeight="1">
      <c r="A380" s="42"/>
      <c r="B380" s="70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 spans="1:25" ht="15.75" customHeight="1">
      <c r="A381" s="42"/>
      <c r="B381" s="70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 spans="1:25" ht="15.75" customHeight="1">
      <c r="A382" s="42"/>
      <c r="B382" s="70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 spans="1:25" ht="15.75" customHeight="1">
      <c r="A383" s="42"/>
      <c r="B383" s="70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 spans="1:25" ht="15.75" customHeight="1">
      <c r="A384" s="42"/>
      <c r="B384" s="70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 spans="1:25" ht="15.75" customHeight="1">
      <c r="A385" s="42"/>
      <c r="B385" s="70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 spans="1:25" ht="15.75" customHeight="1">
      <c r="A386" s="42"/>
      <c r="B386" s="70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 spans="1:25" ht="15.75" customHeight="1">
      <c r="A387" s="42"/>
      <c r="B387" s="70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 spans="1:25" ht="15.75" customHeight="1">
      <c r="A388" s="42"/>
      <c r="B388" s="70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 spans="1:25" ht="15.75" customHeight="1">
      <c r="A389" s="42"/>
      <c r="B389" s="70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 spans="1:25" ht="15.75" customHeight="1">
      <c r="A390" s="42"/>
      <c r="B390" s="70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 spans="1:25" ht="15.75" customHeight="1">
      <c r="A391" s="42"/>
      <c r="B391" s="70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 spans="1:25" ht="15.75" customHeight="1">
      <c r="A392" s="42"/>
      <c r="B392" s="70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 spans="1:25" ht="15.75" customHeight="1">
      <c r="A393" s="42"/>
      <c r="B393" s="70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 spans="1:25" ht="15.75" customHeight="1">
      <c r="A394" s="42"/>
      <c r="B394" s="70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 spans="1:25" ht="15.75" customHeight="1">
      <c r="A395" s="42"/>
      <c r="B395" s="70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 spans="1:25" ht="15.75" customHeight="1">
      <c r="A396" s="42"/>
      <c r="B396" s="70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 spans="1:25" ht="15.75" customHeight="1">
      <c r="A397" s="42"/>
      <c r="B397" s="70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 spans="1:25" ht="15.75" customHeight="1">
      <c r="A398" s="42"/>
      <c r="B398" s="70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 spans="1:25" ht="15.75" customHeight="1">
      <c r="A399" s="42"/>
      <c r="B399" s="70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 spans="1:25" ht="15.75" customHeight="1">
      <c r="A400" s="42"/>
      <c r="B400" s="70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 spans="1:25" ht="15.75" customHeight="1">
      <c r="A401" s="42"/>
      <c r="B401" s="70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 spans="1:25" ht="15.75" customHeight="1">
      <c r="A402" s="42"/>
      <c r="B402" s="70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 spans="1:25" ht="15.75" customHeight="1">
      <c r="A403" s="42"/>
      <c r="B403" s="70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 spans="1:25" ht="15.75" customHeight="1">
      <c r="A404" s="42"/>
      <c r="B404" s="70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 spans="1:25" ht="15.75" customHeight="1">
      <c r="A405" s="42"/>
      <c r="B405" s="70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 spans="1:25" ht="15.75" customHeight="1">
      <c r="A406" s="42"/>
      <c r="B406" s="70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 spans="1:25" ht="15.75" customHeight="1">
      <c r="A407" s="42"/>
      <c r="B407" s="70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 spans="1:25" ht="15.75" customHeight="1">
      <c r="A408" s="42"/>
      <c r="B408" s="70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 spans="1:25" ht="15.75" customHeight="1">
      <c r="A409" s="42"/>
      <c r="B409" s="70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 spans="1:25" ht="15.75" customHeight="1">
      <c r="A410" s="42"/>
      <c r="B410" s="70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 spans="1:25" ht="15.75" customHeight="1">
      <c r="A411" s="42"/>
      <c r="B411" s="70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 spans="1:25" ht="15.75" customHeight="1">
      <c r="A412" s="42"/>
      <c r="B412" s="70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 spans="1:25" ht="15.75" customHeight="1">
      <c r="A413" s="42"/>
      <c r="B413" s="70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 spans="1:25" ht="15.75" customHeight="1">
      <c r="A414" s="42"/>
      <c r="B414" s="70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 spans="1:25" ht="15.75" customHeight="1">
      <c r="A415" s="42"/>
      <c r="B415" s="70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 spans="1:25" ht="15.75" customHeight="1">
      <c r="A416" s="42"/>
      <c r="B416" s="70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 spans="1:25" ht="15.75" customHeight="1">
      <c r="A417" s="42"/>
      <c r="B417" s="70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 spans="1:25" ht="15.75" customHeight="1">
      <c r="A418" s="42"/>
      <c r="B418" s="70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 spans="1:25" ht="15.75" customHeight="1">
      <c r="A419" s="42"/>
      <c r="B419" s="70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 spans="1:25" ht="15.75" customHeight="1">
      <c r="A420" s="42"/>
      <c r="B420" s="70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 spans="1:25" ht="15.75" customHeight="1">
      <c r="A421" s="42"/>
      <c r="B421" s="70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 spans="1:25" ht="15.75" customHeight="1">
      <c r="A422" s="42"/>
      <c r="B422" s="70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 spans="1:25" ht="15.75" customHeight="1">
      <c r="A423" s="42"/>
      <c r="B423" s="70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 spans="1:25" ht="15.75" customHeight="1">
      <c r="A424" s="42"/>
      <c r="B424" s="70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 spans="1:25" ht="15.75" customHeight="1">
      <c r="A425" s="42"/>
      <c r="B425" s="70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 spans="1:25" ht="15.75" customHeight="1">
      <c r="A426" s="42"/>
      <c r="B426" s="70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 spans="1:25" ht="15.75" customHeight="1">
      <c r="A427" s="42"/>
      <c r="B427" s="70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 spans="1:25" ht="15.75" customHeight="1">
      <c r="A428" s="42"/>
      <c r="B428" s="70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 spans="1:25" ht="15.75" customHeight="1">
      <c r="A429" s="42"/>
      <c r="B429" s="70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 spans="1:25" ht="15.75" customHeight="1">
      <c r="A430" s="42"/>
      <c r="B430" s="70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 spans="1:25" ht="15.75" customHeight="1">
      <c r="A431" s="42"/>
      <c r="B431" s="70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 spans="1:25" ht="15.75" customHeight="1">
      <c r="A432" s="42"/>
      <c r="B432" s="70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 spans="1:25" ht="15.75" customHeight="1">
      <c r="A433" s="42"/>
      <c r="B433" s="70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 spans="1:25" ht="15.75" customHeight="1">
      <c r="A434" s="42"/>
      <c r="B434" s="70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 spans="1:25" ht="15.75" customHeight="1">
      <c r="A435" s="42"/>
      <c r="B435" s="70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 spans="1:25" ht="15.75" customHeight="1">
      <c r="A436" s="42"/>
      <c r="B436" s="70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 spans="1:25" ht="15.75" customHeight="1">
      <c r="A437" s="42"/>
      <c r="B437" s="70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 spans="1:25" ht="15.75" customHeight="1">
      <c r="A438" s="42"/>
      <c r="B438" s="70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 spans="1:25" ht="15.75" customHeight="1">
      <c r="A439" s="42"/>
      <c r="B439" s="70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 spans="1:25" ht="15.75" customHeight="1">
      <c r="A440" s="42"/>
      <c r="B440" s="70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 spans="1:25" ht="15.75" customHeight="1">
      <c r="A441" s="42"/>
      <c r="B441" s="70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 spans="1:25" ht="15.75" customHeight="1">
      <c r="A442" s="42"/>
      <c r="B442" s="70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 spans="1:25" ht="15.75" customHeight="1">
      <c r="A443" s="42"/>
      <c r="B443" s="70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 spans="1:25" ht="15.75" customHeight="1">
      <c r="A444" s="42"/>
      <c r="B444" s="70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 spans="1:25" ht="15.75" customHeight="1">
      <c r="A445" s="42"/>
      <c r="B445" s="70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 spans="1:25" ht="15.75" customHeight="1">
      <c r="A446" s="42"/>
      <c r="B446" s="70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 spans="1:25" ht="15.75" customHeight="1">
      <c r="A447" s="42"/>
      <c r="B447" s="70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 spans="1:25" ht="15.75" customHeight="1">
      <c r="A448" s="42"/>
      <c r="B448" s="70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 spans="1:25" ht="15.75" customHeight="1">
      <c r="A449" s="42"/>
      <c r="B449" s="70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 spans="1:25" ht="15.75" customHeight="1">
      <c r="A450" s="42"/>
      <c r="B450" s="70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 spans="1:25" ht="15.75" customHeight="1">
      <c r="A451" s="42"/>
      <c r="B451" s="70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 spans="1:25" ht="15.75" customHeight="1">
      <c r="A452" s="42"/>
      <c r="B452" s="70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 spans="1:25" ht="15.75" customHeight="1">
      <c r="A453" s="42"/>
      <c r="B453" s="70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 spans="1:25" ht="15.75" customHeight="1">
      <c r="A454" s="42"/>
      <c r="B454" s="70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 spans="1:25" ht="15.75" customHeight="1">
      <c r="A455" s="42"/>
      <c r="B455" s="70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 spans="1:25" ht="15.75" customHeight="1">
      <c r="A456" s="42"/>
      <c r="B456" s="70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 spans="1:25" ht="15.75" customHeight="1">
      <c r="A457" s="42"/>
      <c r="B457" s="70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 spans="1:25" ht="15.75" customHeight="1">
      <c r="A458" s="42"/>
      <c r="B458" s="70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 spans="1:25" ht="15.75" customHeight="1">
      <c r="A459" s="42"/>
      <c r="B459" s="70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 spans="1:25" ht="15.75" customHeight="1">
      <c r="A460" s="42"/>
      <c r="B460" s="70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 spans="1:25" ht="15.75" customHeight="1">
      <c r="A461" s="42"/>
      <c r="B461" s="70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 spans="1:25" ht="15.75" customHeight="1">
      <c r="A462" s="42"/>
      <c r="B462" s="70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 spans="1:25" ht="15.75" customHeight="1">
      <c r="A463" s="42"/>
      <c r="B463" s="70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 spans="1:25" ht="15.75" customHeight="1">
      <c r="A464" s="42"/>
      <c r="B464" s="70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 spans="1:25" ht="15.75" customHeight="1">
      <c r="A465" s="42"/>
      <c r="B465" s="70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 spans="1:25" ht="15.75" customHeight="1">
      <c r="A466" s="42"/>
      <c r="B466" s="70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 spans="1:25" ht="15.75" customHeight="1">
      <c r="A467" s="42"/>
      <c r="B467" s="70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 spans="1:25" ht="15.75" customHeight="1">
      <c r="A468" s="42"/>
      <c r="B468" s="70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 spans="1:25" ht="15.75" customHeight="1">
      <c r="A469" s="42"/>
      <c r="B469" s="70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 spans="1:25" ht="15.75" customHeight="1">
      <c r="A470" s="42"/>
      <c r="B470" s="70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 spans="1:25" ht="15.75" customHeight="1">
      <c r="A471" s="42"/>
      <c r="B471" s="70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 spans="1:25" ht="15.75" customHeight="1">
      <c r="A472" s="42"/>
      <c r="B472" s="70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 spans="1:25" ht="15.75" customHeight="1">
      <c r="A473" s="42"/>
      <c r="B473" s="70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 spans="1:25" ht="15.75" customHeight="1">
      <c r="A474" s="42"/>
      <c r="B474" s="70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 spans="1:25" ht="15.75" customHeight="1">
      <c r="A475" s="42"/>
      <c r="B475" s="70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 spans="1:25" ht="15.75" customHeight="1">
      <c r="A476" s="42"/>
      <c r="B476" s="70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 spans="1:25" ht="15.75" customHeight="1">
      <c r="A477" s="42"/>
      <c r="B477" s="70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 spans="1:25" ht="15.75" customHeight="1">
      <c r="A478" s="42"/>
      <c r="B478" s="70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 spans="1:25" ht="15.75" customHeight="1">
      <c r="A479" s="42"/>
      <c r="B479" s="70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 spans="1:25" ht="15.75" customHeight="1">
      <c r="A480" s="42"/>
      <c r="B480" s="70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 spans="1:25" ht="15.75" customHeight="1">
      <c r="A481" s="42"/>
      <c r="B481" s="70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 spans="1:25" ht="15.75" customHeight="1">
      <c r="A482" s="42"/>
      <c r="B482" s="70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 spans="1:25" ht="15.75" customHeight="1">
      <c r="A483" s="42"/>
      <c r="B483" s="70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 spans="1:25" ht="15.75" customHeight="1">
      <c r="A484" s="42"/>
      <c r="B484" s="70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 spans="1:25" ht="15.75" customHeight="1">
      <c r="A485" s="42"/>
      <c r="B485" s="70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 spans="1:25" ht="15.75" customHeight="1">
      <c r="A486" s="42"/>
      <c r="B486" s="70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 spans="1:25" ht="15.75" customHeight="1">
      <c r="A487" s="42"/>
      <c r="B487" s="70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 spans="1:25" ht="15.75" customHeight="1">
      <c r="A488" s="42"/>
      <c r="B488" s="70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 spans="1:25" ht="15.75" customHeight="1">
      <c r="A489" s="42"/>
      <c r="B489" s="70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 spans="1:25" ht="15.75" customHeight="1">
      <c r="A490" s="42"/>
      <c r="B490" s="70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 spans="1:25" ht="15.75" customHeight="1">
      <c r="A491" s="42"/>
      <c r="B491" s="70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 spans="1:25" ht="15.75" customHeight="1">
      <c r="A492" s="42"/>
      <c r="B492" s="70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 spans="1:25" ht="15.75" customHeight="1">
      <c r="A493" s="42"/>
      <c r="B493" s="70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 spans="1:25" ht="15.75" customHeight="1">
      <c r="A494" s="42"/>
      <c r="B494" s="70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 spans="1:25" ht="15.75" customHeight="1">
      <c r="A495" s="42"/>
      <c r="B495" s="70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 spans="1:25" ht="15.75" customHeight="1">
      <c r="A496" s="42"/>
      <c r="B496" s="70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 spans="1:25" ht="15.75" customHeight="1">
      <c r="A497" s="42"/>
      <c r="B497" s="70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 spans="1:25" ht="15.75" customHeight="1">
      <c r="A498" s="42"/>
      <c r="B498" s="70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 spans="1:25" ht="15.75" customHeight="1">
      <c r="A499" s="42"/>
      <c r="B499" s="70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 spans="1:25" ht="15.75" customHeight="1">
      <c r="A500" s="42"/>
      <c r="B500" s="70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 spans="1:25" ht="15.75" customHeight="1">
      <c r="A501" s="42"/>
      <c r="B501" s="70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 spans="1:25" ht="15.75" customHeight="1">
      <c r="A502" s="42"/>
      <c r="B502" s="70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 spans="1:25" ht="15.75" customHeight="1">
      <c r="A503" s="42"/>
      <c r="B503" s="70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 spans="1:25" ht="15.75" customHeight="1">
      <c r="A504" s="42"/>
      <c r="B504" s="70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 spans="1:25" ht="15.75" customHeight="1">
      <c r="A505" s="42"/>
      <c r="B505" s="70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 spans="1:25" ht="15.75" customHeight="1">
      <c r="A506" s="42"/>
      <c r="B506" s="70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 spans="1:25" ht="15.75" customHeight="1">
      <c r="A507" s="42"/>
      <c r="B507" s="70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 spans="1:25" ht="15.75" customHeight="1">
      <c r="A508" s="42"/>
      <c r="B508" s="70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 spans="1:25" ht="15.75" customHeight="1">
      <c r="A509" s="42"/>
      <c r="B509" s="70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 spans="1:25" ht="15.75" customHeight="1">
      <c r="A510" s="42"/>
      <c r="B510" s="70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 spans="1:25" ht="15.75" customHeight="1">
      <c r="A511" s="42"/>
      <c r="B511" s="70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 spans="1:25" ht="15.75" customHeight="1">
      <c r="A512" s="42"/>
      <c r="B512" s="70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 spans="1:25" ht="15.75" customHeight="1">
      <c r="A513" s="42"/>
      <c r="B513" s="70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 spans="1:25" ht="15.75" customHeight="1">
      <c r="A514" s="42"/>
      <c r="B514" s="70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 spans="1:25" ht="15.75" customHeight="1">
      <c r="A515" s="42"/>
      <c r="B515" s="70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 spans="1:25" ht="15.75" customHeight="1">
      <c r="A516" s="42"/>
      <c r="B516" s="70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 spans="1:25" ht="15.75" customHeight="1">
      <c r="A517" s="42"/>
      <c r="B517" s="70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 spans="1:25" ht="15.75" customHeight="1">
      <c r="A518" s="42"/>
      <c r="B518" s="70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 spans="1:25" ht="15.75" customHeight="1">
      <c r="A519" s="42"/>
      <c r="B519" s="70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 spans="1:25" ht="15.75" customHeight="1">
      <c r="A520" s="42"/>
      <c r="B520" s="70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 spans="1:25" ht="15.75" customHeight="1">
      <c r="A521" s="42"/>
      <c r="B521" s="70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 spans="1:25" ht="15.75" customHeight="1">
      <c r="A522" s="42"/>
      <c r="B522" s="70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 spans="1:25" ht="15.75" customHeight="1">
      <c r="A523" s="42"/>
      <c r="B523" s="70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 spans="1:25" ht="15.75" customHeight="1">
      <c r="A524" s="42"/>
      <c r="B524" s="70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 spans="1:25" ht="15.75" customHeight="1">
      <c r="A525" s="42"/>
      <c r="B525" s="70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 spans="1:25" ht="15.75" customHeight="1">
      <c r="A526" s="42"/>
      <c r="B526" s="70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 spans="1:25" ht="15.75" customHeight="1">
      <c r="A527" s="42"/>
      <c r="B527" s="70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 spans="1:25" ht="15.75" customHeight="1">
      <c r="A528" s="42"/>
      <c r="B528" s="70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 spans="1:25" ht="15.75" customHeight="1">
      <c r="A529" s="42"/>
      <c r="B529" s="70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 spans="1:25" ht="15.75" customHeight="1">
      <c r="A530" s="42"/>
      <c r="B530" s="70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 spans="1:25" ht="15.75" customHeight="1">
      <c r="A531" s="42"/>
      <c r="B531" s="70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 spans="1:25" ht="15.75" customHeight="1">
      <c r="A532" s="42"/>
      <c r="B532" s="70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 spans="1:25" ht="15.75" customHeight="1">
      <c r="A533" s="42"/>
      <c r="B533" s="70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 spans="1:25" ht="15.75" customHeight="1">
      <c r="A534" s="42"/>
      <c r="B534" s="70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 spans="1:25" ht="15.75" customHeight="1">
      <c r="A535" s="42"/>
      <c r="B535" s="70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 spans="1:25" ht="15.75" customHeight="1">
      <c r="A536" s="42"/>
      <c r="B536" s="70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 spans="1:25" ht="15.75" customHeight="1">
      <c r="A537" s="42"/>
      <c r="B537" s="70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 spans="1:25" ht="15.75" customHeight="1">
      <c r="A538" s="42"/>
      <c r="B538" s="70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 spans="1:25" ht="15.75" customHeight="1">
      <c r="A539" s="42"/>
      <c r="B539" s="70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 spans="1:25" ht="15.75" customHeight="1">
      <c r="A540" s="42"/>
      <c r="B540" s="70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 spans="1:25" ht="15.75" customHeight="1">
      <c r="A541" s="42"/>
      <c r="B541" s="70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 spans="1:25" ht="15.75" customHeight="1">
      <c r="A542" s="42"/>
      <c r="B542" s="70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 spans="1:25" ht="15.75" customHeight="1">
      <c r="A543" s="42"/>
      <c r="B543" s="70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 spans="1:25" ht="15.75" customHeight="1">
      <c r="A544" s="42"/>
      <c r="B544" s="70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 spans="1:25" ht="15.75" customHeight="1">
      <c r="A545" s="42"/>
      <c r="B545" s="70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 spans="1:25" ht="15.75" customHeight="1">
      <c r="A546" s="42"/>
      <c r="B546" s="70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 spans="1:25" ht="15.75" customHeight="1">
      <c r="A547" s="42"/>
      <c r="B547" s="70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 spans="1:25" ht="15.75" customHeight="1">
      <c r="A548" s="42"/>
      <c r="B548" s="70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 spans="1:25" ht="15.75" customHeight="1">
      <c r="A549" s="42"/>
      <c r="B549" s="70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 spans="1:25" ht="15.75" customHeight="1">
      <c r="A550" s="42"/>
      <c r="B550" s="70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 spans="1:25" ht="15.75" customHeight="1">
      <c r="A551" s="42"/>
      <c r="B551" s="70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 spans="1:25" ht="15.75" customHeight="1">
      <c r="A552" s="42"/>
      <c r="B552" s="70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 spans="1:25" ht="15.75" customHeight="1">
      <c r="A553" s="42"/>
      <c r="B553" s="70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 spans="1:25" ht="15.75" customHeight="1">
      <c r="A554" s="42"/>
      <c r="B554" s="70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 spans="1:25" ht="15.75" customHeight="1">
      <c r="A555" s="42"/>
      <c r="B555" s="70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 spans="1:25" ht="15.75" customHeight="1">
      <c r="A556" s="42"/>
      <c r="B556" s="70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 spans="1:25" ht="15.75" customHeight="1">
      <c r="A557" s="42"/>
      <c r="B557" s="70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 spans="1:25" ht="15.75" customHeight="1">
      <c r="A558" s="42"/>
      <c r="B558" s="70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 spans="1:25" ht="15.75" customHeight="1">
      <c r="A559" s="42"/>
      <c r="B559" s="70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 spans="1:25" ht="15.75" customHeight="1">
      <c r="A560" s="42"/>
      <c r="B560" s="70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 spans="1:25" ht="15.75" customHeight="1">
      <c r="A561" s="42"/>
      <c r="B561" s="70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 spans="1:25" ht="15.75" customHeight="1">
      <c r="A562" s="42"/>
      <c r="B562" s="70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 spans="1:25" ht="15.75" customHeight="1">
      <c r="A563" s="42"/>
      <c r="B563" s="70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 spans="1:25" ht="15.75" customHeight="1">
      <c r="A564" s="42"/>
      <c r="B564" s="70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 spans="1:25" ht="15.75" customHeight="1">
      <c r="A565" s="42"/>
      <c r="B565" s="70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 spans="1:25" ht="15.75" customHeight="1">
      <c r="A566" s="42"/>
      <c r="B566" s="70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 spans="1:25" ht="15.75" customHeight="1">
      <c r="A567" s="42"/>
      <c r="B567" s="70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 spans="1:25" ht="15.75" customHeight="1">
      <c r="A568" s="42"/>
      <c r="B568" s="70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 spans="1:25" ht="15.75" customHeight="1">
      <c r="A569" s="42"/>
      <c r="B569" s="70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 spans="1:25" ht="15.75" customHeight="1">
      <c r="A570" s="42"/>
      <c r="B570" s="70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 spans="1:25" ht="15.75" customHeight="1">
      <c r="A571" s="42"/>
      <c r="B571" s="70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 spans="1:25" ht="15.75" customHeight="1">
      <c r="A572" s="42"/>
      <c r="B572" s="70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 spans="1:25" ht="15.75" customHeight="1">
      <c r="A573" s="42"/>
      <c r="B573" s="70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 spans="1:25" ht="15.75" customHeight="1">
      <c r="A574" s="42"/>
      <c r="B574" s="70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 spans="1:25" ht="15.75" customHeight="1">
      <c r="A575" s="42"/>
      <c r="B575" s="70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 spans="1:25" ht="15.75" customHeight="1">
      <c r="A576" s="42"/>
      <c r="B576" s="70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 spans="1:25" ht="15.75" customHeight="1">
      <c r="A577" s="42"/>
      <c r="B577" s="70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 spans="1:25" ht="15.75" customHeight="1">
      <c r="A578" s="42"/>
      <c r="B578" s="70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 spans="1:25" ht="15.75" customHeight="1">
      <c r="A579" s="42"/>
      <c r="B579" s="70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 spans="1:25" ht="15.75" customHeight="1">
      <c r="A580" s="42"/>
      <c r="B580" s="70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 spans="1:25" ht="15.75" customHeight="1">
      <c r="A581" s="42"/>
      <c r="B581" s="70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 spans="1:25" ht="15.75" customHeight="1">
      <c r="A582" s="42"/>
      <c r="B582" s="70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 spans="1:25" ht="15.75" customHeight="1">
      <c r="A583" s="42"/>
      <c r="B583" s="70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 spans="1:25" ht="15.75" customHeight="1">
      <c r="A584" s="42"/>
      <c r="B584" s="70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 spans="1:25" ht="15.75" customHeight="1">
      <c r="A585" s="42"/>
      <c r="B585" s="70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 spans="1:25" ht="15.75" customHeight="1">
      <c r="A586" s="42"/>
      <c r="B586" s="70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 spans="1:25" ht="15.75" customHeight="1">
      <c r="A587" s="42"/>
      <c r="B587" s="70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 spans="1:25" ht="15.75" customHeight="1">
      <c r="A588" s="42"/>
      <c r="B588" s="70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 spans="1:25" ht="15.75" customHeight="1">
      <c r="A589" s="42"/>
      <c r="B589" s="70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 spans="1:25" ht="15.75" customHeight="1">
      <c r="A590" s="42"/>
      <c r="B590" s="70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 spans="1:25" ht="15.75" customHeight="1">
      <c r="A591" s="42"/>
      <c r="B591" s="70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 spans="1:25" ht="15.75" customHeight="1">
      <c r="A592" s="42"/>
      <c r="B592" s="70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 spans="1:25" ht="15.75" customHeight="1">
      <c r="A593" s="42"/>
      <c r="B593" s="70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 spans="1:25" ht="15.75" customHeight="1">
      <c r="A594" s="42"/>
      <c r="B594" s="70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 spans="1:25" ht="15.75" customHeight="1">
      <c r="A595" s="42"/>
      <c r="B595" s="70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 spans="1:25" ht="15.75" customHeight="1">
      <c r="A596" s="42"/>
      <c r="B596" s="70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 spans="1:25" ht="15.75" customHeight="1">
      <c r="A597" s="42"/>
      <c r="B597" s="70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 spans="1:25" ht="15.75" customHeight="1">
      <c r="A598" s="42"/>
      <c r="B598" s="70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 spans="1:25" ht="15.75" customHeight="1">
      <c r="A599" s="42"/>
      <c r="B599" s="70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 spans="1:25" ht="15.75" customHeight="1">
      <c r="A600" s="42"/>
      <c r="B600" s="70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 spans="1:25" ht="15.75" customHeight="1">
      <c r="A601" s="42"/>
      <c r="B601" s="70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 spans="1:25" ht="15.75" customHeight="1">
      <c r="A602" s="42"/>
      <c r="B602" s="70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 spans="1:25" ht="15.75" customHeight="1">
      <c r="A603" s="42"/>
      <c r="B603" s="70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 spans="1:25" ht="15.75" customHeight="1">
      <c r="A604" s="42"/>
      <c r="B604" s="70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 spans="1:25" ht="15.75" customHeight="1">
      <c r="A605" s="42"/>
      <c r="B605" s="70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 spans="1:25" ht="15.75" customHeight="1">
      <c r="A606" s="42"/>
      <c r="B606" s="70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 spans="1:25" ht="15.75" customHeight="1">
      <c r="A607" s="42"/>
      <c r="B607" s="70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 spans="1:25" ht="15.75" customHeight="1">
      <c r="A608" s="42"/>
      <c r="B608" s="70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 spans="1:25" ht="15.75" customHeight="1">
      <c r="A609" s="42"/>
      <c r="B609" s="70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 spans="1:25" ht="15.75" customHeight="1">
      <c r="A610" s="42"/>
      <c r="B610" s="70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 spans="1:25" ht="15.75" customHeight="1">
      <c r="A611" s="42"/>
      <c r="B611" s="70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 spans="1:25" ht="15.75" customHeight="1">
      <c r="A612" s="42"/>
      <c r="B612" s="70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 spans="1:25" ht="15.75" customHeight="1">
      <c r="A613" s="42"/>
      <c r="B613" s="70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 spans="1:25" ht="15.75" customHeight="1">
      <c r="A614" s="42"/>
      <c r="B614" s="70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 spans="1:25" ht="15.75" customHeight="1">
      <c r="A615" s="42"/>
      <c r="B615" s="70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 spans="1:25" ht="15.75" customHeight="1">
      <c r="A616" s="42"/>
      <c r="B616" s="70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 spans="1:25" ht="15.75" customHeight="1">
      <c r="A617" s="42"/>
      <c r="B617" s="70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 spans="1:25" ht="15.75" customHeight="1">
      <c r="A618" s="42"/>
      <c r="B618" s="70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 spans="1:25" ht="15.75" customHeight="1">
      <c r="A619" s="42"/>
      <c r="B619" s="70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 spans="1:25" ht="15.75" customHeight="1">
      <c r="A620" s="42"/>
      <c r="B620" s="70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 spans="1:25" ht="15.75" customHeight="1">
      <c r="A621" s="42"/>
      <c r="B621" s="70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 spans="1:25" ht="15.75" customHeight="1">
      <c r="A622" s="42"/>
      <c r="B622" s="70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 spans="1:25" ht="15.75" customHeight="1">
      <c r="A623" s="42"/>
      <c r="B623" s="70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 spans="1:25" ht="15.75" customHeight="1">
      <c r="A624" s="42"/>
      <c r="B624" s="70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 spans="1:25" ht="15.75" customHeight="1">
      <c r="A625" s="42"/>
      <c r="B625" s="70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 spans="1:25" ht="15.75" customHeight="1">
      <c r="A626" s="42"/>
      <c r="B626" s="70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 spans="1:25" ht="15.75" customHeight="1">
      <c r="A627" s="42"/>
      <c r="B627" s="70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 spans="1:25" ht="15.75" customHeight="1">
      <c r="A628" s="42"/>
      <c r="B628" s="70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 spans="1:25" ht="15.75" customHeight="1">
      <c r="A629" s="42"/>
      <c r="B629" s="70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 spans="1:25" ht="15.75" customHeight="1">
      <c r="A630" s="42"/>
      <c r="B630" s="70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 spans="1:25" ht="15.75" customHeight="1">
      <c r="A631" s="42"/>
      <c r="B631" s="70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 spans="1:25" ht="15.75" customHeight="1">
      <c r="A632" s="42"/>
      <c r="B632" s="70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 spans="1:25" ht="15.75" customHeight="1">
      <c r="A633" s="42"/>
      <c r="B633" s="70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 spans="1:25" ht="15.75" customHeight="1">
      <c r="A634" s="42"/>
      <c r="B634" s="70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 spans="1:25" ht="15.75" customHeight="1">
      <c r="A635" s="42"/>
      <c r="B635" s="70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 spans="1:25" ht="15.75" customHeight="1">
      <c r="A636" s="42"/>
      <c r="B636" s="70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 spans="1:25" ht="15.75" customHeight="1">
      <c r="A637" s="42"/>
      <c r="B637" s="70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 spans="1:25" ht="15.75" customHeight="1">
      <c r="A638" s="42"/>
      <c r="B638" s="70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 spans="1:25" ht="15.75" customHeight="1">
      <c r="A639" s="42"/>
      <c r="B639" s="70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 spans="1:25" ht="15.75" customHeight="1">
      <c r="A640" s="42"/>
      <c r="B640" s="70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 spans="1:25" ht="15.75" customHeight="1">
      <c r="A641" s="42"/>
      <c r="B641" s="70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 spans="1:25" ht="15.75" customHeight="1">
      <c r="A642" s="42"/>
      <c r="B642" s="70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 spans="1:25" ht="15.75" customHeight="1">
      <c r="A643" s="42"/>
      <c r="B643" s="70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 spans="1:25" ht="15.75" customHeight="1">
      <c r="A644" s="42"/>
      <c r="B644" s="70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 spans="1:25" ht="15.75" customHeight="1">
      <c r="A645" s="42"/>
      <c r="B645" s="70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 spans="1:25" ht="15.75" customHeight="1">
      <c r="A646" s="42"/>
      <c r="B646" s="70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 spans="1:25" ht="15.75" customHeight="1">
      <c r="A647" s="42"/>
      <c r="B647" s="70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 spans="1:25" ht="15.75" customHeight="1">
      <c r="A648" s="42"/>
      <c r="B648" s="70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 spans="1:25" ht="15.75" customHeight="1">
      <c r="A649" s="42"/>
      <c r="B649" s="70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 spans="1:25" ht="15.75" customHeight="1">
      <c r="A650" s="42"/>
      <c r="B650" s="70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 spans="1:25" ht="15.75" customHeight="1">
      <c r="A651" s="42"/>
      <c r="B651" s="70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 spans="1:25" ht="15.75" customHeight="1">
      <c r="A652" s="42"/>
      <c r="B652" s="70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 spans="1:25" ht="15.75" customHeight="1">
      <c r="A653" s="42"/>
      <c r="B653" s="70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 spans="1:25" ht="15.75" customHeight="1">
      <c r="A654" s="42"/>
      <c r="B654" s="70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 spans="1:25" ht="15.75" customHeight="1">
      <c r="A655" s="42"/>
      <c r="B655" s="70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 spans="1:25" ht="15.75" customHeight="1">
      <c r="A656" s="42"/>
      <c r="B656" s="70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 spans="1:25" ht="15.75" customHeight="1">
      <c r="A657" s="42"/>
      <c r="B657" s="70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 spans="1:25" ht="15.75" customHeight="1">
      <c r="A658" s="42"/>
      <c r="B658" s="70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 spans="1:25" ht="15.75" customHeight="1">
      <c r="A659" s="42"/>
      <c r="B659" s="70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 spans="1:25" ht="15.75" customHeight="1">
      <c r="A660" s="42"/>
      <c r="B660" s="70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 spans="1:25" ht="15.75" customHeight="1">
      <c r="A661" s="42"/>
      <c r="B661" s="70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 spans="1:25" ht="15.75" customHeight="1">
      <c r="A662" s="42"/>
      <c r="B662" s="70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 spans="1:25" ht="15.75" customHeight="1">
      <c r="A663" s="42"/>
      <c r="B663" s="70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 spans="1:25" ht="15.75" customHeight="1">
      <c r="A664" s="42"/>
      <c r="B664" s="70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 spans="1:25" ht="15.75" customHeight="1">
      <c r="A665" s="42"/>
      <c r="B665" s="70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 spans="1:25" ht="15.75" customHeight="1">
      <c r="A666" s="42"/>
      <c r="B666" s="70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 spans="1:25" ht="15.75" customHeight="1">
      <c r="A667" s="42"/>
      <c r="B667" s="70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 spans="1:25" ht="15.75" customHeight="1">
      <c r="A668" s="42"/>
      <c r="B668" s="70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 spans="1:25" ht="15.75" customHeight="1">
      <c r="A669" s="42"/>
      <c r="B669" s="70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 spans="1:25" ht="15.75" customHeight="1">
      <c r="A670" s="42"/>
      <c r="B670" s="70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 spans="1:25" ht="15.75" customHeight="1">
      <c r="A671" s="42"/>
      <c r="B671" s="70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 spans="1:25" ht="15.75" customHeight="1">
      <c r="A672" s="42"/>
      <c r="B672" s="70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 spans="1:25" ht="15.75" customHeight="1">
      <c r="A673" s="42"/>
      <c r="B673" s="70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 spans="1:25" ht="15.75" customHeight="1">
      <c r="A674" s="42"/>
      <c r="B674" s="70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 spans="1:25" ht="15.75" customHeight="1">
      <c r="A675" s="42"/>
      <c r="B675" s="70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 spans="1:25" ht="15.75" customHeight="1">
      <c r="A676" s="42"/>
      <c r="B676" s="70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 spans="1:25" ht="15.75" customHeight="1">
      <c r="A677" s="42"/>
      <c r="B677" s="70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 spans="1:25" ht="15.75" customHeight="1">
      <c r="A678" s="42"/>
      <c r="B678" s="70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 spans="1:25" ht="15.75" customHeight="1">
      <c r="A679" s="42"/>
      <c r="B679" s="70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 spans="1:25" ht="15.75" customHeight="1">
      <c r="A680" s="42"/>
      <c r="B680" s="70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 spans="1:25" ht="15.75" customHeight="1">
      <c r="A681" s="42"/>
      <c r="B681" s="70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 spans="1:25" ht="15.75" customHeight="1">
      <c r="A682" s="42"/>
      <c r="B682" s="70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 spans="1:25" ht="15.75" customHeight="1">
      <c r="A683" s="42"/>
      <c r="B683" s="70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 spans="1:25" ht="15.75" customHeight="1">
      <c r="A684" s="42"/>
      <c r="B684" s="70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 spans="1:25" ht="15.75" customHeight="1">
      <c r="A685" s="42"/>
      <c r="B685" s="70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 spans="1:25" ht="15.75" customHeight="1">
      <c r="A686" s="42"/>
      <c r="B686" s="70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 spans="1:25" ht="15.75" customHeight="1">
      <c r="A687" s="42"/>
      <c r="B687" s="70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 spans="1:25" ht="15.75" customHeight="1">
      <c r="A688" s="42"/>
      <c r="B688" s="70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 spans="1:25" ht="15.75" customHeight="1">
      <c r="A689" s="42"/>
      <c r="B689" s="70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 spans="1:25" ht="15.75" customHeight="1">
      <c r="A690" s="42"/>
      <c r="B690" s="70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 spans="1:25" ht="15.75" customHeight="1">
      <c r="A691" s="42"/>
      <c r="B691" s="70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 spans="1:25" ht="15.75" customHeight="1">
      <c r="A692" s="42"/>
      <c r="B692" s="70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 spans="1:25" ht="15.75" customHeight="1">
      <c r="A693" s="42"/>
      <c r="B693" s="70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 spans="1:25" ht="15.75" customHeight="1">
      <c r="A694" s="42"/>
      <c r="B694" s="70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 spans="1:25" ht="15.75" customHeight="1">
      <c r="A695" s="42"/>
      <c r="B695" s="70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 spans="1:25" ht="15.75" customHeight="1">
      <c r="A696" s="42"/>
      <c r="B696" s="70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 spans="1:25" ht="15.75" customHeight="1">
      <c r="A697" s="42"/>
      <c r="B697" s="70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 spans="1:25" ht="15.75" customHeight="1">
      <c r="A698" s="42"/>
      <c r="B698" s="70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 spans="1:25" ht="15.75" customHeight="1">
      <c r="A699" s="42"/>
      <c r="B699" s="70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 spans="1:25" ht="15.75" customHeight="1">
      <c r="A700" s="42"/>
      <c r="B700" s="70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 spans="1:25" ht="15.75" customHeight="1">
      <c r="A701" s="42"/>
      <c r="B701" s="70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 spans="1:25" ht="15.75" customHeight="1">
      <c r="A702" s="42"/>
      <c r="B702" s="70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 spans="1:25" ht="15.75" customHeight="1">
      <c r="A703" s="42"/>
      <c r="B703" s="70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 spans="1:25" ht="15.75" customHeight="1">
      <c r="A704" s="42"/>
      <c r="B704" s="70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 spans="1:25" ht="15.75" customHeight="1">
      <c r="A705" s="42"/>
      <c r="B705" s="70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 spans="1:25" ht="15.75" customHeight="1">
      <c r="A706" s="42"/>
      <c r="B706" s="70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 spans="1:25" ht="15.75" customHeight="1">
      <c r="A707" s="42"/>
      <c r="B707" s="70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 spans="1:25" ht="15.75" customHeight="1">
      <c r="A708" s="42"/>
      <c r="B708" s="70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 spans="1:25" ht="15.75" customHeight="1">
      <c r="A709" s="42"/>
      <c r="B709" s="70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 spans="1:25" ht="15.75" customHeight="1">
      <c r="A710" s="42"/>
      <c r="B710" s="70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 spans="1:25" ht="15.75" customHeight="1">
      <c r="A711" s="42"/>
      <c r="B711" s="70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 spans="1:25" ht="15.75" customHeight="1">
      <c r="A712" s="42"/>
      <c r="B712" s="70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 spans="1:25" ht="15.75" customHeight="1">
      <c r="A713" s="42"/>
      <c r="B713" s="70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 spans="1:25" ht="15.75" customHeight="1">
      <c r="A714" s="42"/>
      <c r="B714" s="70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 spans="1:25" ht="15.75" customHeight="1">
      <c r="A715" s="42"/>
      <c r="B715" s="70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 spans="1:25" ht="15.75" customHeight="1">
      <c r="A716" s="42"/>
      <c r="B716" s="70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 spans="1:25" ht="15.75" customHeight="1">
      <c r="A717" s="42"/>
      <c r="B717" s="70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 spans="1:25" ht="15.75" customHeight="1">
      <c r="A718" s="42"/>
      <c r="B718" s="70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 spans="1:25" ht="15.75" customHeight="1">
      <c r="A719" s="42"/>
      <c r="B719" s="70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 spans="1:25" ht="15.75" customHeight="1">
      <c r="A720" s="42"/>
      <c r="B720" s="70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 spans="1:25" ht="15.75" customHeight="1">
      <c r="A721" s="42"/>
      <c r="B721" s="70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 spans="1:25" ht="15.75" customHeight="1">
      <c r="A722" s="42"/>
      <c r="B722" s="70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 spans="1:25" ht="15.75" customHeight="1">
      <c r="A723" s="42"/>
      <c r="B723" s="70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 spans="1:25" ht="15.75" customHeight="1">
      <c r="A724" s="42"/>
      <c r="B724" s="70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 spans="1:25" ht="15.75" customHeight="1">
      <c r="A725" s="42"/>
      <c r="B725" s="70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 spans="1:25" ht="15.75" customHeight="1">
      <c r="A726" s="42"/>
      <c r="B726" s="70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 spans="1:25" ht="15.75" customHeight="1">
      <c r="A727" s="42"/>
      <c r="B727" s="70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 spans="1:25" ht="15.75" customHeight="1">
      <c r="A728" s="42"/>
      <c r="B728" s="70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 spans="1:25" ht="15.75" customHeight="1">
      <c r="A729" s="42"/>
      <c r="B729" s="70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 spans="1:25" ht="15.75" customHeight="1">
      <c r="A730" s="42"/>
      <c r="B730" s="70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 spans="1:25" ht="15.75" customHeight="1">
      <c r="A731" s="42"/>
      <c r="B731" s="70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 spans="1:25" ht="15.75" customHeight="1">
      <c r="A732" s="42"/>
      <c r="B732" s="70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 spans="1:25" ht="15.75" customHeight="1">
      <c r="A733" s="42"/>
      <c r="B733" s="70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 spans="1:25" ht="15.75" customHeight="1">
      <c r="A734" s="42"/>
      <c r="B734" s="70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 spans="1:25" ht="15.75" customHeight="1">
      <c r="A735" s="42"/>
      <c r="B735" s="70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 spans="1:25" ht="15.75" customHeight="1">
      <c r="A736" s="42"/>
      <c r="B736" s="70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 spans="1:25" ht="15.75" customHeight="1">
      <c r="A737" s="42"/>
      <c r="B737" s="70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 spans="1:25" ht="15.75" customHeight="1">
      <c r="A738" s="42"/>
      <c r="B738" s="70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 spans="1:25" ht="15.75" customHeight="1">
      <c r="A739" s="42"/>
      <c r="B739" s="70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 spans="1:25" ht="15.75" customHeight="1">
      <c r="A740" s="42"/>
      <c r="B740" s="70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 spans="1:25" ht="15.75" customHeight="1">
      <c r="A741" s="42"/>
      <c r="B741" s="70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 spans="1:25" ht="15.75" customHeight="1">
      <c r="A742" s="42"/>
      <c r="B742" s="70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 spans="1:25" ht="15.75" customHeight="1">
      <c r="A743" s="42"/>
      <c r="B743" s="70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 spans="1:25" ht="15.75" customHeight="1">
      <c r="A744" s="42"/>
      <c r="B744" s="70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 spans="1:25" ht="15.75" customHeight="1">
      <c r="A745" s="42"/>
      <c r="B745" s="70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 spans="1:25" ht="15.75" customHeight="1">
      <c r="A746" s="42"/>
      <c r="B746" s="70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 spans="1:25" ht="15.75" customHeight="1">
      <c r="A747" s="42"/>
      <c r="B747" s="70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 spans="1:25" ht="15.75" customHeight="1">
      <c r="A748" s="42"/>
      <c r="B748" s="70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 spans="1:25" ht="15.75" customHeight="1">
      <c r="A749" s="42"/>
      <c r="B749" s="70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 spans="1:25" ht="15.75" customHeight="1">
      <c r="A750" s="42"/>
      <c r="B750" s="70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 spans="1:25" ht="15.75" customHeight="1">
      <c r="A751" s="42"/>
      <c r="B751" s="70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 spans="1:25" ht="15.75" customHeight="1">
      <c r="A752" s="42"/>
      <c r="B752" s="70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 spans="1:25" ht="15.75" customHeight="1">
      <c r="A753" s="42"/>
      <c r="B753" s="70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 spans="1:25" ht="15.75" customHeight="1">
      <c r="A754" s="42"/>
      <c r="B754" s="70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 spans="1:25" ht="15.75" customHeight="1">
      <c r="A755" s="42"/>
      <c r="B755" s="70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 spans="1:25" ht="15.75" customHeight="1">
      <c r="A756" s="42"/>
      <c r="B756" s="70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 spans="1:25" ht="15.75" customHeight="1">
      <c r="A757" s="42"/>
      <c r="B757" s="70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 spans="1:25" ht="15.75" customHeight="1">
      <c r="A758" s="42"/>
      <c r="B758" s="70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 spans="1:25" ht="15.75" customHeight="1">
      <c r="A759" s="42"/>
      <c r="B759" s="70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 spans="1:25" ht="15.75" customHeight="1">
      <c r="A760" s="42"/>
      <c r="B760" s="70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 spans="1:25" ht="15.75" customHeight="1">
      <c r="A761" s="42"/>
      <c r="B761" s="70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 spans="1:25" ht="15.75" customHeight="1">
      <c r="A762" s="42"/>
      <c r="B762" s="70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 spans="1:25" ht="15.75" customHeight="1">
      <c r="A763" s="42"/>
      <c r="B763" s="70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 spans="1:25" ht="15.75" customHeight="1">
      <c r="A764" s="42"/>
      <c r="B764" s="70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 spans="1:25" ht="15.75" customHeight="1">
      <c r="A765" s="42"/>
      <c r="B765" s="70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 spans="1:25" ht="15.75" customHeight="1">
      <c r="A766" s="42"/>
      <c r="B766" s="70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 spans="1:25" ht="15.75" customHeight="1">
      <c r="A767" s="42"/>
      <c r="B767" s="70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 spans="1:25" ht="15.75" customHeight="1">
      <c r="A768" s="42"/>
      <c r="B768" s="70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 spans="1:25" ht="15.75" customHeight="1">
      <c r="A769" s="42"/>
      <c r="B769" s="70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 spans="1:25" ht="15.75" customHeight="1">
      <c r="A770" s="42"/>
      <c r="B770" s="70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 spans="1:25" ht="15.75" customHeight="1">
      <c r="A771" s="42"/>
      <c r="B771" s="70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 spans="1:25" ht="15.75" customHeight="1">
      <c r="A772" s="42"/>
      <c r="B772" s="70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 spans="1:25" ht="15.75" customHeight="1">
      <c r="A773" s="42"/>
      <c r="B773" s="70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 spans="1:25" ht="15.75" customHeight="1">
      <c r="A774" s="42"/>
      <c r="B774" s="70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 spans="1:25" ht="15.75" customHeight="1">
      <c r="A775" s="42"/>
      <c r="B775" s="70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 spans="1:25" ht="15.75" customHeight="1">
      <c r="A776" s="42"/>
      <c r="B776" s="70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 spans="1:25" ht="15.75" customHeight="1">
      <c r="A777" s="42"/>
      <c r="B777" s="70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 spans="1:25" ht="15.75" customHeight="1">
      <c r="A778" s="42"/>
      <c r="B778" s="70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 spans="1:25" ht="15.75" customHeight="1">
      <c r="A779" s="42"/>
      <c r="B779" s="70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 spans="1:25" ht="15.75" customHeight="1">
      <c r="A780" s="42"/>
      <c r="B780" s="70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 spans="1:25" ht="15.75" customHeight="1">
      <c r="A781" s="42"/>
      <c r="B781" s="70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 spans="1:25" ht="15.75" customHeight="1">
      <c r="A782" s="42"/>
      <c r="B782" s="70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 spans="1:25" ht="15.75" customHeight="1">
      <c r="A783" s="42"/>
      <c r="B783" s="70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 spans="1:25" ht="15.75" customHeight="1">
      <c r="A784" s="42"/>
      <c r="B784" s="70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 spans="1:25" ht="15.75" customHeight="1">
      <c r="A785" s="42"/>
      <c r="B785" s="70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 spans="1:25" ht="15.75" customHeight="1">
      <c r="A786" s="42"/>
      <c r="B786" s="70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 spans="1:25" ht="15.75" customHeight="1">
      <c r="A787" s="42"/>
      <c r="B787" s="70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 spans="1:25" ht="15.75" customHeight="1">
      <c r="A788" s="42"/>
      <c r="B788" s="70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 spans="1:25" ht="15.75" customHeight="1">
      <c r="A789" s="42"/>
      <c r="B789" s="70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 spans="1:25" ht="15.75" customHeight="1">
      <c r="A790" s="42"/>
      <c r="B790" s="70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 spans="1:25" ht="15.75" customHeight="1">
      <c r="A791" s="42"/>
      <c r="B791" s="70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 spans="1:25" ht="15.75" customHeight="1">
      <c r="A792" s="42"/>
      <c r="B792" s="70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 spans="1:25" ht="15.75" customHeight="1">
      <c r="A793" s="42"/>
      <c r="B793" s="70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 spans="1:25" ht="15.75" customHeight="1">
      <c r="A794" s="42"/>
      <c r="B794" s="70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 spans="1:25" ht="15.75" customHeight="1">
      <c r="A795" s="42"/>
      <c r="B795" s="70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 spans="1:25" ht="15.75" customHeight="1">
      <c r="A796" s="42"/>
      <c r="B796" s="70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 spans="1:25" ht="15.75" customHeight="1">
      <c r="A797" s="42"/>
      <c r="B797" s="70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 spans="1:25" ht="15.75" customHeight="1">
      <c r="A798" s="42"/>
      <c r="B798" s="70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 spans="1:25" ht="15.75" customHeight="1">
      <c r="A799" s="42"/>
      <c r="B799" s="70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 spans="1:25" ht="15.75" customHeight="1">
      <c r="A800" s="42"/>
      <c r="B800" s="70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 spans="1:25" ht="15.75" customHeight="1">
      <c r="A801" s="42"/>
      <c r="B801" s="70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 spans="1:25" ht="15.75" customHeight="1">
      <c r="A802" s="42"/>
      <c r="B802" s="70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 spans="1:25" ht="15.75" customHeight="1">
      <c r="A803" s="42"/>
      <c r="B803" s="70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 spans="1:25" ht="15.75" customHeight="1">
      <c r="A804" s="42"/>
      <c r="B804" s="70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 spans="1:25" ht="15.75" customHeight="1">
      <c r="A805" s="42"/>
      <c r="B805" s="70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 spans="1:25" ht="15.75" customHeight="1">
      <c r="A806" s="42"/>
      <c r="B806" s="70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 spans="1:25" ht="15.75" customHeight="1">
      <c r="A807" s="42"/>
      <c r="B807" s="70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 spans="1:25" ht="15.75" customHeight="1">
      <c r="A808" s="42"/>
      <c r="B808" s="70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 spans="1:25" ht="15.75" customHeight="1">
      <c r="A809" s="42"/>
      <c r="B809" s="70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 spans="1:25" ht="15.75" customHeight="1">
      <c r="A810" s="42"/>
      <c r="B810" s="70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 spans="1:25" ht="15.75" customHeight="1">
      <c r="A811" s="42"/>
      <c r="B811" s="70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 spans="1:25" ht="15.75" customHeight="1">
      <c r="A812" s="42"/>
      <c r="B812" s="70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 spans="1:25" ht="15.75" customHeight="1">
      <c r="A813" s="42"/>
      <c r="B813" s="70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 spans="1:25" ht="15.75" customHeight="1">
      <c r="A814" s="42"/>
      <c r="B814" s="70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 spans="1:25" ht="15.75" customHeight="1">
      <c r="A815" s="42"/>
      <c r="B815" s="70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 spans="1:25" ht="15.75" customHeight="1">
      <c r="A816" s="42"/>
      <c r="B816" s="70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 spans="1:25" ht="15.75" customHeight="1">
      <c r="A817" s="42"/>
      <c r="B817" s="70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 spans="1:25" ht="15.75" customHeight="1">
      <c r="A818" s="42"/>
      <c r="B818" s="70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 spans="1:25" ht="15.75" customHeight="1">
      <c r="A819" s="42"/>
      <c r="B819" s="70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 spans="1:25" ht="15.75" customHeight="1">
      <c r="A820" s="42"/>
      <c r="B820" s="70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 spans="1:25" ht="15.75" customHeight="1">
      <c r="A821" s="42"/>
      <c r="B821" s="70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 spans="1:25" ht="15.75" customHeight="1">
      <c r="A822" s="42"/>
      <c r="B822" s="70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 spans="1:25" ht="15.75" customHeight="1">
      <c r="A823" s="42"/>
      <c r="B823" s="70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 spans="1:25" ht="15.75" customHeight="1">
      <c r="A824" s="42"/>
      <c r="B824" s="70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 spans="1:25" ht="15.75" customHeight="1">
      <c r="A825" s="42"/>
      <c r="B825" s="70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 spans="1:25" ht="15.75" customHeight="1">
      <c r="A826" s="42"/>
      <c r="B826" s="70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 spans="1:25" ht="15.75" customHeight="1">
      <c r="A827" s="42"/>
      <c r="B827" s="70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 spans="1:25" ht="15.75" customHeight="1">
      <c r="A828" s="42"/>
      <c r="B828" s="70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 spans="1:25" ht="15.75" customHeight="1">
      <c r="A829" s="42"/>
      <c r="B829" s="70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 spans="1:25" ht="15.75" customHeight="1">
      <c r="A830" s="42"/>
      <c r="B830" s="70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 spans="1:25" ht="15.75" customHeight="1">
      <c r="A831" s="42"/>
      <c r="B831" s="70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 spans="1:25" ht="15.75" customHeight="1">
      <c r="A832" s="42"/>
      <c r="B832" s="70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 spans="1:25" ht="15.75" customHeight="1">
      <c r="A833" s="42"/>
      <c r="B833" s="70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 spans="1:25" ht="15.75" customHeight="1">
      <c r="A834" s="42"/>
      <c r="B834" s="70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 spans="1:25" ht="15.75" customHeight="1">
      <c r="A835" s="42"/>
      <c r="B835" s="70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 spans="1:25" ht="15.75" customHeight="1">
      <c r="A836" s="42"/>
      <c r="B836" s="70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 spans="1:25" ht="15.75" customHeight="1">
      <c r="A837" s="42"/>
      <c r="B837" s="70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 spans="1:25" ht="15.75" customHeight="1">
      <c r="A838" s="42"/>
      <c r="B838" s="70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 spans="1:25" ht="15.75" customHeight="1">
      <c r="A839" s="42"/>
      <c r="B839" s="70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 spans="1:25" ht="15.75" customHeight="1">
      <c r="A840" s="42"/>
      <c r="B840" s="70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 spans="1:25" ht="15.75" customHeight="1">
      <c r="A841" s="42"/>
      <c r="B841" s="70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 spans="1:25" ht="15.75" customHeight="1">
      <c r="A842" s="42"/>
      <c r="B842" s="70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 spans="1:25" ht="15.75" customHeight="1">
      <c r="A843" s="42"/>
      <c r="B843" s="70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 spans="1:25" ht="15.75" customHeight="1">
      <c r="A844" s="42"/>
      <c r="B844" s="70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 spans="1:25" ht="15.75" customHeight="1">
      <c r="A845" s="42"/>
      <c r="B845" s="70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 spans="1:25" ht="15.75" customHeight="1">
      <c r="A846" s="42"/>
      <c r="B846" s="70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 spans="1:25" ht="15.75" customHeight="1">
      <c r="A847" s="42"/>
      <c r="B847" s="70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 spans="1:25" ht="15.75" customHeight="1">
      <c r="A848" s="42"/>
      <c r="B848" s="70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 spans="1:25" ht="15.75" customHeight="1">
      <c r="A849" s="42"/>
      <c r="B849" s="70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 spans="1:25" ht="15.75" customHeight="1">
      <c r="A850" s="42"/>
      <c r="B850" s="70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 spans="1:25" ht="15.75" customHeight="1">
      <c r="A851" s="42"/>
      <c r="B851" s="70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 spans="1:25" ht="15.75" customHeight="1">
      <c r="A852" s="42"/>
      <c r="B852" s="70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 spans="1:25" ht="15.75" customHeight="1">
      <c r="A853" s="42"/>
      <c r="B853" s="70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 spans="1:25" ht="15.75" customHeight="1">
      <c r="A854" s="42"/>
      <c r="B854" s="70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 spans="1:25" ht="15.75" customHeight="1">
      <c r="A855" s="42"/>
      <c r="B855" s="70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 spans="1:25" ht="15.75" customHeight="1">
      <c r="A856" s="42"/>
      <c r="B856" s="70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 spans="1:25" ht="15.75" customHeight="1">
      <c r="A857" s="42"/>
      <c r="B857" s="70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 spans="1:25" ht="15.75" customHeight="1">
      <c r="A858" s="42"/>
      <c r="B858" s="70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 spans="1:25" ht="15.75" customHeight="1">
      <c r="A859" s="42"/>
      <c r="B859" s="70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 spans="1:25" ht="15.75" customHeight="1">
      <c r="A860" s="42"/>
      <c r="B860" s="70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 spans="1:25" ht="15.75" customHeight="1">
      <c r="A861" s="42"/>
      <c r="B861" s="70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 spans="1:25" ht="15.75" customHeight="1">
      <c r="A862" s="42"/>
      <c r="B862" s="70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 spans="1:25" ht="15.75" customHeight="1">
      <c r="A863" s="42"/>
      <c r="B863" s="70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 spans="1:25" ht="15.75" customHeight="1">
      <c r="A864" s="42"/>
      <c r="B864" s="70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 spans="1:25" ht="15.75" customHeight="1">
      <c r="A865" s="42"/>
      <c r="B865" s="70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 spans="1:25" ht="15.75" customHeight="1">
      <c r="A866" s="42"/>
      <c r="B866" s="70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 spans="1:25" ht="15.75" customHeight="1">
      <c r="A867" s="42"/>
      <c r="B867" s="70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 spans="1:25" ht="15.75" customHeight="1">
      <c r="A868" s="42"/>
      <c r="B868" s="70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 spans="1:25" ht="15.75" customHeight="1">
      <c r="A869" s="42"/>
      <c r="B869" s="70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 spans="1:25" ht="15.75" customHeight="1">
      <c r="A870" s="42"/>
      <c r="B870" s="70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 spans="1:25" ht="15.75" customHeight="1">
      <c r="A871" s="42"/>
      <c r="B871" s="70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 spans="1:25" ht="15.75" customHeight="1">
      <c r="A872" s="42"/>
      <c r="B872" s="70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 spans="1:25" ht="15.75" customHeight="1">
      <c r="A873" s="42"/>
      <c r="B873" s="70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 spans="1:25" ht="15.75" customHeight="1">
      <c r="A874" s="42"/>
      <c r="B874" s="70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 spans="1:25" ht="15.75" customHeight="1">
      <c r="A875" s="42"/>
      <c r="B875" s="70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 spans="1:25" ht="15.75" customHeight="1">
      <c r="A876" s="42"/>
      <c r="B876" s="70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 spans="1:25" ht="15.75" customHeight="1">
      <c r="A877" s="42"/>
      <c r="B877" s="70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 spans="1:25" ht="15.75" customHeight="1">
      <c r="A878" s="42"/>
      <c r="B878" s="70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 spans="1:25" ht="15.75" customHeight="1">
      <c r="A879" s="42"/>
      <c r="B879" s="70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 spans="1:25" ht="15.75" customHeight="1">
      <c r="A880" s="42"/>
      <c r="B880" s="70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 spans="1:25" ht="15.75" customHeight="1">
      <c r="A881" s="42"/>
      <c r="B881" s="70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 spans="1:25" ht="15.75" customHeight="1">
      <c r="A882" s="42"/>
      <c r="B882" s="70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 spans="1:25" ht="15.75" customHeight="1">
      <c r="A883" s="42"/>
      <c r="B883" s="70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 spans="1:25" ht="15.75" customHeight="1">
      <c r="A884" s="42"/>
      <c r="B884" s="70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 spans="1:25" ht="15.75" customHeight="1">
      <c r="A885" s="42"/>
      <c r="B885" s="70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 spans="1:25" ht="15.75" customHeight="1">
      <c r="A886" s="42"/>
      <c r="B886" s="70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 spans="1:25" ht="15.75" customHeight="1">
      <c r="A887" s="42"/>
      <c r="B887" s="70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 spans="1:25" ht="15.75" customHeight="1">
      <c r="A888" s="42"/>
      <c r="B888" s="70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 spans="1:25" ht="15.75" customHeight="1">
      <c r="A889" s="42"/>
      <c r="B889" s="70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 spans="1:25" ht="15.75" customHeight="1">
      <c r="A890" s="42"/>
      <c r="B890" s="70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 spans="1:25" ht="15.75" customHeight="1">
      <c r="A891" s="42"/>
      <c r="B891" s="70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 spans="1:25" ht="15.75" customHeight="1">
      <c r="A892" s="42"/>
      <c r="B892" s="70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 spans="1:25" ht="15.75" customHeight="1">
      <c r="A893" s="42"/>
      <c r="B893" s="70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 spans="1:25" ht="15.75" customHeight="1">
      <c r="A894" s="42"/>
      <c r="B894" s="70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 spans="1:25" ht="15.75" customHeight="1">
      <c r="A895" s="42"/>
      <c r="B895" s="70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 spans="1:25" ht="15.75" customHeight="1">
      <c r="A896" s="42"/>
      <c r="B896" s="70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 spans="1:25" ht="15.75" customHeight="1">
      <c r="A897" s="42"/>
      <c r="B897" s="70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 spans="1:25" ht="15.75" customHeight="1">
      <c r="A898" s="42"/>
      <c r="B898" s="70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 spans="1:25" ht="15.75" customHeight="1">
      <c r="A899" s="42"/>
      <c r="B899" s="70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 spans="1:25" ht="15.75" customHeight="1">
      <c r="A900" s="42"/>
      <c r="B900" s="70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 spans="1:25" ht="15.75" customHeight="1">
      <c r="A901" s="42"/>
      <c r="B901" s="70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 spans="1:25" ht="15.75" customHeight="1">
      <c r="A902" s="42"/>
      <c r="B902" s="70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 spans="1:25" ht="15.75" customHeight="1">
      <c r="A903" s="42"/>
      <c r="B903" s="70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 spans="1:25" ht="15.75" customHeight="1">
      <c r="A904" s="42"/>
      <c r="B904" s="70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 spans="1:25" ht="15.75" customHeight="1">
      <c r="A905" s="42"/>
      <c r="B905" s="70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 spans="1:25" ht="15.75" customHeight="1">
      <c r="A906" s="42"/>
      <c r="B906" s="70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 spans="1:25" ht="15.75" customHeight="1">
      <c r="A907" s="42"/>
      <c r="B907" s="70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 spans="1:25" ht="15.75" customHeight="1">
      <c r="A908" s="42"/>
      <c r="B908" s="70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 spans="1:25" ht="15.75" customHeight="1">
      <c r="A909" s="42"/>
      <c r="B909" s="70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 spans="1:25" ht="15.75" customHeight="1">
      <c r="A910" s="42"/>
      <c r="B910" s="70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 spans="1:25" ht="15.75" customHeight="1">
      <c r="A911" s="42"/>
      <c r="B911" s="70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 spans="1:25" ht="15.75" customHeight="1">
      <c r="A912" s="42"/>
      <c r="B912" s="70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 spans="1:25" ht="15.75" customHeight="1">
      <c r="A913" s="42"/>
      <c r="B913" s="70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 spans="1:25" ht="15.75" customHeight="1">
      <c r="A914" s="42"/>
      <c r="B914" s="70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 spans="1:25" ht="15.75" customHeight="1">
      <c r="A915" s="42"/>
      <c r="B915" s="70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 spans="1:25" ht="15.75" customHeight="1">
      <c r="A916" s="42"/>
      <c r="B916" s="70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 spans="1:25" ht="15.75" customHeight="1">
      <c r="A917" s="42"/>
      <c r="B917" s="70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 spans="1:25" ht="15.75" customHeight="1">
      <c r="A918" s="42"/>
      <c r="B918" s="70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 spans="1:25" ht="15.75" customHeight="1">
      <c r="A919" s="42"/>
      <c r="B919" s="70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 spans="1:25" ht="15.75" customHeight="1">
      <c r="A920" s="42"/>
      <c r="B920" s="70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 spans="1:25" ht="15.75" customHeight="1">
      <c r="A921" s="42"/>
      <c r="B921" s="70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 spans="1:25" ht="15.75" customHeight="1">
      <c r="A922" s="42"/>
      <c r="B922" s="70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 spans="1:25" ht="15.75" customHeight="1">
      <c r="A923" s="42"/>
      <c r="B923" s="70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 spans="1:25" ht="15.75" customHeight="1">
      <c r="A924" s="42"/>
      <c r="B924" s="70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 spans="1:25" ht="15.75" customHeight="1">
      <c r="A925" s="42"/>
      <c r="B925" s="70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 spans="1:25" ht="15.75" customHeight="1">
      <c r="A926" s="42"/>
      <c r="B926" s="70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 spans="1:25" ht="15.75" customHeight="1">
      <c r="A927" s="42"/>
      <c r="B927" s="70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 spans="1:25" ht="15.75" customHeight="1">
      <c r="A928" s="42"/>
      <c r="B928" s="70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 spans="1:25" ht="15.75" customHeight="1">
      <c r="A929" s="42"/>
      <c r="B929" s="70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 spans="1:25" ht="15.75" customHeight="1">
      <c r="A930" s="42"/>
      <c r="B930" s="70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 spans="1:25" ht="15.75" customHeight="1">
      <c r="A931" s="42"/>
      <c r="B931" s="70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 spans="1:25" ht="15.75" customHeight="1">
      <c r="A932" s="42"/>
      <c r="B932" s="70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 spans="1:25" ht="15.75" customHeight="1">
      <c r="A933" s="42"/>
      <c r="B933" s="70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 spans="1:25" ht="15.75" customHeight="1">
      <c r="A934" s="42"/>
      <c r="B934" s="70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 spans="1:25" ht="15.75" customHeight="1">
      <c r="A935" s="42"/>
      <c r="B935" s="70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 spans="1:25" ht="15.75" customHeight="1">
      <c r="A936" s="42"/>
      <c r="B936" s="70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 spans="1:25" ht="15.75" customHeight="1">
      <c r="A937" s="42"/>
      <c r="B937" s="70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 spans="1:25" ht="15.75" customHeight="1">
      <c r="A938" s="42"/>
      <c r="B938" s="70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 spans="1:25" ht="15.75" customHeight="1">
      <c r="A939" s="42"/>
      <c r="B939" s="70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 spans="1:25" ht="15.75" customHeight="1">
      <c r="A940" s="42"/>
      <c r="B940" s="70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 spans="1:25" ht="15.75" customHeight="1">
      <c r="A941" s="42"/>
      <c r="B941" s="70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 spans="1:25" ht="15.75" customHeight="1">
      <c r="A942" s="42"/>
      <c r="B942" s="70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 spans="1:25" ht="15.75" customHeight="1">
      <c r="A943" s="42"/>
      <c r="B943" s="70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 spans="1:25" ht="15.75" customHeight="1">
      <c r="A944" s="42"/>
      <c r="B944" s="70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 spans="1:25" ht="15.75" customHeight="1">
      <c r="A945" s="42"/>
      <c r="B945" s="70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 spans="1:25" ht="15.75" customHeight="1">
      <c r="A946" s="42"/>
      <c r="B946" s="70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  <row r="947" spans="1:25" ht="15.75" customHeight="1">
      <c r="A947" s="42"/>
      <c r="B947" s="70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</row>
    <row r="948" spans="1:25" ht="15.75" customHeight="1">
      <c r="A948" s="42"/>
      <c r="B948" s="70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</row>
    <row r="949" spans="1:25" ht="15.75" customHeight="1">
      <c r="A949" s="42"/>
      <c r="B949" s="70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</row>
    <row r="950" spans="1:25" ht="15.75" customHeight="1">
      <c r="A950" s="42"/>
      <c r="B950" s="70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</row>
    <row r="951" spans="1:25" ht="15.75" customHeight="1">
      <c r="A951" s="42"/>
      <c r="B951" s="70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</row>
    <row r="952" spans="1:25" ht="15.75" customHeight="1">
      <c r="A952" s="42"/>
      <c r="B952" s="70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</row>
    <row r="953" spans="1:25" ht="15.75" customHeight="1">
      <c r="A953" s="42"/>
      <c r="B953" s="70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</row>
    <row r="954" spans="1:25" ht="15.75" customHeight="1">
      <c r="A954" s="42"/>
      <c r="B954" s="70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</row>
    <row r="955" spans="1:25" ht="15.75" customHeight="1">
      <c r="A955" s="42"/>
      <c r="B955" s="70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</row>
    <row r="956" spans="1:25" ht="15.75" customHeight="1">
      <c r="A956" s="42"/>
      <c r="B956" s="70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</row>
    <row r="957" spans="1:25" ht="15.75" customHeight="1">
      <c r="A957" s="42"/>
      <c r="B957" s="70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</row>
    <row r="958" spans="1:25" ht="15.75" customHeight="1">
      <c r="A958" s="42"/>
      <c r="B958" s="70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</row>
    <row r="959" spans="1:25" ht="15.75" customHeight="1">
      <c r="A959" s="42"/>
      <c r="B959" s="70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</row>
    <row r="960" spans="1:25" ht="15.75" customHeight="1">
      <c r="A960" s="42"/>
      <c r="B960" s="70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</row>
  </sheetData>
  <mergeCells count="2">
    <mergeCell ref="A8:B8"/>
    <mergeCell ref="A1:F1"/>
  </mergeCells>
  <conditionalFormatting sqref="F11:F960">
    <cfRule type="cellIs" dxfId="11" priority="1" operator="equal">
      <formula>"Não iniciado"</formula>
    </cfRule>
    <cfRule type="cellIs" dxfId="10" priority="2" operator="equal">
      <formula>"Em cadastramento"</formula>
    </cfRule>
    <cfRule type="cellIs" dxfId="9" priority="3" operator="equal">
      <formula>"Em análise do MEC"</formula>
    </cfRule>
  </conditionalFormatting>
  <pageMargins left="0.25" right="0.25" top="0.75" bottom="0.75" header="0" footer="0"/>
  <pageSetup paperSize="9" scale="70" orientation="landscape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918"/>
  <sheetViews>
    <sheetView topLeftCell="A3" workbookViewId="0">
      <selection activeCell="F40" sqref="A11:F40"/>
    </sheetView>
  </sheetViews>
  <sheetFormatPr defaultColWidth="12.5703125" defaultRowHeight="15" customHeight="1"/>
  <cols>
    <col min="1" max="1" width="33.28515625" customWidth="1"/>
    <col min="2" max="2" width="78.140625" customWidth="1"/>
    <col min="3" max="3" width="17.5703125" customWidth="1"/>
    <col min="4" max="4" width="23" bestFit="1" customWidth="1"/>
    <col min="5" max="5" width="12.5703125" customWidth="1"/>
    <col min="6" max="6" width="20" bestFit="1" customWidth="1"/>
  </cols>
  <sheetData>
    <row r="1" spans="1:25" ht="15.75" customHeight="1">
      <c r="A1" s="90" t="s">
        <v>535</v>
      </c>
      <c r="B1" s="89"/>
      <c r="C1" s="89"/>
      <c r="D1" s="89"/>
      <c r="E1" s="89"/>
      <c r="F1" s="89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ht="15.75" customHeight="1">
      <c r="A2" s="21"/>
      <c r="B2" s="21"/>
      <c r="C2" s="22"/>
      <c r="D2" s="22"/>
      <c r="E2" s="22"/>
      <c r="F2" s="2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ht="15.75" customHeight="1">
      <c r="A3" s="23" t="s">
        <v>33</v>
      </c>
      <c r="B3" s="24">
        <f>COUNTA(F11:F870)</f>
        <v>102</v>
      </c>
      <c r="C3" s="22"/>
      <c r="D3" s="22"/>
      <c r="E3" s="22"/>
      <c r="F3" s="2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ht="15.75" customHeight="1">
      <c r="A4" s="23" t="s">
        <v>34</v>
      </c>
      <c r="B4" s="24">
        <f>COUNTIF(F11:F692, "Em análise do MEC")</f>
        <v>25</v>
      </c>
      <c r="C4" s="22"/>
      <c r="D4" s="22"/>
      <c r="E4" s="22"/>
      <c r="F4" s="2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5.75" customHeight="1">
      <c r="A5" s="23" t="s">
        <v>35</v>
      </c>
      <c r="B5" s="24">
        <f>SUM(COUNTIF(F11:F692, "Não iniciado"), COUNTIF(F11:F692, "Em cadastramento"))</f>
        <v>5</v>
      </c>
      <c r="C5" s="22"/>
      <c r="D5" s="22"/>
      <c r="E5" s="22"/>
      <c r="F5" s="2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5" ht="15.75" customHeight="1">
      <c r="A6" s="23" t="s">
        <v>36</v>
      </c>
      <c r="B6" s="25">
        <f>B4/B3*100</f>
        <v>24.509803921568626</v>
      </c>
      <c r="C6" s="22"/>
      <c r="D6" s="22"/>
      <c r="E6" s="22"/>
      <c r="F6" s="2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 spans="1:25" ht="15.75" customHeight="1">
      <c r="A7" s="22"/>
      <c r="B7" s="22"/>
      <c r="C7" s="22"/>
      <c r="D7" s="22"/>
      <c r="E7" s="22"/>
      <c r="F7" s="2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ht="15.75" customHeight="1">
      <c r="A8" s="88" t="s">
        <v>37</v>
      </c>
      <c r="B8" s="89"/>
      <c r="C8" s="22"/>
      <c r="D8" s="22"/>
      <c r="E8" s="22"/>
      <c r="F8" s="2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 spans="1:25" ht="15.7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 ht="15.75" customHeight="1">
      <c r="A10" s="58" t="s">
        <v>38</v>
      </c>
      <c r="B10" s="59" t="s">
        <v>39</v>
      </c>
      <c r="C10" s="60" t="s">
        <v>40</v>
      </c>
      <c r="D10" s="59" t="s">
        <v>41</v>
      </c>
      <c r="E10" s="59" t="s">
        <v>42</v>
      </c>
      <c r="F10" s="59" t="s">
        <v>43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 spans="1:25" ht="15.75" customHeight="1">
      <c r="A11" s="61">
        <v>17024307</v>
      </c>
      <c r="B11" s="62" t="s">
        <v>536</v>
      </c>
      <c r="C11" s="61" t="s">
        <v>6</v>
      </c>
      <c r="D11" s="61" t="s">
        <v>537</v>
      </c>
      <c r="E11" s="61" t="s">
        <v>46</v>
      </c>
      <c r="F11" s="67" t="s">
        <v>47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 spans="1:25" ht="15.75" customHeight="1">
      <c r="A12" s="78">
        <v>17024358</v>
      </c>
      <c r="B12" s="77" t="s">
        <v>538</v>
      </c>
      <c r="C12" s="78" t="s">
        <v>6</v>
      </c>
      <c r="D12" s="78" t="s">
        <v>537</v>
      </c>
      <c r="E12" s="78" t="s">
        <v>46</v>
      </c>
      <c r="F12" s="84" t="s">
        <v>47</v>
      </c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 spans="1:25" ht="15.75" customHeight="1">
      <c r="A13" s="61">
        <v>17023530</v>
      </c>
      <c r="B13" s="62" t="s">
        <v>539</v>
      </c>
      <c r="C13" s="61" t="s">
        <v>6</v>
      </c>
      <c r="D13" s="61" t="s">
        <v>540</v>
      </c>
      <c r="E13" s="61" t="s">
        <v>46</v>
      </c>
      <c r="F13" s="84" t="s">
        <v>80</v>
      </c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ht="15.75" customHeight="1">
      <c r="A14" s="78">
        <v>17027705</v>
      </c>
      <c r="B14" s="77" t="s">
        <v>541</v>
      </c>
      <c r="C14" s="78" t="s">
        <v>6</v>
      </c>
      <c r="D14" s="78" t="s">
        <v>542</v>
      </c>
      <c r="E14" s="78" t="s">
        <v>46</v>
      </c>
      <c r="F14" s="84" t="s">
        <v>80</v>
      </c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 spans="1:25" ht="15.75" customHeight="1">
      <c r="A15" s="61">
        <v>17028795</v>
      </c>
      <c r="B15" s="62" t="s">
        <v>543</v>
      </c>
      <c r="C15" s="61" t="s">
        <v>6</v>
      </c>
      <c r="D15" s="61" t="s">
        <v>544</v>
      </c>
      <c r="E15" s="61" t="s">
        <v>46</v>
      </c>
      <c r="F15" s="87" t="s">
        <v>80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spans="1:25" ht="15.75" customHeight="1">
      <c r="A16" s="78">
        <v>17028809</v>
      </c>
      <c r="B16" s="77" t="s">
        <v>545</v>
      </c>
      <c r="C16" s="78" t="s">
        <v>6</v>
      </c>
      <c r="D16" s="78" t="s">
        <v>544</v>
      </c>
      <c r="E16" s="78" t="s">
        <v>46</v>
      </c>
      <c r="F16" s="67" t="s">
        <v>96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 spans="1:25" ht="15.75" customHeight="1">
      <c r="A17" s="61">
        <v>17029368</v>
      </c>
      <c r="B17" s="62" t="s">
        <v>546</v>
      </c>
      <c r="C17" s="61" t="s">
        <v>6</v>
      </c>
      <c r="D17" s="61" t="s">
        <v>544</v>
      </c>
      <c r="E17" s="61" t="s">
        <v>46</v>
      </c>
      <c r="F17" s="84" t="s">
        <v>96</v>
      </c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 spans="1:25" ht="15.75" customHeight="1">
      <c r="A18" s="78">
        <v>17051444</v>
      </c>
      <c r="B18" s="77" t="s">
        <v>547</v>
      </c>
      <c r="C18" s="78" t="s">
        <v>6</v>
      </c>
      <c r="D18" s="78" t="s">
        <v>544</v>
      </c>
      <c r="E18" s="78" t="s">
        <v>46</v>
      </c>
      <c r="F18" s="67" t="s">
        <v>96</v>
      </c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 spans="1:25" ht="15.75" customHeight="1">
      <c r="A19" s="61">
        <v>17069602</v>
      </c>
      <c r="B19" s="62" t="s">
        <v>548</v>
      </c>
      <c r="C19" s="61" t="s">
        <v>6</v>
      </c>
      <c r="D19" s="61" t="s">
        <v>544</v>
      </c>
      <c r="E19" s="61" t="s">
        <v>46</v>
      </c>
      <c r="F19" s="67" t="s">
        <v>96</v>
      </c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ht="15.75" customHeight="1">
      <c r="A20" s="78">
        <v>17065801</v>
      </c>
      <c r="B20" s="77" t="s">
        <v>549</v>
      </c>
      <c r="C20" s="78" t="s">
        <v>6</v>
      </c>
      <c r="D20" s="78" t="s">
        <v>544</v>
      </c>
      <c r="E20" s="78" t="s">
        <v>46</v>
      </c>
      <c r="F20" s="84" t="s">
        <v>96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 spans="1:25" ht="15.75" customHeight="1">
      <c r="A21" s="61">
        <v>17044081</v>
      </c>
      <c r="B21" s="62" t="s">
        <v>550</v>
      </c>
      <c r="C21" s="61" t="s">
        <v>6</v>
      </c>
      <c r="D21" s="61" t="s">
        <v>544</v>
      </c>
      <c r="E21" s="61" t="s">
        <v>46</v>
      </c>
      <c r="F21" s="84" t="s">
        <v>96</v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ht="15.75" customHeight="1">
      <c r="A22" s="78">
        <v>17029376</v>
      </c>
      <c r="B22" s="77" t="s">
        <v>551</v>
      </c>
      <c r="C22" s="78" t="s">
        <v>6</v>
      </c>
      <c r="D22" s="78" t="s">
        <v>544</v>
      </c>
      <c r="E22" s="78" t="s">
        <v>46</v>
      </c>
      <c r="F22" s="67" t="s">
        <v>96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 spans="1:25" ht="15.75" customHeight="1">
      <c r="A23" s="61">
        <v>17087805</v>
      </c>
      <c r="B23" s="62" t="s">
        <v>552</v>
      </c>
      <c r="C23" s="61" t="s">
        <v>6</v>
      </c>
      <c r="D23" s="61" t="s">
        <v>544</v>
      </c>
      <c r="E23" s="61" t="s">
        <v>46</v>
      </c>
      <c r="F23" s="84" t="s">
        <v>96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1:25" ht="15.75" customHeight="1">
      <c r="A24" s="78">
        <v>17029384</v>
      </c>
      <c r="B24" s="77" t="s">
        <v>553</v>
      </c>
      <c r="C24" s="78" t="s">
        <v>6</v>
      </c>
      <c r="D24" s="78" t="s">
        <v>544</v>
      </c>
      <c r="E24" s="78" t="s">
        <v>46</v>
      </c>
      <c r="F24" s="67" t="s">
        <v>96</v>
      </c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 spans="1:25" ht="15.75" customHeight="1">
      <c r="A25" s="61">
        <v>17056268</v>
      </c>
      <c r="B25" s="62" t="s">
        <v>554</v>
      </c>
      <c r="C25" s="61" t="s">
        <v>6</v>
      </c>
      <c r="D25" s="61" t="s">
        <v>544</v>
      </c>
      <c r="E25" s="61" t="s">
        <v>46</v>
      </c>
      <c r="F25" s="67" t="s">
        <v>96</v>
      </c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ht="15.75" customHeight="1">
      <c r="A26" s="78">
        <v>17042992</v>
      </c>
      <c r="B26" s="77" t="s">
        <v>555</v>
      </c>
      <c r="C26" s="78" t="s">
        <v>6</v>
      </c>
      <c r="D26" s="78" t="s">
        <v>544</v>
      </c>
      <c r="E26" s="78" t="s">
        <v>46</v>
      </c>
      <c r="F26" s="84" t="s">
        <v>96</v>
      </c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 spans="1:25" ht="15.75" customHeight="1">
      <c r="A27" s="61">
        <v>17042968</v>
      </c>
      <c r="B27" s="62" t="s">
        <v>556</v>
      </c>
      <c r="C27" s="61" t="s">
        <v>6</v>
      </c>
      <c r="D27" s="61" t="s">
        <v>544</v>
      </c>
      <c r="E27" s="61" t="s">
        <v>46</v>
      </c>
      <c r="F27" s="67" t="s">
        <v>96</v>
      </c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 ht="15.75" customHeight="1">
      <c r="A28" s="78">
        <v>17057124</v>
      </c>
      <c r="B28" s="77" t="s">
        <v>557</v>
      </c>
      <c r="C28" s="78" t="s">
        <v>6</v>
      </c>
      <c r="D28" s="78" t="s">
        <v>537</v>
      </c>
      <c r="E28" s="78" t="s">
        <v>46</v>
      </c>
      <c r="F28" s="84" t="s">
        <v>96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 spans="1:25" ht="15.75" customHeight="1">
      <c r="A29" s="61">
        <v>17051932</v>
      </c>
      <c r="B29" s="62" t="s">
        <v>558</v>
      </c>
      <c r="C29" s="61" t="s">
        <v>6</v>
      </c>
      <c r="D29" s="61" t="s">
        <v>537</v>
      </c>
      <c r="E29" s="61" t="s">
        <v>46</v>
      </c>
      <c r="F29" s="67" t="s">
        <v>96</v>
      </c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25" ht="15.75" customHeight="1">
      <c r="A30" s="78">
        <v>17024323</v>
      </c>
      <c r="B30" s="77" t="s">
        <v>559</v>
      </c>
      <c r="C30" s="78" t="s">
        <v>6</v>
      </c>
      <c r="D30" s="78" t="s">
        <v>537</v>
      </c>
      <c r="E30" s="78" t="s">
        <v>46</v>
      </c>
      <c r="F30" s="84" t="s">
        <v>96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 spans="1:25" ht="15.75" customHeight="1">
      <c r="A31" s="61">
        <v>17024331</v>
      </c>
      <c r="B31" s="62" t="s">
        <v>560</v>
      </c>
      <c r="C31" s="61" t="s">
        <v>6</v>
      </c>
      <c r="D31" s="61" t="s">
        <v>537</v>
      </c>
      <c r="E31" s="61" t="s">
        <v>46</v>
      </c>
      <c r="F31" s="84" t="s">
        <v>96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 ht="15.75" customHeight="1">
      <c r="A32" s="78">
        <v>17031176</v>
      </c>
      <c r="B32" s="77" t="s">
        <v>561</v>
      </c>
      <c r="C32" s="78" t="s">
        <v>6</v>
      </c>
      <c r="D32" s="78" t="s">
        <v>562</v>
      </c>
      <c r="E32" s="78" t="s">
        <v>46</v>
      </c>
      <c r="F32" s="67" t="s">
        <v>96</v>
      </c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 spans="1:25" ht="15.75" customHeight="1">
      <c r="A33" s="61">
        <v>17025621</v>
      </c>
      <c r="B33" s="62" t="s">
        <v>563</v>
      </c>
      <c r="C33" s="61" t="s">
        <v>6</v>
      </c>
      <c r="D33" s="61" t="s">
        <v>564</v>
      </c>
      <c r="E33" s="61" t="s">
        <v>46</v>
      </c>
      <c r="F33" s="84" t="s">
        <v>96</v>
      </c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 ht="15.75" customHeight="1">
      <c r="A34" s="78">
        <v>17014042</v>
      </c>
      <c r="B34" s="77" t="s">
        <v>565</v>
      </c>
      <c r="C34" s="78" t="s">
        <v>6</v>
      </c>
      <c r="D34" s="78" t="s">
        <v>566</v>
      </c>
      <c r="E34" s="78" t="s">
        <v>46</v>
      </c>
      <c r="F34" s="67" t="s">
        <v>96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 spans="1:25" ht="15.75" customHeight="1">
      <c r="A35" s="61">
        <v>17044049</v>
      </c>
      <c r="B35" s="62" t="s">
        <v>567</v>
      </c>
      <c r="C35" s="61" t="s">
        <v>12</v>
      </c>
      <c r="D35" s="61" t="s">
        <v>70</v>
      </c>
      <c r="E35" s="61" t="s">
        <v>46</v>
      </c>
      <c r="F35" s="67" t="s">
        <v>96</v>
      </c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 ht="15.75" customHeight="1">
      <c r="A36" s="78">
        <v>17056276</v>
      </c>
      <c r="B36" s="77" t="s">
        <v>568</v>
      </c>
      <c r="C36" s="78" t="s">
        <v>12</v>
      </c>
      <c r="D36" s="78" t="s">
        <v>70</v>
      </c>
      <c r="E36" s="78" t="s">
        <v>46</v>
      </c>
      <c r="F36" s="86" t="s">
        <v>96</v>
      </c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 spans="1:25" ht="15.75" customHeight="1">
      <c r="A37" s="61">
        <v>17028507</v>
      </c>
      <c r="B37" s="62" t="s">
        <v>569</v>
      </c>
      <c r="C37" s="61" t="s">
        <v>12</v>
      </c>
      <c r="D37" s="61" t="s">
        <v>70</v>
      </c>
      <c r="E37" s="61" t="s">
        <v>46</v>
      </c>
      <c r="F37" s="86" t="s">
        <v>96</v>
      </c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 spans="1:25" ht="15.75" customHeight="1">
      <c r="A38" s="78">
        <v>17051452</v>
      </c>
      <c r="B38" s="77" t="s">
        <v>570</v>
      </c>
      <c r="C38" s="78" t="s">
        <v>12</v>
      </c>
      <c r="D38" s="78" t="s">
        <v>70</v>
      </c>
      <c r="E38" s="78" t="s">
        <v>46</v>
      </c>
      <c r="F38" s="84" t="s">
        <v>96</v>
      </c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 spans="1:25" ht="15.75" customHeight="1">
      <c r="A39" s="61">
        <v>17029341</v>
      </c>
      <c r="B39" s="62" t="s">
        <v>571</v>
      </c>
      <c r="C39" s="61" t="s">
        <v>12</v>
      </c>
      <c r="D39" s="61" t="s">
        <v>70</v>
      </c>
      <c r="E39" s="61" t="s">
        <v>46</v>
      </c>
      <c r="F39" s="67" t="s">
        <v>96</v>
      </c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 spans="1:25" ht="15.75" customHeight="1">
      <c r="A40" s="78">
        <v>17028493</v>
      </c>
      <c r="B40" s="77" t="s">
        <v>572</v>
      </c>
      <c r="C40" s="78" t="s">
        <v>12</v>
      </c>
      <c r="D40" s="78" t="s">
        <v>70</v>
      </c>
      <c r="E40" s="78" t="s">
        <v>46</v>
      </c>
      <c r="F40" s="84" t="s">
        <v>96</v>
      </c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 spans="1:25" ht="15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 spans="1:25" ht="15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 spans="1:25" ht="15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5" ht="15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 spans="1:25" ht="15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 spans="1:25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25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spans="1:25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 spans="1:25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5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 spans="1:25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25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25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25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25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25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25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25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25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5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 spans="1:25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5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 spans="1:25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 spans="1:25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 spans="1:25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 spans="1:25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 spans="1:25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 spans="1:2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 spans="1:25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 spans="1:25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 spans="1:25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 spans="1:25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 spans="1:25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 spans="1:25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 spans="1:2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 spans="1:25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 spans="1:25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 spans="1:25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 spans="1:25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 spans="1:25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1:25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 spans="1:25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 spans="1:25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 spans="1:25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 spans="1:2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 spans="1:25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 spans="1:25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 spans="1:25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 spans="1:25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1:25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1:25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1:25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 spans="1:25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 spans="1:25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 spans="1:2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 spans="1:25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 spans="1:25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 spans="1:25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 spans="1:25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 spans="1:25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 spans="1:25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 spans="1:25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 spans="1:25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 spans="1:25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 spans="1:2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 spans="1:25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 spans="1:25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 spans="1:25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 spans="1:25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 spans="1:25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 spans="1:25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 spans="1:25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 spans="1:25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 spans="1:25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 spans="1: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 spans="1:25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 spans="1:25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 spans="1:25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 spans="1:25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 spans="1:25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 spans="1:25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 spans="1:25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 spans="1:25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 spans="1:25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 spans="1:2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 spans="1:25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 spans="1:25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 spans="1:25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 spans="1:25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 spans="1:25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 spans="1:25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 spans="1:25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 spans="1:25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 spans="1:25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 spans="1:2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 spans="1:25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 spans="1:25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 spans="1:25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 spans="1:25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 spans="1:25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 spans="1:25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 spans="1:25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 spans="1:25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 spans="1:25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 spans="1:2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 spans="1:25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 spans="1:25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 spans="1:25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 spans="1:25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 spans="1:25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 spans="1:25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 spans="1:25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 spans="1:25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 spans="1:25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 spans="1:2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 spans="1:25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 spans="1:25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 spans="1:25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 spans="1:25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 spans="1:25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 spans="1:25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 spans="1:25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 spans="1:25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 spans="1:25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 spans="1:2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 spans="1:25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 spans="1:25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 spans="1:25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 spans="1:25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 spans="1:25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 spans="1:25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 spans="1:25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 spans="1:25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 spans="1:25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 spans="1:2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 spans="1:25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 spans="1:25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 spans="1:25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 spans="1:25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 spans="1:25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 spans="1:25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 spans="1:25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 spans="1:25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 spans="1:25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 spans="1:2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 spans="1:25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 spans="1:25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 spans="1:25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 spans="1:25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 spans="1:25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 spans="1:25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 spans="1:25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 spans="1:25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 spans="1:25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 spans="1:2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 spans="1:25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 spans="1:25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 spans="1:25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 spans="1:25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 spans="1:25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 spans="1:25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 spans="1:25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 spans="1:25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 spans="1:25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 spans="1:2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 spans="1:25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 spans="1:25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 spans="1:25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 spans="1:25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 spans="1:25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 spans="1:25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 spans="1:25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 spans="1:25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 spans="1:25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 spans="1: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 spans="1:25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 spans="1:25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 spans="1:25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 spans="1:25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 spans="1:25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 spans="1:25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 spans="1:25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 spans="1:25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 spans="1:25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 spans="1:2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 spans="1:25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 spans="1:25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 spans="1:25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 spans="1:25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 spans="1:25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 spans="1:25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 spans="1:25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 spans="1:25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 spans="1:25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 spans="1:2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 spans="1:25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 spans="1:25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 spans="1:25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 spans="1:25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 spans="1:25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 spans="1:25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 spans="1:25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 spans="1:25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 spans="1:25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 spans="1:2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 spans="1:25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 spans="1:25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 spans="1:25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 spans="1:25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 spans="1:25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 spans="1:25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 spans="1:25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 spans="1:25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 spans="1:25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 spans="1:2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 spans="1:25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 spans="1:25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 spans="1:25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 spans="1:25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 spans="1:25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 spans="1:25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 spans="1:25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 spans="1:25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 spans="1:25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 spans="1:25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 spans="1:25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 spans="1:25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 spans="1:25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 spans="1:25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 spans="1:25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 spans="1:25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 spans="1:25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 spans="1:25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 spans="1:25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 spans="1:25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 spans="1:25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 spans="1:25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 spans="1:25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 spans="1:25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 spans="1:25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 spans="1:25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 spans="1:25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 spans="1:25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 spans="1:25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 spans="1:25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 spans="1:25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 spans="1:25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 spans="1:25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 spans="1:25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 spans="1:25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 spans="1:25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 spans="1:25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 spans="1:25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 spans="1:25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 spans="1:25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 spans="1:25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 spans="1:25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 spans="1:25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 spans="1:25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 spans="1:25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 spans="1:25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 spans="1:25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 spans="1:25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 spans="1:25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 spans="1:25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 spans="1:25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 spans="1:25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 spans="1:25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 spans="1:25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 spans="1:25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 spans="1:25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 spans="1:25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 spans="1:25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 spans="1:25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 spans="1: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 spans="1:25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 spans="1:25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 spans="1:25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 spans="1:25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 spans="1:25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 spans="1:25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 spans="1:25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 spans="1:25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 spans="1:25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 spans="1:25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 spans="1:25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 spans="1:25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 spans="1:25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 spans="1:25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 spans="1:25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 spans="1:25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 spans="1:25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 spans="1:25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 spans="1:25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 spans="1:25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 spans="1:25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 spans="1:25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 spans="1:25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 spans="1:25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 spans="1:25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 spans="1:25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 spans="1:25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 spans="1:25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 spans="1:25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 spans="1:25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 spans="1:25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 spans="1:25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 spans="1:25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 spans="1:25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 spans="1:25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 spans="1:25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 spans="1:25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 spans="1:25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 spans="1:25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 spans="1:25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 spans="1:25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 spans="1:25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 spans="1:25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 spans="1:25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 spans="1:25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 spans="1:25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 spans="1:25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 spans="1:25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 spans="1:25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 spans="1:25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 spans="1:25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 spans="1:25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 spans="1:25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 spans="1:25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 spans="1:25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 spans="1:25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 spans="1:25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 spans="1:25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 spans="1:25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 spans="1:25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 spans="1:25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 spans="1:25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 spans="1:25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 spans="1:25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 spans="1:25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 spans="1:25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 spans="1:25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 spans="1:25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 spans="1:25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 spans="1:25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 spans="1:25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 spans="1:25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 spans="1:25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 spans="1:25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 spans="1:25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 spans="1:25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 spans="1:25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 spans="1:25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 spans="1:25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 spans="1:25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 spans="1:25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 spans="1:25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 spans="1:25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 spans="1:25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 spans="1:25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 spans="1:25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 spans="1:25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 spans="1:25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 spans="1:25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 spans="1:25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 spans="1:25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 spans="1:25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 spans="1:25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 spans="1:25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 spans="1:25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 spans="1:25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 spans="1:25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 spans="1:25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 spans="1:25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 spans="1: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 spans="1:25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 spans="1:25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 spans="1:25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 spans="1:25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 spans="1:25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 spans="1:25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 spans="1:25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 spans="1:25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 spans="1:25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 spans="1:25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 spans="1:25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 spans="1:25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 spans="1:25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 spans="1:25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 spans="1:25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 spans="1:25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 spans="1:25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 spans="1:25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 spans="1:25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 spans="1:25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 spans="1:25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 spans="1:25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 spans="1:25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 spans="1:25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 spans="1:25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 spans="1:25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 spans="1:25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 spans="1:25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 spans="1:25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 spans="1:25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 spans="1:25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 spans="1:25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 spans="1:25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 spans="1:25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 spans="1:25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 spans="1:25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 spans="1:25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 spans="1:25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 spans="1:25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 spans="1:25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 spans="1:25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 spans="1:25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 spans="1:25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 spans="1:25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 spans="1:25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 spans="1:25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 spans="1:25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 spans="1:25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 spans="1:25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 spans="1:25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 spans="1:25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 spans="1:25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 spans="1:25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 spans="1:25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 spans="1:25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 spans="1:25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 spans="1:25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 spans="1:25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 spans="1:25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 spans="1:2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 spans="1:25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 spans="1:25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 spans="1:25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 spans="1:25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 spans="1:25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 spans="1:25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 spans="1:25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 spans="1:25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 spans="1:25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 spans="1:2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 spans="1:25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 spans="1:25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 spans="1:25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 spans="1:25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 spans="1:25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 spans="1:25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 spans="1:25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 spans="1:25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 spans="1:25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 spans="1:2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 spans="1:25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 spans="1:25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 spans="1:25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 spans="1:25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 spans="1:25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 spans="1:25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 spans="1:25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 spans="1:25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 spans="1:25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 spans="1:2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 spans="1:25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 spans="1:25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 spans="1:25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 spans="1:25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 spans="1:25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 spans="1:25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 spans="1:25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 spans="1:25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 spans="1:25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 spans="1: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 spans="1:25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 spans="1:25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 spans="1:25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 spans="1:25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 spans="1:25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 spans="1:25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 spans="1:25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 spans="1:25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 spans="1:25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 spans="1:2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 spans="1:25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 spans="1:25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 spans="1:25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 spans="1:25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 spans="1:25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 spans="1:25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 spans="1:25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 spans="1:25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 spans="1:25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 spans="1:2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 spans="1:25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 spans="1:25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 spans="1:25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 spans="1:25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 spans="1:25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 spans="1:25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 spans="1:25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 spans="1:25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 spans="1:25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 spans="1:2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 spans="1:25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 spans="1:25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 spans="1:25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 spans="1:25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 spans="1:25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 spans="1:25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 spans="1:25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 spans="1:25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 spans="1:25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 spans="1:2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 spans="1:25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 spans="1:25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 spans="1:25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 spans="1:25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 spans="1:25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 spans="1:25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 spans="1:25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 spans="1:25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 spans="1:25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 spans="1:2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 spans="1:25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 spans="1:25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 spans="1:25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 spans="1:25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 spans="1:25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 spans="1:25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 spans="1:25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 spans="1:25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 spans="1:25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 spans="1:2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 spans="1:25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 spans="1:25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 spans="1:25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 spans="1:25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 spans="1:25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 spans="1:25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 spans="1:25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 spans="1:25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 spans="1:25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 spans="1:2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 spans="1:25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 spans="1:25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 spans="1:25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 spans="1:25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 spans="1:25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 spans="1:25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 spans="1:25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 spans="1:25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 spans="1:25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 spans="1:2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 spans="1:25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 spans="1:25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 spans="1:25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 spans="1:25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 spans="1:25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 spans="1:25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 spans="1:25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 spans="1:25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 spans="1:25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 spans="1:2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 spans="1:25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 spans="1:25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 spans="1:25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 spans="1:25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 spans="1:25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 spans="1:25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 spans="1:25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 spans="1:25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 spans="1:25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 spans="1: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 spans="1:25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 spans="1:25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 spans="1:25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 spans="1:25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 spans="1:25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 spans="1:25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 spans="1:25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 spans="1:25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 spans="1:25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 spans="1:2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 spans="1:25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 spans="1:25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 spans="1:25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 spans="1:25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 spans="1:25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 spans="1:25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 spans="1:25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 spans="1:25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 spans="1:25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 spans="1:2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 spans="1:25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 spans="1:25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 spans="1:25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 spans="1:25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 spans="1:25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 spans="1:25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 spans="1:25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 spans="1:25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 spans="1:25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 spans="1:2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 spans="1:25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 spans="1:25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 spans="1:25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 spans="1:25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 spans="1:25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 spans="1:25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 spans="1:25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 spans="1:25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 spans="1:25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 spans="1:2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 spans="1:25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 spans="1:25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 spans="1:25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 spans="1:25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 spans="1:25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 spans="1:25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 spans="1:25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 spans="1:25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 spans="1:25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 spans="1:2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 spans="1:25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 spans="1:25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 spans="1:25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 spans="1:25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 spans="1:25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 spans="1:25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 spans="1:25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 spans="1:25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 spans="1:25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 spans="1:2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 spans="1:25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 spans="1:25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 spans="1:25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 spans="1:25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 spans="1:25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 spans="1:25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 spans="1:25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 spans="1:25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 spans="1:25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 spans="1:2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 spans="1:25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 spans="1:25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 spans="1:25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 spans="1:25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 spans="1:25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 spans="1:25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 spans="1:25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 spans="1:25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 spans="1:25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 spans="1:2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 spans="1:25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 spans="1:25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 spans="1:25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 spans="1:25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 spans="1:25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 spans="1:25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 spans="1:25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 spans="1:25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 spans="1:25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 spans="1:2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 spans="1:25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 spans="1:25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 spans="1:25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 spans="1:25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 spans="1:25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 spans="1:25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 spans="1:25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 spans="1:25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 spans="1:25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 spans="1: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 spans="1:25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 spans="1:25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 spans="1:25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 spans="1:25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 spans="1:25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 spans="1:25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 spans="1:25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 spans="1:25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 spans="1:25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 spans="1:2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 spans="1:25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 spans="1:25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 spans="1:25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 spans="1:25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 spans="1:25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 spans="1:25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 spans="1:25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 spans="1:25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 spans="1:25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 spans="1:2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 spans="1:25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 spans="1:25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 spans="1:25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 spans="1:25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 spans="1:25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 spans="1:25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 spans="1:25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 spans="1:25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 spans="1:25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 spans="1:2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 spans="1:25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 spans="1:25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 spans="1:25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 spans="1:25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 spans="1:25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 spans="1:25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 spans="1:25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 spans="1:25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 spans="1:25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 spans="1:2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 spans="1:25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 spans="1:25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 spans="1:25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 spans="1:25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 spans="1:25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 spans="1:25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 spans="1:25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 spans="1:25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 spans="1:25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 spans="1:2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 spans="1:25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 spans="1:25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 spans="1:25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 spans="1:25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 spans="1:25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 spans="1:25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 spans="1:25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 spans="1:25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 spans="1:25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 spans="1:25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 spans="1:25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 spans="1:25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 spans="1:25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 spans="1:25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 spans="1:25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 spans="1:25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 spans="1:25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 spans="1:25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 spans="1:25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 spans="1:25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 spans="1:25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 spans="1:25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 spans="1:25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 spans="1:25" ht="15.75" customHeight="1">
      <c r="A799" s="42"/>
      <c r="B799" s="42"/>
      <c r="C799" s="42"/>
      <c r="D799" s="42"/>
      <c r="E799" s="42"/>
      <c r="F799" s="42" t="s">
        <v>47</v>
      </c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 spans="1:25" ht="15.75" customHeight="1">
      <c r="A800" s="42"/>
      <c r="B800" s="42"/>
      <c r="C800" s="42"/>
      <c r="D800" s="42"/>
      <c r="E800" s="42"/>
      <c r="F800" s="42" t="s">
        <v>47</v>
      </c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 spans="1:25" ht="15.75" customHeight="1">
      <c r="A801" s="42"/>
      <c r="B801" s="42"/>
      <c r="C801" s="42"/>
      <c r="D801" s="42"/>
      <c r="E801" s="42"/>
      <c r="F801" s="42" t="s">
        <v>47</v>
      </c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 spans="1:25" ht="15.75" customHeight="1">
      <c r="A802" s="42"/>
      <c r="B802" s="42"/>
      <c r="C802" s="42"/>
      <c r="D802" s="42"/>
      <c r="E802" s="42"/>
      <c r="F802" s="42" t="s">
        <v>47</v>
      </c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 spans="1:25" ht="15.75" customHeight="1">
      <c r="A803" s="42"/>
      <c r="B803" s="42"/>
      <c r="C803" s="42"/>
      <c r="D803" s="42"/>
      <c r="E803" s="42"/>
      <c r="F803" s="42" t="s">
        <v>47</v>
      </c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 spans="1:25" ht="15.75" customHeight="1">
      <c r="A804" s="42"/>
      <c r="B804" s="42"/>
      <c r="C804" s="42"/>
      <c r="D804" s="42"/>
      <c r="E804" s="42"/>
      <c r="F804" s="42" t="s">
        <v>47</v>
      </c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 spans="1:25" ht="15.75" customHeight="1">
      <c r="A805" s="42"/>
      <c r="B805" s="42"/>
      <c r="C805" s="42"/>
      <c r="D805" s="42"/>
      <c r="E805" s="42"/>
      <c r="F805" s="42" t="s">
        <v>47</v>
      </c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 spans="1:25" ht="15.75" customHeight="1">
      <c r="A806" s="42"/>
      <c r="B806" s="42"/>
      <c r="C806" s="42"/>
      <c r="D806" s="42"/>
      <c r="E806" s="42"/>
      <c r="F806" s="42" t="s">
        <v>47</v>
      </c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 spans="1:25" ht="15.75" customHeight="1">
      <c r="A807" s="42"/>
      <c r="B807" s="42"/>
      <c r="C807" s="42"/>
      <c r="D807" s="42"/>
      <c r="E807" s="42"/>
      <c r="F807" s="42" t="s">
        <v>80</v>
      </c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 spans="1:25" ht="15.75" customHeight="1">
      <c r="A808" s="42"/>
      <c r="B808" s="42"/>
      <c r="C808" s="42"/>
      <c r="D808" s="42"/>
      <c r="E808" s="42"/>
      <c r="F808" s="42" t="s">
        <v>80</v>
      </c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 spans="1:25" ht="15.75" customHeight="1">
      <c r="A809" s="42"/>
      <c r="B809" s="42"/>
      <c r="C809" s="42"/>
      <c r="D809" s="42"/>
      <c r="E809" s="42"/>
      <c r="F809" s="42" t="s">
        <v>80</v>
      </c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 spans="1:25" ht="15.75" customHeight="1">
      <c r="A810" s="42"/>
      <c r="B810" s="42"/>
      <c r="C810" s="42"/>
      <c r="D810" s="42"/>
      <c r="E810" s="42"/>
      <c r="F810" s="42" t="s">
        <v>80</v>
      </c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 spans="1:25" ht="15.75" customHeight="1">
      <c r="A811" s="42"/>
      <c r="B811" s="42"/>
      <c r="C811" s="42"/>
      <c r="D811" s="42"/>
      <c r="E811" s="42"/>
      <c r="F811" s="42" t="s">
        <v>80</v>
      </c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 spans="1:25" ht="15.75" customHeight="1">
      <c r="A812" s="42"/>
      <c r="B812" s="42"/>
      <c r="C812" s="42"/>
      <c r="D812" s="42"/>
      <c r="E812" s="42"/>
      <c r="F812" s="42" t="s">
        <v>80</v>
      </c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 spans="1:25" ht="15.75" customHeight="1">
      <c r="A813" s="42"/>
      <c r="B813" s="42"/>
      <c r="C813" s="42"/>
      <c r="D813" s="42"/>
      <c r="E813" s="42"/>
      <c r="F813" s="42" t="s">
        <v>80</v>
      </c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 spans="1:25" ht="15.75" customHeight="1">
      <c r="A814" s="42"/>
      <c r="B814" s="42"/>
      <c r="C814" s="42"/>
      <c r="D814" s="42"/>
      <c r="E814" s="42"/>
      <c r="F814" s="42" t="s">
        <v>80</v>
      </c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 spans="1:25" ht="15.75" customHeight="1">
      <c r="A815" s="42"/>
      <c r="B815" s="42"/>
      <c r="C815" s="42"/>
      <c r="D815" s="42"/>
      <c r="E815" s="42"/>
      <c r="F815" s="42" t="s">
        <v>80</v>
      </c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 spans="1:25" ht="15.75" customHeight="1">
      <c r="A816" s="42"/>
      <c r="B816" s="42"/>
      <c r="C816" s="42"/>
      <c r="D816" s="42"/>
      <c r="E816" s="42"/>
      <c r="F816" s="42" t="s">
        <v>80</v>
      </c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 spans="1:25" ht="15.75" customHeight="1">
      <c r="A817" s="42"/>
      <c r="B817" s="42"/>
      <c r="C817" s="42"/>
      <c r="D817" s="42"/>
      <c r="E817" s="42"/>
      <c r="F817" s="42" t="s">
        <v>80</v>
      </c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 spans="1:25" ht="15.75" customHeight="1">
      <c r="A818" s="42"/>
      <c r="B818" s="42"/>
      <c r="C818" s="42"/>
      <c r="D818" s="42"/>
      <c r="E818" s="42"/>
      <c r="F818" s="42" t="s">
        <v>80</v>
      </c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 spans="1:25" ht="15.75" customHeight="1">
      <c r="A819" s="42"/>
      <c r="B819" s="42"/>
      <c r="C819" s="42"/>
      <c r="D819" s="42"/>
      <c r="E819" s="42"/>
      <c r="F819" s="42" t="s">
        <v>96</v>
      </c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 spans="1:25" ht="15.75" customHeight="1">
      <c r="A820" s="42"/>
      <c r="B820" s="42"/>
      <c r="C820" s="42"/>
      <c r="D820" s="42"/>
      <c r="E820" s="42"/>
      <c r="F820" s="42" t="s">
        <v>96</v>
      </c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 spans="1:25" ht="15.75" customHeight="1">
      <c r="A821" s="42"/>
      <c r="B821" s="42"/>
      <c r="C821" s="42"/>
      <c r="D821" s="42"/>
      <c r="E821" s="42"/>
      <c r="F821" s="42" t="s">
        <v>96</v>
      </c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 spans="1:25" ht="15.75" customHeight="1">
      <c r="A822" s="42"/>
      <c r="B822" s="42"/>
      <c r="C822" s="42"/>
      <c r="D822" s="42"/>
      <c r="E822" s="42"/>
      <c r="F822" s="42" t="s">
        <v>96</v>
      </c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 spans="1:25" ht="15.75" customHeight="1">
      <c r="A823" s="42"/>
      <c r="B823" s="42"/>
      <c r="C823" s="42"/>
      <c r="D823" s="42"/>
      <c r="E823" s="42"/>
      <c r="F823" s="42" t="s">
        <v>96</v>
      </c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 spans="1:25" ht="15.75" customHeight="1">
      <c r="A824" s="42"/>
      <c r="B824" s="42"/>
      <c r="C824" s="42"/>
      <c r="D824" s="42"/>
      <c r="E824" s="42"/>
      <c r="F824" s="42" t="s">
        <v>96</v>
      </c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 spans="1:25" ht="15.75" customHeight="1">
      <c r="A825" s="42"/>
      <c r="B825" s="42"/>
      <c r="C825" s="42"/>
      <c r="D825" s="42"/>
      <c r="E825" s="42"/>
      <c r="F825" s="42" t="s">
        <v>96</v>
      </c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 spans="1:25" ht="15.75" customHeight="1">
      <c r="A826" s="42"/>
      <c r="B826" s="42"/>
      <c r="C826" s="42"/>
      <c r="D826" s="42"/>
      <c r="E826" s="42"/>
      <c r="F826" s="42" t="s">
        <v>96</v>
      </c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 spans="1:25" ht="15.75" customHeight="1">
      <c r="A827" s="42"/>
      <c r="B827" s="42"/>
      <c r="C827" s="42"/>
      <c r="D827" s="42"/>
      <c r="E827" s="42"/>
      <c r="F827" s="42" t="s">
        <v>96</v>
      </c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 spans="1:25" ht="15.75" customHeight="1">
      <c r="A828" s="42"/>
      <c r="B828" s="42"/>
      <c r="C828" s="42"/>
      <c r="D828" s="42"/>
      <c r="E828" s="42"/>
      <c r="F828" s="42" t="s">
        <v>96</v>
      </c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 spans="1:25" ht="15.75" customHeight="1">
      <c r="A829" s="42"/>
      <c r="B829" s="42"/>
      <c r="C829" s="42"/>
      <c r="D829" s="42"/>
      <c r="E829" s="42"/>
      <c r="F829" s="42" t="s">
        <v>96</v>
      </c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 spans="1:25" ht="15.75" customHeight="1">
      <c r="A830" s="42"/>
      <c r="B830" s="42"/>
      <c r="C830" s="42"/>
      <c r="D830" s="42"/>
      <c r="E830" s="42"/>
      <c r="F830" s="42" t="s">
        <v>96</v>
      </c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 spans="1:25" ht="15.75" customHeight="1">
      <c r="A831" s="42"/>
      <c r="B831" s="42"/>
      <c r="C831" s="42"/>
      <c r="D831" s="42"/>
      <c r="E831" s="42"/>
      <c r="F831" s="42" t="s">
        <v>96</v>
      </c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 spans="1:25" ht="15.75" customHeight="1">
      <c r="A832" s="42"/>
      <c r="B832" s="42"/>
      <c r="C832" s="42"/>
      <c r="D832" s="42"/>
      <c r="E832" s="42"/>
      <c r="F832" s="42" t="s">
        <v>96</v>
      </c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 spans="1:25" ht="15.75" customHeight="1">
      <c r="A833" s="42"/>
      <c r="B833" s="42"/>
      <c r="C833" s="42"/>
      <c r="D833" s="42"/>
      <c r="E833" s="42"/>
      <c r="F833" s="42" t="s">
        <v>96</v>
      </c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 spans="1:25" ht="15.75" customHeight="1">
      <c r="A834" s="42"/>
      <c r="B834" s="42"/>
      <c r="C834" s="42"/>
      <c r="D834" s="42"/>
      <c r="E834" s="42"/>
      <c r="F834" s="42" t="s">
        <v>96</v>
      </c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 spans="1:25" ht="15.75" customHeight="1">
      <c r="A835" s="42"/>
      <c r="B835" s="42"/>
      <c r="C835" s="42"/>
      <c r="D835" s="42"/>
      <c r="E835" s="42"/>
      <c r="F835" s="42" t="s">
        <v>96</v>
      </c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 spans="1:25" ht="15.75" customHeight="1">
      <c r="A836" s="42"/>
      <c r="B836" s="42"/>
      <c r="C836" s="42"/>
      <c r="D836" s="42"/>
      <c r="E836" s="42"/>
      <c r="F836" s="42" t="s">
        <v>96</v>
      </c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 spans="1:25" ht="15.75" customHeight="1">
      <c r="A837" s="42"/>
      <c r="B837" s="42"/>
      <c r="C837" s="42"/>
      <c r="D837" s="42"/>
      <c r="E837" s="42"/>
      <c r="F837" s="42" t="s">
        <v>96</v>
      </c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 spans="1:25" ht="15.75" customHeight="1">
      <c r="A838" s="42"/>
      <c r="B838" s="42"/>
      <c r="C838" s="42"/>
      <c r="D838" s="42"/>
      <c r="E838" s="42"/>
      <c r="F838" s="42" t="s">
        <v>96</v>
      </c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 spans="1:25" ht="15.75" customHeight="1">
      <c r="A839" s="42"/>
      <c r="B839" s="42"/>
      <c r="C839" s="42"/>
      <c r="D839" s="42"/>
      <c r="E839" s="42"/>
      <c r="F839" s="42" t="s">
        <v>96</v>
      </c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 spans="1:25" ht="15.75" customHeight="1">
      <c r="A840" s="42"/>
      <c r="B840" s="42"/>
      <c r="C840" s="42"/>
      <c r="D840" s="42"/>
      <c r="E840" s="42"/>
      <c r="F840" s="42" t="s">
        <v>96</v>
      </c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 spans="1:25" ht="15.75" customHeight="1">
      <c r="A841" s="42"/>
      <c r="B841" s="42"/>
      <c r="C841" s="42"/>
      <c r="D841" s="42"/>
      <c r="E841" s="42"/>
      <c r="F841" s="42" t="s">
        <v>96</v>
      </c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 spans="1:25" ht="15.75" customHeight="1">
      <c r="A842" s="42"/>
      <c r="B842" s="42"/>
      <c r="C842" s="42"/>
      <c r="D842" s="42"/>
      <c r="E842" s="42"/>
      <c r="F842" s="42" t="s">
        <v>96</v>
      </c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 spans="1:25" ht="15.75" customHeight="1">
      <c r="A843" s="42"/>
      <c r="B843" s="42"/>
      <c r="C843" s="42"/>
      <c r="D843" s="42"/>
      <c r="E843" s="42"/>
      <c r="F843" s="42" t="s">
        <v>96</v>
      </c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 spans="1:25" ht="15.75" customHeight="1">
      <c r="A844" s="42"/>
      <c r="B844" s="42"/>
      <c r="C844" s="42"/>
      <c r="D844" s="42"/>
      <c r="E844" s="42"/>
      <c r="F844" s="42" t="s">
        <v>96</v>
      </c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 spans="1:25" ht="15.75" customHeight="1">
      <c r="A845" s="42"/>
      <c r="B845" s="42"/>
      <c r="C845" s="42"/>
      <c r="D845" s="42"/>
      <c r="E845" s="42"/>
      <c r="F845" s="42" t="s">
        <v>96</v>
      </c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 spans="1:25" ht="15.75" customHeight="1">
      <c r="A846" s="42"/>
      <c r="B846" s="42"/>
      <c r="C846" s="42"/>
      <c r="D846" s="42"/>
      <c r="E846" s="42"/>
      <c r="F846" s="42" t="s">
        <v>96</v>
      </c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 spans="1:25" ht="15.75" customHeight="1">
      <c r="A847" s="42"/>
      <c r="B847" s="42"/>
      <c r="C847" s="42"/>
      <c r="D847" s="42"/>
      <c r="E847" s="42"/>
      <c r="F847" s="42" t="s">
        <v>96</v>
      </c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 spans="1:25" ht="15.75" customHeight="1">
      <c r="A848" s="42"/>
      <c r="B848" s="42"/>
      <c r="C848" s="42"/>
      <c r="D848" s="42"/>
      <c r="E848" s="42"/>
      <c r="F848" s="42" t="s">
        <v>96</v>
      </c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 spans="1:25" ht="15.75" customHeight="1">
      <c r="A849" s="42"/>
      <c r="B849" s="42"/>
      <c r="C849" s="42"/>
      <c r="D849" s="42"/>
      <c r="E849" s="42"/>
      <c r="F849" s="42" t="s">
        <v>96</v>
      </c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 spans="1:25" ht="15.75" customHeight="1">
      <c r="A850" s="42"/>
      <c r="B850" s="42"/>
      <c r="C850" s="42"/>
      <c r="D850" s="42"/>
      <c r="E850" s="42"/>
      <c r="F850" s="42" t="s">
        <v>96</v>
      </c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 spans="1:25" ht="15.75" customHeight="1">
      <c r="A851" s="42"/>
      <c r="B851" s="42"/>
      <c r="C851" s="42"/>
      <c r="D851" s="42"/>
      <c r="E851" s="42"/>
      <c r="F851" s="42" t="s">
        <v>96</v>
      </c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 spans="1:25" ht="15.75" customHeight="1">
      <c r="A852" s="42"/>
      <c r="B852" s="42"/>
      <c r="C852" s="42"/>
      <c r="D852" s="42"/>
      <c r="E852" s="42"/>
      <c r="F852" s="42" t="s">
        <v>96</v>
      </c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 spans="1:25" ht="15.75" customHeight="1">
      <c r="A853" s="42"/>
      <c r="B853" s="42"/>
      <c r="C853" s="42"/>
      <c r="D853" s="42"/>
      <c r="E853" s="42"/>
      <c r="F853" s="42" t="s">
        <v>96</v>
      </c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 spans="1:25" ht="15.75" customHeight="1">
      <c r="A854" s="42"/>
      <c r="B854" s="42"/>
      <c r="C854" s="42"/>
      <c r="D854" s="42"/>
      <c r="E854" s="42"/>
      <c r="F854" s="42" t="s">
        <v>96</v>
      </c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 spans="1:25" ht="15.75" customHeight="1">
      <c r="A855" s="42"/>
      <c r="B855" s="42"/>
      <c r="C855" s="42"/>
      <c r="D855" s="42"/>
      <c r="E855" s="42"/>
      <c r="F855" s="42" t="s">
        <v>96</v>
      </c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 spans="1:25" ht="15.75" customHeight="1">
      <c r="A856" s="42"/>
      <c r="B856" s="42"/>
      <c r="C856" s="42"/>
      <c r="D856" s="42"/>
      <c r="E856" s="42"/>
      <c r="F856" s="42" t="s">
        <v>96</v>
      </c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 spans="1:25" ht="15.75" customHeight="1">
      <c r="A857" s="42"/>
      <c r="B857" s="42"/>
      <c r="C857" s="42"/>
      <c r="D857" s="42"/>
      <c r="E857" s="42"/>
      <c r="F857" s="42" t="s">
        <v>96</v>
      </c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 spans="1:25" ht="15.75" customHeight="1">
      <c r="A858" s="42"/>
      <c r="B858" s="42"/>
      <c r="C858" s="42"/>
      <c r="D858" s="42"/>
      <c r="E858" s="42"/>
      <c r="F858" s="42" t="s">
        <v>96</v>
      </c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 spans="1:25" ht="15.75" customHeight="1">
      <c r="A859" s="42"/>
      <c r="B859" s="42"/>
      <c r="C859" s="42"/>
      <c r="D859" s="42"/>
      <c r="E859" s="42"/>
      <c r="F859" s="42" t="s">
        <v>96</v>
      </c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 spans="1:25" ht="15.75" customHeight="1">
      <c r="A860" s="42"/>
      <c r="B860" s="42"/>
      <c r="C860" s="42"/>
      <c r="D860" s="42"/>
      <c r="E860" s="42"/>
      <c r="F860" s="42" t="s">
        <v>96</v>
      </c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 spans="1:25" ht="15.75" customHeight="1">
      <c r="A861" s="42"/>
      <c r="B861" s="42"/>
      <c r="C861" s="42"/>
      <c r="D861" s="42"/>
      <c r="E861" s="42"/>
      <c r="F861" s="42" t="s">
        <v>96</v>
      </c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 spans="1:25" ht="15.75" customHeight="1">
      <c r="A862" s="42"/>
      <c r="B862" s="42"/>
      <c r="C862" s="42"/>
      <c r="D862" s="42"/>
      <c r="E862" s="42"/>
      <c r="F862" s="42" t="s">
        <v>96</v>
      </c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 spans="1:25" ht="15.75" customHeight="1">
      <c r="A863" s="42"/>
      <c r="B863" s="42"/>
      <c r="C863" s="42"/>
      <c r="D863" s="42"/>
      <c r="E863" s="42"/>
      <c r="F863" s="42" t="s">
        <v>96</v>
      </c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 spans="1:25" ht="15.75" customHeight="1">
      <c r="A864" s="42"/>
      <c r="B864" s="42"/>
      <c r="C864" s="42"/>
      <c r="D864" s="42"/>
      <c r="E864" s="42"/>
      <c r="F864" s="42" t="s">
        <v>96</v>
      </c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 spans="1:25" ht="15.75" customHeight="1">
      <c r="A865" s="42"/>
      <c r="B865" s="42"/>
      <c r="C865" s="42"/>
      <c r="D865" s="42"/>
      <c r="E865" s="42"/>
      <c r="F865" s="42" t="s">
        <v>96</v>
      </c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 spans="1:25" ht="15.75" customHeight="1">
      <c r="A866" s="42"/>
      <c r="B866" s="42"/>
      <c r="C866" s="42"/>
      <c r="D866" s="42"/>
      <c r="E866" s="42"/>
      <c r="F866" s="42" t="s">
        <v>96</v>
      </c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 spans="1:25" ht="15.75" customHeight="1">
      <c r="A867" s="42"/>
      <c r="B867" s="42"/>
      <c r="C867" s="42"/>
      <c r="D867" s="42"/>
      <c r="E867" s="42"/>
      <c r="F867" s="42" t="s">
        <v>96</v>
      </c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 spans="1:25" ht="15.75" customHeight="1">
      <c r="A868" s="42"/>
      <c r="B868" s="42"/>
      <c r="C868" s="42"/>
      <c r="D868" s="42"/>
      <c r="E868" s="42"/>
      <c r="F868" s="42" t="s">
        <v>96</v>
      </c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 spans="1:25" ht="15.75" customHeight="1">
      <c r="A869" s="42"/>
      <c r="B869" s="42"/>
      <c r="C869" s="42"/>
      <c r="D869" s="42"/>
      <c r="E869" s="42"/>
      <c r="F869" s="42" t="s">
        <v>96</v>
      </c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 spans="1:25" ht="15.75" customHeight="1">
      <c r="A870" s="42"/>
      <c r="B870" s="42"/>
      <c r="C870" s="42"/>
      <c r="D870" s="42"/>
      <c r="E870" s="42"/>
      <c r="F870" s="42" t="s">
        <v>96</v>
      </c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 spans="1:25" ht="15.75" customHeight="1">
      <c r="A871" s="42"/>
      <c r="B871" s="42"/>
      <c r="C871" s="42"/>
      <c r="D871" s="42"/>
      <c r="E871" s="42"/>
      <c r="F871" s="42" t="s">
        <v>96</v>
      </c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 spans="1:25" ht="15.75" customHeight="1">
      <c r="A872" s="42"/>
      <c r="B872" s="42"/>
      <c r="C872" s="42"/>
      <c r="D872" s="42"/>
      <c r="E872" s="42"/>
      <c r="F872" s="42" t="s">
        <v>96</v>
      </c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 spans="1:25" ht="15.75" customHeight="1">
      <c r="A873" s="42"/>
      <c r="B873" s="42"/>
      <c r="C873" s="42"/>
      <c r="D873" s="42"/>
      <c r="E873" s="42"/>
      <c r="F873" s="42" t="s">
        <v>96</v>
      </c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 spans="1:25" ht="15.75" customHeight="1">
      <c r="A874" s="42"/>
      <c r="B874" s="42"/>
      <c r="C874" s="42"/>
      <c r="D874" s="42"/>
      <c r="E874" s="42"/>
      <c r="F874" s="42" t="s">
        <v>96</v>
      </c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 spans="1:25" ht="15.75" customHeight="1">
      <c r="A875" s="42"/>
      <c r="B875" s="42"/>
      <c r="C875" s="42"/>
      <c r="D875" s="42"/>
      <c r="E875" s="42"/>
      <c r="F875" s="42" t="s">
        <v>96</v>
      </c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 spans="1:25" ht="15.75" customHeight="1">
      <c r="A876" s="42"/>
      <c r="B876" s="42"/>
      <c r="C876" s="42"/>
      <c r="D876" s="42"/>
      <c r="E876" s="42"/>
      <c r="F876" s="42" t="s">
        <v>96</v>
      </c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 spans="1:25" ht="15.75" customHeight="1">
      <c r="A877" s="42"/>
      <c r="B877" s="42"/>
      <c r="C877" s="42"/>
      <c r="D877" s="42"/>
      <c r="E877" s="42"/>
      <c r="F877" s="42" t="s">
        <v>96</v>
      </c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 spans="1:25" ht="15.75" customHeight="1">
      <c r="A878" s="42"/>
      <c r="B878" s="42"/>
      <c r="C878" s="42"/>
      <c r="D878" s="42"/>
      <c r="E878" s="42"/>
      <c r="F878" s="42" t="s">
        <v>96</v>
      </c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 spans="1:25" ht="15.75" customHeight="1">
      <c r="A879" s="42"/>
      <c r="B879" s="42"/>
      <c r="C879" s="42"/>
      <c r="D879" s="42"/>
      <c r="E879" s="42"/>
      <c r="F879" s="42" t="s">
        <v>96</v>
      </c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 spans="1:25" ht="15.75" customHeight="1">
      <c r="A880" s="42"/>
      <c r="B880" s="42"/>
      <c r="C880" s="42"/>
      <c r="D880" s="42"/>
      <c r="E880" s="42"/>
      <c r="F880" s="42" t="s">
        <v>96</v>
      </c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 spans="1:25" ht="15.75" customHeight="1">
      <c r="A881" s="42"/>
      <c r="B881" s="42"/>
      <c r="C881" s="42"/>
      <c r="D881" s="42"/>
      <c r="E881" s="42"/>
      <c r="F881" s="42" t="s">
        <v>96</v>
      </c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 spans="1:25" ht="15.75" customHeight="1">
      <c r="A882" s="42"/>
      <c r="B882" s="42"/>
      <c r="C882" s="42"/>
      <c r="D882" s="42"/>
      <c r="E882" s="42"/>
      <c r="F882" s="42" t="s">
        <v>96</v>
      </c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 spans="1:25" ht="15.75" customHeight="1">
      <c r="A883" s="42"/>
      <c r="B883" s="42"/>
      <c r="C883" s="42"/>
      <c r="D883" s="42"/>
      <c r="E883" s="42"/>
      <c r="F883" s="42" t="s">
        <v>96</v>
      </c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 spans="1:25" ht="15.75" customHeight="1">
      <c r="A884" s="42"/>
      <c r="B884" s="42"/>
      <c r="C884" s="42"/>
      <c r="D884" s="42"/>
      <c r="E884" s="42"/>
      <c r="F884" s="42" t="s">
        <v>96</v>
      </c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 spans="1:25" ht="15.75" customHeight="1">
      <c r="A885" s="42"/>
      <c r="B885" s="42"/>
      <c r="C885" s="42"/>
      <c r="D885" s="42"/>
      <c r="E885" s="42"/>
      <c r="F885" s="42" t="s">
        <v>96</v>
      </c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 spans="1:25" ht="15.75" customHeight="1">
      <c r="A886" s="42"/>
      <c r="B886" s="42"/>
      <c r="C886" s="42"/>
      <c r="D886" s="42"/>
      <c r="E886" s="42"/>
      <c r="F886" s="42" t="s">
        <v>96</v>
      </c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 spans="1:25" ht="15.75" customHeight="1">
      <c r="A887" s="42"/>
      <c r="B887" s="42"/>
      <c r="C887" s="42"/>
      <c r="D887" s="42"/>
      <c r="E887" s="42"/>
      <c r="F887" s="42" t="s">
        <v>96</v>
      </c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 spans="1:25" ht="15.75" customHeight="1">
      <c r="A888" s="42"/>
      <c r="B888" s="42"/>
      <c r="C888" s="42"/>
      <c r="D888" s="42"/>
      <c r="E888" s="42"/>
      <c r="F888" s="42" t="s">
        <v>96</v>
      </c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 spans="1:25" ht="15.75" customHeight="1">
      <c r="A889" s="42"/>
      <c r="B889" s="42"/>
      <c r="C889" s="42"/>
      <c r="D889" s="42"/>
      <c r="E889" s="42"/>
      <c r="F889" s="42" t="s">
        <v>96</v>
      </c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 spans="1:25" ht="15.75" customHeight="1">
      <c r="A890" s="42"/>
      <c r="B890" s="42"/>
      <c r="C890" s="42"/>
      <c r="D890" s="42"/>
      <c r="E890" s="42"/>
      <c r="F890" s="42" t="s">
        <v>96</v>
      </c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 spans="1:25" ht="15.75" customHeight="1">
      <c r="A891" s="42"/>
      <c r="B891" s="42"/>
      <c r="C891" s="42"/>
      <c r="D891" s="42"/>
      <c r="E891" s="42"/>
      <c r="F891" s="42" t="s">
        <v>96</v>
      </c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 spans="1:25" ht="15.75" customHeight="1">
      <c r="A892" s="42"/>
      <c r="B892" s="42"/>
      <c r="C892" s="42"/>
      <c r="D892" s="42"/>
      <c r="E892" s="42"/>
      <c r="F892" s="42" t="s">
        <v>96</v>
      </c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 spans="1:25" ht="15.75" customHeight="1">
      <c r="A893" s="42"/>
      <c r="B893" s="42"/>
      <c r="C893" s="42"/>
      <c r="D893" s="42"/>
      <c r="E893" s="42"/>
      <c r="F893" s="42" t="s">
        <v>96</v>
      </c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 spans="1:25" ht="15.75" customHeight="1">
      <c r="A894" s="42"/>
      <c r="B894" s="42"/>
      <c r="C894" s="42"/>
      <c r="D894" s="42"/>
      <c r="E894" s="42"/>
      <c r="F894" s="42" t="s">
        <v>96</v>
      </c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 spans="1:25" ht="15.75" customHeight="1">
      <c r="A895" s="42"/>
      <c r="B895" s="42"/>
      <c r="C895" s="42"/>
      <c r="D895" s="42"/>
      <c r="E895" s="42"/>
      <c r="F895" s="42" t="s">
        <v>96</v>
      </c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 spans="1:25" ht="15.75" customHeight="1">
      <c r="A896" s="42"/>
      <c r="B896" s="42"/>
      <c r="C896" s="42"/>
      <c r="D896" s="42"/>
      <c r="E896" s="42"/>
      <c r="F896" s="42" t="s">
        <v>96</v>
      </c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 spans="1:25" ht="15.75" customHeight="1">
      <c r="A897" s="42"/>
      <c r="B897" s="42"/>
      <c r="C897" s="42"/>
      <c r="D897" s="42"/>
      <c r="E897" s="42"/>
      <c r="F897" s="42" t="s">
        <v>96</v>
      </c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 spans="1:25" ht="15.75" customHeight="1">
      <c r="A898" s="42"/>
      <c r="B898" s="42"/>
      <c r="C898" s="42"/>
      <c r="D898" s="42"/>
      <c r="E898" s="42"/>
      <c r="F898" s="42" t="s">
        <v>96</v>
      </c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 spans="1:25" ht="15.75" customHeight="1">
      <c r="A899" s="42"/>
      <c r="B899" s="42"/>
      <c r="C899" s="42"/>
      <c r="D899" s="42"/>
      <c r="E899" s="42"/>
      <c r="F899" s="42" t="s">
        <v>96</v>
      </c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 spans="1:25" ht="15.75" customHeight="1">
      <c r="A900" s="42"/>
      <c r="B900" s="42"/>
      <c r="C900" s="42"/>
      <c r="D900" s="42"/>
      <c r="E900" s="42"/>
      <c r="F900" s="42" t="s">
        <v>96</v>
      </c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 spans="1:25" ht="15.75" customHeight="1">
      <c r="A901" s="42"/>
      <c r="B901" s="42"/>
      <c r="C901" s="42"/>
      <c r="D901" s="42"/>
      <c r="E901" s="42"/>
      <c r="F901" s="42" t="s">
        <v>96</v>
      </c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 spans="1:25" ht="15.75" customHeight="1">
      <c r="A902" s="42"/>
      <c r="B902" s="42"/>
      <c r="C902" s="42"/>
      <c r="D902" s="42"/>
      <c r="E902" s="42"/>
      <c r="F902" s="42" t="s">
        <v>96</v>
      </c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 spans="1:25" ht="15.75" customHeight="1">
      <c r="A903" s="42"/>
      <c r="B903" s="42"/>
      <c r="C903" s="42"/>
      <c r="D903" s="42"/>
      <c r="E903" s="42"/>
      <c r="F903" s="42" t="s">
        <v>96</v>
      </c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 spans="1:25" ht="15.75" customHeight="1">
      <c r="A904" s="42"/>
      <c r="B904" s="42"/>
      <c r="C904" s="42"/>
      <c r="D904" s="42"/>
      <c r="E904" s="42"/>
      <c r="F904" s="42" t="s">
        <v>96</v>
      </c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 spans="1:25" ht="15.75" customHeight="1">
      <c r="A905" s="42"/>
      <c r="B905" s="42"/>
      <c r="C905" s="42"/>
      <c r="D905" s="42"/>
      <c r="E905" s="42"/>
      <c r="F905" s="42" t="s">
        <v>96</v>
      </c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 spans="1:25" ht="15.75" customHeight="1">
      <c r="A906" s="42"/>
      <c r="B906" s="42"/>
      <c r="C906" s="42"/>
      <c r="D906" s="42"/>
      <c r="E906" s="42"/>
      <c r="F906" s="42" t="s">
        <v>96</v>
      </c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 spans="1:25" ht="15.75" customHeight="1">
      <c r="A907" s="42"/>
      <c r="B907" s="42"/>
      <c r="C907" s="42"/>
      <c r="D907" s="42"/>
      <c r="E907" s="42"/>
      <c r="F907" s="42" t="s">
        <v>96</v>
      </c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 spans="1:25" ht="15.75" customHeight="1">
      <c r="A908" s="42"/>
      <c r="B908" s="42"/>
      <c r="C908" s="42"/>
      <c r="D908" s="42"/>
      <c r="E908" s="42"/>
      <c r="F908" s="42" t="s">
        <v>96</v>
      </c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 spans="1:25" ht="15.75" customHeight="1">
      <c r="A909" s="42"/>
      <c r="B909" s="42"/>
      <c r="C909" s="42"/>
      <c r="D909" s="42"/>
      <c r="E909" s="42"/>
      <c r="F909" s="42" t="s">
        <v>96</v>
      </c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 spans="1:25" ht="15.75" customHeight="1">
      <c r="A910" s="42"/>
      <c r="B910" s="42"/>
      <c r="C910" s="42"/>
      <c r="D910" s="42"/>
      <c r="E910" s="42"/>
      <c r="F910" s="42" t="s">
        <v>96</v>
      </c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 spans="1:25" ht="15.75" customHeight="1">
      <c r="A911" s="42"/>
      <c r="B911" s="42"/>
      <c r="C911" s="42"/>
      <c r="D911" s="42"/>
      <c r="E911" s="42"/>
      <c r="F911" s="42" t="s">
        <v>96</v>
      </c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 spans="1:25" ht="15.75" customHeight="1">
      <c r="A912" s="42"/>
      <c r="B912" s="42"/>
      <c r="C912" s="42"/>
      <c r="D912" s="42"/>
      <c r="E912" s="42"/>
      <c r="F912" s="42" t="s">
        <v>96</v>
      </c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 spans="1:25" ht="15.75" customHeight="1">
      <c r="A913" s="42"/>
      <c r="B913" s="42"/>
      <c r="C913" s="42"/>
      <c r="D913" s="42"/>
      <c r="E913" s="42"/>
      <c r="F913" s="42" t="s">
        <v>96</v>
      </c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 spans="1:25" ht="15.75" customHeight="1">
      <c r="A914" s="42"/>
      <c r="B914" s="42"/>
      <c r="C914" s="42"/>
      <c r="D914" s="42"/>
      <c r="E914" s="42"/>
      <c r="F914" s="42" t="s">
        <v>96</v>
      </c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 spans="1:25" ht="15.75" customHeight="1">
      <c r="A915" s="42"/>
      <c r="B915" s="42"/>
      <c r="C915" s="42"/>
      <c r="D915" s="42"/>
      <c r="E915" s="42"/>
      <c r="F915" s="42" t="s">
        <v>96</v>
      </c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 spans="1:25" ht="15.75" customHeight="1">
      <c r="A916" s="42"/>
      <c r="B916" s="42"/>
      <c r="C916" s="42"/>
      <c r="D916" s="42"/>
      <c r="E916" s="42"/>
      <c r="F916" s="42" t="s">
        <v>96</v>
      </c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 spans="1:25" ht="15.75" customHeight="1">
      <c r="A917" s="42"/>
      <c r="B917" s="42"/>
      <c r="C917" s="42"/>
      <c r="D917" s="42"/>
      <c r="E917" s="42"/>
      <c r="F917" s="42" t="s">
        <v>96</v>
      </c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 spans="1:25" ht="15.75" customHeight="1">
      <c r="A918" s="42"/>
      <c r="B918" s="42"/>
      <c r="C918" s="42"/>
      <c r="D918" s="42"/>
      <c r="E918" s="42"/>
      <c r="F918" s="42" t="s">
        <v>96</v>
      </c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</sheetData>
  <mergeCells count="2">
    <mergeCell ref="A8:B8"/>
    <mergeCell ref="A1:F1"/>
  </mergeCells>
  <conditionalFormatting sqref="F11:F40">
    <cfRule type="cellIs" dxfId="8" priority="1" operator="equal">
      <formula>"Não iniciado"</formula>
    </cfRule>
    <cfRule type="cellIs" dxfId="7" priority="2" operator="equal">
      <formula>"Em cadastramento"</formula>
    </cfRule>
    <cfRule type="cellIs" dxfId="6" priority="3" operator="equal">
      <formula>"Em análise do MEC"</formula>
    </cfRule>
  </conditionalFormatting>
  <pageMargins left="0.25" right="0.25" top="0.75" bottom="0.75" header="0" footer="0"/>
  <pageSetup paperSize="9" scale="75" orientation="landscape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Y966"/>
  <sheetViews>
    <sheetView topLeftCell="A25" workbookViewId="0">
      <selection activeCell="B32" sqref="B32"/>
    </sheetView>
  </sheetViews>
  <sheetFormatPr defaultColWidth="12.5703125" defaultRowHeight="15" customHeight="1"/>
  <cols>
    <col min="1" max="1" width="29.5703125" customWidth="1"/>
    <col min="2" max="2" width="74.5703125" customWidth="1"/>
    <col min="3" max="3" width="20.28515625" customWidth="1"/>
    <col min="4" max="4" width="22.28515625" customWidth="1"/>
    <col min="5" max="5" width="12.5703125" customWidth="1"/>
    <col min="6" max="6" width="20" bestFit="1" customWidth="1"/>
  </cols>
  <sheetData>
    <row r="1" spans="1:25" ht="15.75" customHeight="1">
      <c r="A1" s="90" t="s">
        <v>573</v>
      </c>
      <c r="B1" s="89"/>
      <c r="C1" s="89"/>
      <c r="D1" s="89"/>
      <c r="E1" s="89"/>
      <c r="F1" s="89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ht="15.75" customHeight="1">
      <c r="A2" s="21"/>
      <c r="B2" s="21"/>
      <c r="C2" s="22"/>
      <c r="D2" s="22"/>
      <c r="E2" s="22"/>
      <c r="F2" s="2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ht="15.75" customHeight="1">
      <c r="A3" s="23" t="s">
        <v>33</v>
      </c>
      <c r="B3" s="24">
        <f>COUNTA(F11:F904)</f>
        <v>43</v>
      </c>
      <c r="C3" s="22"/>
      <c r="D3" s="22"/>
      <c r="E3" s="22"/>
      <c r="F3" s="2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ht="15.75" customHeight="1">
      <c r="A4" s="23" t="s">
        <v>34</v>
      </c>
      <c r="B4" s="24">
        <f>COUNTIF(F11:F726, "Em análise do MEC")</f>
        <v>22</v>
      </c>
      <c r="C4" s="22"/>
      <c r="D4" s="22"/>
      <c r="E4" s="22"/>
      <c r="F4" s="2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5.75" customHeight="1">
      <c r="A5" s="23" t="s">
        <v>35</v>
      </c>
      <c r="B5" s="24">
        <f>SUM(COUNTIF(F11:F726, "Não iniciado"), COUNTIF(F11:F726, "Em cadastramento"))</f>
        <v>21</v>
      </c>
      <c r="C5" s="22"/>
      <c r="D5" s="22"/>
      <c r="E5" s="22"/>
      <c r="F5" s="2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5" ht="15.75" customHeight="1">
      <c r="A6" s="23" t="s">
        <v>36</v>
      </c>
      <c r="B6" s="25">
        <f>B4/B3*100</f>
        <v>51.162790697674424</v>
      </c>
      <c r="C6" s="22"/>
      <c r="D6" s="22"/>
      <c r="E6" s="22"/>
      <c r="F6" s="2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 spans="1:25" ht="15.75" customHeight="1">
      <c r="A7" s="22"/>
      <c r="B7" s="22"/>
      <c r="C7" s="22"/>
      <c r="D7" s="22"/>
      <c r="E7" s="22"/>
      <c r="F7" s="2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ht="15.75" customHeight="1">
      <c r="A8" s="88" t="s">
        <v>37</v>
      </c>
      <c r="B8" s="89"/>
      <c r="C8" s="22"/>
      <c r="D8" s="22"/>
      <c r="E8" s="22"/>
      <c r="F8" s="2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 spans="1:25" ht="15.75" customHeight="1">
      <c r="A9" s="22"/>
      <c r="B9" s="22"/>
      <c r="C9" s="22"/>
      <c r="D9" s="22"/>
      <c r="E9" s="22"/>
      <c r="F9" s="2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 ht="15.75" customHeight="1">
      <c r="A10" s="71" t="s">
        <v>38</v>
      </c>
      <c r="B10" s="71" t="s">
        <v>39</v>
      </c>
      <c r="C10" s="72" t="s">
        <v>40</v>
      </c>
      <c r="D10" s="71" t="s">
        <v>41</v>
      </c>
      <c r="E10" s="71" t="s">
        <v>42</v>
      </c>
      <c r="F10" s="71" t="s">
        <v>43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 spans="1:25" ht="15.75" customHeight="1">
      <c r="A11" s="61">
        <v>17020867</v>
      </c>
      <c r="B11" s="82" t="s">
        <v>574</v>
      </c>
      <c r="C11" s="61" t="s">
        <v>14</v>
      </c>
      <c r="D11" s="61" t="s">
        <v>575</v>
      </c>
      <c r="E11" s="61" t="s">
        <v>46</v>
      </c>
      <c r="F11" s="78" t="s">
        <v>47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 spans="1:25" ht="15.75" customHeight="1">
      <c r="A12" s="78">
        <v>17035163</v>
      </c>
      <c r="B12" s="83" t="s">
        <v>576</v>
      </c>
      <c r="C12" s="78" t="s">
        <v>14</v>
      </c>
      <c r="D12" s="78" t="s">
        <v>577</v>
      </c>
      <c r="E12" s="78" t="s">
        <v>46</v>
      </c>
      <c r="F12" s="78" t="s">
        <v>47</v>
      </c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 spans="1:25" ht="15.75" customHeight="1">
      <c r="A13" s="61">
        <v>17104807</v>
      </c>
      <c r="B13" s="82" t="s">
        <v>578</v>
      </c>
      <c r="C13" s="61" t="s">
        <v>14</v>
      </c>
      <c r="D13" s="61" t="s">
        <v>579</v>
      </c>
      <c r="E13" s="61" t="s">
        <v>46</v>
      </c>
      <c r="F13" s="78" t="s">
        <v>47</v>
      </c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ht="15.75" customHeight="1">
      <c r="A14" s="78">
        <v>17053986</v>
      </c>
      <c r="B14" s="83" t="s">
        <v>580</v>
      </c>
      <c r="C14" s="78" t="s">
        <v>14</v>
      </c>
      <c r="D14" s="78" t="s">
        <v>581</v>
      </c>
      <c r="E14" s="78" t="s">
        <v>46</v>
      </c>
      <c r="F14" s="78" t="s">
        <v>47</v>
      </c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 spans="1:25" ht="15.75" customHeight="1">
      <c r="A15" s="61">
        <v>17034620</v>
      </c>
      <c r="B15" s="82" t="s">
        <v>582</v>
      </c>
      <c r="C15" s="61" t="s">
        <v>14</v>
      </c>
      <c r="D15" s="61" t="s">
        <v>583</v>
      </c>
      <c r="E15" s="61" t="s">
        <v>46</v>
      </c>
      <c r="F15" s="61" t="s">
        <v>47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spans="1:25" ht="15.75" customHeight="1">
      <c r="A16" s="78">
        <v>17034639</v>
      </c>
      <c r="B16" s="83" t="s">
        <v>584</v>
      </c>
      <c r="C16" s="78" t="s">
        <v>14</v>
      </c>
      <c r="D16" s="78" t="s">
        <v>583</v>
      </c>
      <c r="E16" s="78" t="s">
        <v>46</v>
      </c>
      <c r="F16" s="78" t="s">
        <v>47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 spans="1:25" ht="15.75" customHeight="1">
      <c r="A17" s="61">
        <v>17018188</v>
      </c>
      <c r="B17" s="82" t="s">
        <v>585</v>
      </c>
      <c r="C17" s="61" t="s">
        <v>14</v>
      </c>
      <c r="D17" s="61" t="s">
        <v>586</v>
      </c>
      <c r="E17" s="61" t="s">
        <v>46</v>
      </c>
      <c r="F17" s="61" t="s">
        <v>47</v>
      </c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 spans="1:25" ht="15.75" customHeight="1">
      <c r="A18" s="78">
        <v>17025206</v>
      </c>
      <c r="B18" s="83" t="s">
        <v>587</v>
      </c>
      <c r="C18" s="78" t="s">
        <v>14</v>
      </c>
      <c r="D18" s="78" t="s">
        <v>588</v>
      </c>
      <c r="E18" s="78" t="s">
        <v>46</v>
      </c>
      <c r="F18" s="78" t="s">
        <v>47</v>
      </c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 spans="1:25" ht="15.75" customHeight="1">
      <c r="A19" s="61">
        <v>17024960</v>
      </c>
      <c r="B19" s="82" t="s">
        <v>589</v>
      </c>
      <c r="C19" s="61" t="s">
        <v>14</v>
      </c>
      <c r="D19" s="61" t="s">
        <v>588</v>
      </c>
      <c r="E19" s="61" t="s">
        <v>46</v>
      </c>
      <c r="F19" s="61" t="s">
        <v>47</v>
      </c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ht="15.75" customHeight="1">
      <c r="A20" s="78">
        <v>17040078</v>
      </c>
      <c r="B20" s="83" t="s">
        <v>590</v>
      </c>
      <c r="C20" s="78" t="s">
        <v>14</v>
      </c>
      <c r="D20" s="78" t="s">
        <v>588</v>
      </c>
      <c r="E20" s="78" t="s">
        <v>46</v>
      </c>
      <c r="F20" s="78" t="s">
        <v>47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 spans="1:25" ht="15.75" customHeight="1">
      <c r="A21" s="61">
        <v>17024870</v>
      </c>
      <c r="B21" s="82" t="s">
        <v>591</v>
      </c>
      <c r="C21" s="61" t="s">
        <v>14</v>
      </c>
      <c r="D21" s="61" t="s">
        <v>588</v>
      </c>
      <c r="E21" s="61" t="s">
        <v>46</v>
      </c>
      <c r="F21" s="78" t="s">
        <v>47</v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ht="15.75" customHeight="1">
      <c r="A22" s="78">
        <v>17024935</v>
      </c>
      <c r="B22" s="83" t="s">
        <v>592</v>
      </c>
      <c r="C22" s="78" t="s">
        <v>14</v>
      </c>
      <c r="D22" s="78" t="s">
        <v>593</v>
      </c>
      <c r="E22" s="78" t="s">
        <v>46</v>
      </c>
      <c r="F22" s="61" t="s">
        <v>80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 spans="1:25" ht="15.75" customHeight="1">
      <c r="A23" s="61">
        <v>17034612</v>
      </c>
      <c r="B23" s="82" t="s">
        <v>594</v>
      </c>
      <c r="C23" s="61" t="s">
        <v>14</v>
      </c>
      <c r="D23" s="61" t="s">
        <v>583</v>
      </c>
      <c r="E23" s="61" t="s">
        <v>46</v>
      </c>
      <c r="F23" s="78" t="s">
        <v>80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1:25" ht="15.75" customHeight="1">
      <c r="A24" s="78">
        <v>17034663</v>
      </c>
      <c r="B24" s="83" t="s">
        <v>595</v>
      </c>
      <c r="C24" s="78" t="s">
        <v>14</v>
      </c>
      <c r="D24" s="78" t="s">
        <v>583</v>
      </c>
      <c r="E24" s="78" t="s">
        <v>46</v>
      </c>
      <c r="F24" s="78" t="s">
        <v>80</v>
      </c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 spans="1:25" ht="15.75" customHeight="1">
      <c r="A25" s="61">
        <v>17035848</v>
      </c>
      <c r="B25" s="82" t="s">
        <v>596</v>
      </c>
      <c r="C25" s="61" t="s">
        <v>14</v>
      </c>
      <c r="D25" s="61" t="s">
        <v>597</v>
      </c>
      <c r="E25" s="61" t="s">
        <v>46</v>
      </c>
      <c r="F25" s="78" t="s">
        <v>80</v>
      </c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ht="15.75" customHeight="1">
      <c r="A26" s="78">
        <v>17052483</v>
      </c>
      <c r="B26" s="83" t="s">
        <v>598</v>
      </c>
      <c r="C26" s="78" t="s">
        <v>14</v>
      </c>
      <c r="D26" s="78" t="s">
        <v>599</v>
      </c>
      <c r="E26" s="78" t="s">
        <v>46</v>
      </c>
      <c r="F26" s="78" t="s">
        <v>80</v>
      </c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 spans="1:25" ht="15.75" customHeight="1">
      <c r="A27" s="61">
        <v>17024854</v>
      </c>
      <c r="B27" s="82" t="s">
        <v>539</v>
      </c>
      <c r="C27" s="61" t="s">
        <v>14</v>
      </c>
      <c r="D27" s="61" t="s">
        <v>588</v>
      </c>
      <c r="E27" s="61" t="s">
        <v>46</v>
      </c>
      <c r="F27" s="61" t="s">
        <v>80</v>
      </c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 ht="15.75" customHeight="1">
      <c r="A28" s="78">
        <v>17025117</v>
      </c>
      <c r="B28" s="83" t="s">
        <v>600</v>
      </c>
      <c r="C28" s="78" t="s">
        <v>14</v>
      </c>
      <c r="D28" s="78" t="s">
        <v>588</v>
      </c>
      <c r="E28" s="78" t="s">
        <v>46</v>
      </c>
      <c r="F28" s="61" t="s">
        <v>80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 spans="1:25" ht="15.75" customHeight="1">
      <c r="A29" s="61">
        <v>17024897</v>
      </c>
      <c r="B29" s="82" t="s">
        <v>601</v>
      </c>
      <c r="C29" s="61" t="s">
        <v>14</v>
      </c>
      <c r="D29" s="61" t="s">
        <v>588</v>
      </c>
      <c r="E29" s="61" t="s">
        <v>46</v>
      </c>
      <c r="F29" s="78" t="s">
        <v>80</v>
      </c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25" ht="15.75" customHeight="1">
      <c r="A30" s="78">
        <v>17024900</v>
      </c>
      <c r="B30" s="83" t="s">
        <v>602</v>
      </c>
      <c r="C30" s="78" t="s">
        <v>14</v>
      </c>
      <c r="D30" s="78" t="s">
        <v>588</v>
      </c>
      <c r="E30" s="78" t="s">
        <v>46</v>
      </c>
      <c r="F30" s="78" t="s">
        <v>80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 spans="1:25" ht="15.75" customHeight="1">
      <c r="A31" s="61">
        <v>17020875</v>
      </c>
      <c r="B31" s="82" t="s">
        <v>603</v>
      </c>
      <c r="C31" s="61" t="s">
        <v>14</v>
      </c>
      <c r="D31" s="61" t="s">
        <v>604</v>
      </c>
      <c r="E31" s="61" t="s">
        <v>46</v>
      </c>
      <c r="F31" s="61" t="s">
        <v>80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 ht="15.75" customHeight="1">
      <c r="A32" s="78">
        <v>17020891</v>
      </c>
      <c r="B32" s="83" t="s">
        <v>605</v>
      </c>
      <c r="C32" s="78" t="s">
        <v>14</v>
      </c>
      <c r="D32" s="78" t="s">
        <v>575</v>
      </c>
      <c r="E32" s="78" t="s">
        <v>46</v>
      </c>
      <c r="F32" s="78" t="s">
        <v>96</v>
      </c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 spans="1:25" ht="15.75" customHeight="1">
      <c r="A33" s="61">
        <v>17018161</v>
      </c>
      <c r="B33" s="82" t="s">
        <v>606</v>
      </c>
      <c r="C33" s="61" t="s">
        <v>14</v>
      </c>
      <c r="D33" s="61" t="s">
        <v>579</v>
      </c>
      <c r="E33" s="61" t="s">
        <v>46</v>
      </c>
      <c r="F33" s="78" t="s">
        <v>96</v>
      </c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 ht="15.75" customHeight="1">
      <c r="A34" s="78">
        <v>17023939</v>
      </c>
      <c r="B34" s="83" t="s">
        <v>607</v>
      </c>
      <c r="C34" s="78" t="s">
        <v>14</v>
      </c>
      <c r="D34" s="78" t="s">
        <v>581</v>
      </c>
      <c r="E34" s="78" t="s">
        <v>46</v>
      </c>
      <c r="F34" s="78" t="s">
        <v>96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 spans="1:25" ht="15.75" customHeight="1">
      <c r="A35" s="61">
        <v>17023955</v>
      </c>
      <c r="B35" s="82" t="s">
        <v>608</v>
      </c>
      <c r="C35" s="61" t="s">
        <v>14</v>
      </c>
      <c r="D35" s="61" t="s">
        <v>581</v>
      </c>
      <c r="E35" s="61" t="s">
        <v>46</v>
      </c>
      <c r="F35" s="78" t="s">
        <v>96</v>
      </c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 ht="15.75" customHeight="1">
      <c r="A36" s="78">
        <v>17054435</v>
      </c>
      <c r="B36" s="83" t="s">
        <v>609</v>
      </c>
      <c r="C36" s="78" t="s">
        <v>14</v>
      </c>
      <c r="D36" s="78" t="s">
        <v>581</v>
      </c>
      <c r="E36" s="78" t="s">
        <v>46</v>
      </c>
      <c r="F36" s="61" t="s">
        <v>96</v>
      </c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 spans="1:25" ht="15.75" customHeight="1">
      <c r="A37" s="61">
        <v>17105803</v>
      </c>
      <c r="B37" s="82" t="s">
        <v>610</v>
      </c>
      <c r="C37" s="61" t="s">
        <v>14</v>
      </c>
      <c r="D37" s="61" t="s">
        <v>583</v>
      </c>
      <c r="E37" s="61" t="s">
        <v>46</v>
      </c>
      <c r="F37" s="61" t="s">
        <v>96</v>
      </c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 spans="1:25" ht="15.75" customHeight="1">
      <c r="A38" s="78">
        <v>17035830</v>
      </c>
      <c r="B38" s="83" t="s">
        <v>611</v>
      </c>
      <c r="C38" s="78" t="s">
        <v>14</v>
      </c>
      <c r="D38" s="78" t="s">
        <v>597</v>
      </c>
      <c r="E38" s="78" t="s">
        <v>46</v>
      </c>
      <c r="F38" s="61" t="s">
        <v>96</v>
      </c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 spans="1:25" ht="15.75" customHeight="1">
      <c r="A39" s="61">
        <v>17030811</v>
      </c>
      <c r="B39" s="82" t="s">
        <v>612</v>
      </c>
      <c r="C39" s="61" t="s">
        <v>14</v>
      </c>
      <c r="D39" s="61" t="s">
        <v>599</v>
      </c>
      <c r="E39" s="61" t="s">
        <v>46</v>
      </c>
      <c r="F39" s="61" t="s">
        <v>96</v>
      </c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 spans="1:25" ht="15.75" customHeight="1">
      <c r="A40" s="78">
        <v>17030838</v>
      </c>
      <c r="B40" s="83" t="s">
        <v>613</v>
      </c>
      <c r="C40" s="78" t="s">
        <v>14</v>
      </c>
      <c r="D40" s="78" t="s">
        <v>599</v>
      </c>
      <c r="E40" s="78" t="s">
        <v>46</v>
      </c>
      <c r="F40" s="61" t="s">
        <v>96</v>
      </c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 spans="1:25" ht="15.75" customHeight="1">
      <c r="A41" s="61">
        <v>17024790</v>
      </c>
      <c r="B41" s="82" t="s">
        <v>614</v>
      </c>
      <c r="C41" s="61" t="s">
        <v>14</v>
      </c>
      <c r="D41" s="61" t="s">
        <v>588</v>
      </c>
      <c r="E41" s="61" t="s">
        <v>46</v>
      </c>
      <c r="F41" s="61" t="s">
        <v>96</v>
      </c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 spans="1:25" ht="15.75" customHeight="1">
      <c r="A42" s="78">
        <v>17025052</v>
      </c>
      <c r="B42" s="83" t="s">
        <v>615</v>
      </c>
      <c r="C42" s="78" t="s">
        <v>14</v>
      </c>
      <c r="D42" s="78" t="s">
        <v>588</v>
      </c>
      <c r="E42" s="78" t="s">
        <v>46</v>
      </c>
      <c r="F42" s="61" t="s">
        <v>96</v>
      </c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 spans="1:25" ht="15.75" customHeight="1">
      <c r="A43" s="61">
        <v>17024919</v>
      </c>
      <c r="B43" s="82" t="s">
        <v>170</v>
      </c>
      <c r="C43" s="61" t="s">
        <v>14</v>
      </c>
      <c r="D43" s="61" t="s">
        <v>588</v>
      </c>
      <c r="E43" s="61" t="s">
        <v>46</v>
      </c>
      <c r="F43" s="61" t="s">
        <v>96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5" ht="15.75" customHeight="1">
      <c r="A44" s="78">
        <v>17024889</v>
      </c>
      <c r="B44" s="83" t="s">
        <v>616</v>
      </c>
      <c r="C44" s="78" t="s">
        <v>14</v>
      </c>
      <c r="D44" s="78" t="s">
        <v>588</v>
      </c>
      <c r="E44" s="78" t="s">
        <v>46</v>
      </c>
      <c r="F44" s="61" t="s">
        <v>96</v>
      </c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 spans="1:25" ht="15.75" customHeight="1">
      <c r="A45" s="61">
        <v>17040124</v>
      </c>
      <c r="B45" s="82" t="s">
        <v>617</v>
      </c>
      <c r="C45" s="61" t="s">
        <v>14</v>
      </c>
      <c r="D45" s="61" t="s">
        <v>588</v>
      </c>
      <c r="E45" s="61" t="s">
        <v>46</v>
      </c>
      <c r="F45" s="61" t="s">
        <v>96</v>
      </c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 ht="15.75" customHeight="1">
      <c r="A46" s="78">
        <v>17024862</v>
      </c>
      <c r="B46" s="83" t="s">
        <v>618</v>
      </c>
      <c r="C46" s="78" t="s">
        <v>14</v>
      </c>
      <c r="D46" s="78" t="s">
        <v>588</v>
      </c>
      <c r="E46" s="78" t="s">
        <v>46</v>
      </c>
      <c r="F46" s="78" t="s">
        <v>96</v>
      </c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 spans="1:25" ht="15.75" customHeight="1">
      <c r="A47" s="61">
        <v>17026245</v>
      </c>
      <c r="B47" s="82" t="s">
        <v>619</v>
      </c>
      <c r="C47" s="61" t="s">
        <v>14</v>
      </c>
      <c r="D47" s="61" t="s">
        <v>588</v>
      </c>
      <c r="E47" s="61" t="s">
        <v>46</v>
      </c>
      <c r="F47" s="61" t="s">
        <v>96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 ht="15.75" customHeight="1">
      <c r="A48" s="78">
        <v>17024951</v>
      </c>
      <c r="B48" s="83" t="s">
        <v>620</v>
      </c>
      <c r="C48" s="78" t="s">
        <v>14</v>
      </c>
      <c r="D48" s="78" t="s">
        <v>588</v>
      </c>
      <c r="E48" s="78" t="s">
        <v>46</v>
      </c>
      <c r="F48" s="61" t="s">
        <v>96</v>
      </c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25" ht="15.75" customHeight="1">
      <c r="A49" s="61">
        <v>17025010</v>
      </c>
      <c r="B49" s="82" t="s">
        <v>621</v>
      </c>
      <c r="C49" s="61" t="s">
        <v>14</v>
      </c>
      <c r="D49" s="61" t="s">
        <v>588</v>
      </c>
      <c r="E49" s="61" t="s">
        <v>46</v>
      </c>
      <c r="F49" s="78" t="s">
        <v>96</v>
      </c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spans="1:25" ht="15.75" customHeight="1">
      <c r="A50" s="78">
        <v>17036755</v>
      </c>
      <c r="B50" s="83" t="s">
        <v>622</v>
      </c>
      <c r="C50" s="78" t="s">
        <v>14</v>
      </c>
      <c r="D50" s="78" t="s">
        <v>623</v>
      </c>
      <c r="E50" s="78" t="s">
        <v>46</v>
      </c>
      <c r="F50" s="78" t="s">
        <v>96</v>
      </c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 spans="1:25" ht="15.75" customHeight="1">
      <c r="A51" s="61">
        <v>17036747</v>
      </c>
      <c r="B51" s="82" t="s">
        <v>624</v>
      </c>
      <c r="C51" s="61" t="s">
        <v>14</v>
      </c>
      <c r="D51" s="61" t="s">
        <v>623</v>
      </c>
      <c r="E51" s="61" t="s">
        <v>46</v>
      </c>
      <c r="F51" s="61" t="s">
        <v>96</v>
      </c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5" ht="15.75" customHeight="1">
      <c r="A52" s="78">
        <v>17025885</v>
      </c>
      <c r="B52" s="83" t="s">
        <v>625</v>
      </c>
      <c r="C52" s="78" t="s">
        <v>14</v>
      </c>
      <c r="D52" s="78" t="s">
        <v>626</v>
      </c>
      <c r="E52" s="78" t="s">
        <v>46</v>
      </c>
      <c r="F52" s="78" t="s">
        <v>96</v>
      </c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 spans="1:25" ht="15.75" customHeight="1">
      <c r="A53" s="78">
        <v>17025923</v>
      </c>
      <c r="B53" s="83" t="s">
        <v>627</v>
      </c>
      <c r="C53" s="78" t="s">
        <v>14</v>
      </c>
      <c r="D53" s="78" t="s">
        <v>626</v>
      </c>
      <c r="E53" s="78" t="s">
        <v>46</v>
      </c>
      <c r="F53" s="78" t="s">
        <v>96</v>
      </c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25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25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25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25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25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25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25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25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5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 spans="1:25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5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 spans="1:25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 spans="1:25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 spans="1:25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 spans="1:25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 spans="1:25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 spans="1:2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 spans="1:25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 spans="1:25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 spans="1:25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 spans="1:25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 spans="1:25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 spans="1:25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 spans="1:2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 spans="1:25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 spans="1:25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 spans="1:25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 spans="1:25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 spans="1:25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1:25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 spans="1:25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 spans="1:25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 spans="1:25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 spans="1:2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 spans="1:25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 spans="1:25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 spans="1:25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 spans="1:25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1:25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1:25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1:25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 spans="1:25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 spans="1:25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 spans="1:2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 spans="1:25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 spans="1:25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 spans="1:25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 spans="1:25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 spans="1:25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 spans="1:25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 spans="1:25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 spans="1:25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 spans="1:25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 spans="1:2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 spans="1:25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 spans="1:25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 spans="1:25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 spans="1:25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 spans="1:25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 spans="1:25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 spans="1:25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 spans="1:25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 spans="1:25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 spans="1: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 spans="1:25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 spans="1:25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 spans="1:25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 spans="1:25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 spans="1:25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 spans="1:25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 spans="1:25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 spans="1:25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 spans="1:25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 spans="1:2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 spans="1:25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 spans="1:25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 spans="1:25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 spans="1:25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 spans="1:25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 spans="1:25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 spans="1:25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 spans="1:25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 spans="1:25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 spans="1:2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 spans="1:25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 spans="1:25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 spans="1:25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 spans="1:25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 spans="1:25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 spans="1:25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 spans="1:25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 spans="1:25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 spans="1:25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 spans="1:2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 spans="1:25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 spans="1:25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 spans="1:25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 spans="1:25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 spans="1:25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 spans="1:25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 spans="1:25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 spans="1:25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 spans="1:25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 spans="1:2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 spans="1:25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 spans="1:25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 spans="1:25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 spans="1:25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 spans="1:25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 spans="1:25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 spans="1:25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 spans="1:25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 spans="1:25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 spans="1:2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 spans="1:25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 spans="1:25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 spans="1:25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 spans="1:25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 spans="1:25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 spans="1:25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 spans="1:25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 spans="1:25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 spans="1:25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 spans="1:2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 spans="1:25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 spans="1:25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 spans="1:25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 spans="1:25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 spans="1:25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 spans="1:25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 spans="1:25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 spans="1:25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 spans="1:25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 spans="1:2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 spans="1:25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 spans="1:25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 spans="1:25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 spans="1:25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 spans="1:25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 spans="1:25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 spans="1:25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 spans="1:25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 spans="1:25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 spans="1:2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 spans="1:25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 spans="1:25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 spans="1:25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 spans="1:25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 spans="1:25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 spans="1:25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 spans="1:25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 spans="1:25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 spans="1:25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 spans="1:2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 spans="1:25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 spans="1:25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 spans="1:25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 spans="1:25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 spans="1:25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 spans="1:25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 spans="1:25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 spans="1:25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 spans="1:25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 spans="1: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 spans="1:25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 spans="1:25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 spans="1:25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 spans="1:25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 spans="1:25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 spans="1:25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 spans="1:25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 spans="1:25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 spans="1:25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 spans="1:2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 spans="1:25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 spans="1:25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 spans="1:25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 spans="1:25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 spans="1:25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 spans="1:25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 spans="1:25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 spans="1:25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 spans="1:25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 spans="1:2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 spans="1:25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 spans="1:25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 spans="1:25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 spans="1:25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 spans="1:25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 spans="1:25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 spans="1:25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 spans="1:25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 spans="1:25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 spans="1:2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 spans="1:25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 spans="1:25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 spans="1:25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 spans="1:25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 spans="1:25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 spans="1:25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 spans="1:25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 spans="1:25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 spans="1:25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 spans="1:2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 spans="1:25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 spans="1:25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 spans="1:25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 spans="1:25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 spans="1:25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 spans="1:25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 spans="1:25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 spans="1:25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 spans="1:25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 spans="1:25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 spans="1:25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 spans="1:25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 spans="1:25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 spans="1:25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 spans="1:25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 spans="1:25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 spans="1:25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 spans="1:25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 spans="1:25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 spans="1:25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 spans="1:25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 spans="1:25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 spans="1:25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 spans="1:25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 spans="1:25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 spans="1:25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 spans="1:25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 spans="1:25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 spans="1:25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 spans="1:25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 spans="1:25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 spans="1:25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 spans="1:25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 spans="1:25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 spans="1:25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 spans="1:25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 spans="1:25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 spans="1:25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 spans="1:25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 spans="1:25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 spans="1:25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 spans="1:25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 spans="1:25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 spans="1:25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 spans="1:25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 spans="1:25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 spans="1:25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 spans="1:25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 spans="1:25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 spans="1:25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 spans="1:25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 spans="1:25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 spans="1:25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 spans="1:25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 spans="1:25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 spans="1:25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 spans="1:25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 spans="1:25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 spans="1:25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 spans="1: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 spans="1:25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 spans="1:25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 spans="1:25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 spans="1:25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 spans="1:25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 spans="1:25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 spans="1:25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 spans="1:25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 spans="1:25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 spans="1:25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 spans="1:25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 spans="1:25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 spans="1:25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 spans="1:25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 spans="1:25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 spans="1:25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 spans="1:25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 spans="1:25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 spans="1:25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 spans="1:25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 spans="1:25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 spans="1:25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 spans="1:25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 spans="1:25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 spans="1:25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 spans="1:25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 spans="1:25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 spans="1:25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 spans="1:25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 spans="1:25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 spans="1:25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 spans="1:25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 spans="1:25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 spans="1:25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 spans="1:25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 spans="1:25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 spans="1:25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 spans="1:25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 spans="1:25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 spans="1:25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 spans="1:25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 spans="1:25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 spans="1:25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 spans="1:25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 spans="1:25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 spans="1:25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 spans="1:25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 spans="1:25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 spans="1:25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 spans="1:25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 spans="1:25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 spans="1:25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 spans="1:25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 spans="1:25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 spans="1:25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 spans="1:25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 spans="1:25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 spans="1:25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 spans="1:25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 spans="1:25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 spans="1:25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 spans="1:25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 spans="1:25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 spans="1:25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 spans="1:25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 spans="1:25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 spans="1:25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 spans="1:25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 spans="1:25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 spans="1:25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 spans="1:25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 spans="1:25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 spans="1:25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 spans="1:25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 spans="1:25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 spans="1:25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 spans="1:25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 spans="1:25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 spans="1:25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 spans="1:25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 spans="1:25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 spans="1:25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 spans="1:25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 spans="1:25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 spans="1:25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 spans="1:25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 spans="1:25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 spans="1:25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 spans="1:25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 spans="1:25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 spans="1:25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 spans="1:25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 spans="1:25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 spans="1:25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 spans="1:25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 spans="1:25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 spans="1:25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 spans="1:25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 spans="1:25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 spans="1: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 spans="1:25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 spans="1:25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 spans="1:25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 spans="1:25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 spans="1:25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 spans="1:25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 spans="1:25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 spans="1:25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 spans="1:25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 spans="1:25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 spans="1:25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 spans="1:25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 spans="1:25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 spans="1:25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 spans="1:25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 spans="1:25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 spans="1:25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 spans="1:25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 spans="1:25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 spans="1:25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 spans="1:25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 spans="1:25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 spans="1:25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 spans="1:25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 spans="1:25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 spans="1:25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 spans="1:25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 spans="1:25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 spans="1:25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 spans="1:25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 spans="1:25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 spans="1:25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 spans="1:25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 spans="1:25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 spans="1:25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 spans="1:25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 spans="1:25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 spans="1:25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 spans="1:25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 spans="1:25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 spans="1:25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 spans="1:25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 spans="1:25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 spans="1:25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 spans="1:25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 spans="1:25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 spans="1:25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 spans="1:25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 spans="1:25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 spans="1:25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 spans="1:25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 spans="1:25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 spans="1:25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 spans="1:25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 spans="1:25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 spans="1:25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 spans="1:25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 spans="1:25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 spans="1:25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 spans="1:2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 spans="1:25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 spans="1:25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 spans="1:25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 spans="1:25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 spans="1:25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 spans="1:25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 spans="1:25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 spans="1:25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 spans="1:25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 spans="1:2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 spans="1:25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 spans="1:25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 spans="1:25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 spans="1:25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 spans="1:25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 spans="1:25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 spans="1:25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 spans="1:25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 spans="1:25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 spans="1:2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 spans="1:25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 spans="1:25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 spans="1:25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 spans="1:25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 spans="1:25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 spans="1:25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 spans="1:25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 spans="1:25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 spans="1:25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 spans="1:2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 spans="1:25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 spans="1:25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 spans="1:25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 spans="1:25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 spans="1:25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 spans="1:25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 spans="1:25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 spans="1:25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 spans="1:25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 spans="1: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 spans="1:25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 spans="1:25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 spans="1:25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 spans="1:25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 spans="1:25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 spans="1:25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 spans="1:25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 spans="1:25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 spans="1:25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 spans="1:2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 spans="1:25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 spans="1:25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 spans="1:25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 spans="1:25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 spans="1:25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 spans="1:25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 spans="1:25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 spans="1:25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 spans="1:25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 spans="1:2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 spans="1:25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 spans="1:25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 spans="1:25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 spans="1:25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 spans="1:25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 spans="1:25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 spans="1:25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 spans="1:25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 spans="1:25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 spans="1:2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 spans="1:25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 spans="1:25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 spans="1:25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 spans="1:25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 spans="1:25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 spans="1:25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 spans="1:25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 spans="1:25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 spans="1:25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 spans="1:2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 spans="1:25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 spans="1:25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 spans="1:25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 spans="1:25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 spans="1:25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 spans="1:25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 spans="1:25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 spans="1:25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 spans="1:25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 spans="1:2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 spans="1:25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 spans="1:25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 spans="1:25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 spans="1:25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 spans="1:25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 spans="1:25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 spans="1:25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 spans="1:25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 spans="1:25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 spans="1:2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 spans="1:25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 spans="1:25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 spans="1:25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 spans="1:25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 spans="1:25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 spans="1:25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 spans="1:25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 spans="1:25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 spans="1:25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 spans="1:2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 spans="1:25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 spans="1:25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 spans="1:25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 spans="1:25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 spans="1:25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 spans="1:25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 spans="1:25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 spans="1:25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 spans="1:25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 spans="1:2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 spans="1:25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 spans="1:25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 spans="1:25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 spans="1:25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 spans="1:25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 spans="1:25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 spans="1:25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 spans="1:25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 spans="1:25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 spans="1:2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 spans="1:25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 spans="1:25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 spans="1:25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 spans="1:25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 spans="1:25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 spans="1:25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 spans="1:25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 spans="1:25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 spans="1:25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 spans="1: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 spans="1:25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 spans="1:25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 spans="1:25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 spans="1:25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 spans="1:25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 spans="1:25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 spans="1:25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 spans="1:25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 spans="1:25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 spans="1:2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 spans="1:25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 spans="1:25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 spans="1:25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 spans="1:25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 spans="1:25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 spans="1:25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 spans="1:25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 spans="1:25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 spans="1:25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 spans="1:2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 spans="1:25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 spans="1:25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 spans="1:25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 spans="1:25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 spans="1:25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 spans="1:25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 spans="1:25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 spans="1:25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 spans="1:25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 spans="1:2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 spans="1:25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 spans="1:25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 spans="1:25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 spans="1:25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 spans="1:25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 spans="1:25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 spans="1:25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 spans="1:25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 spans="1:25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 spans="1:2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 spans="1:25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 spans="1:25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 spans="1:25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 spans="1:25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 spans="1:25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 spans="1:25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 spans="1:25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 spans="1:25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 spans="1:25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 spans="1:2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 spans="1:25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 spans="1:25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 spans="1:25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 spans="1:25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 spans="1:25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 spans="1:25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 spans="1:25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 spans="1:25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 spans="1:25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 spans="1:2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 spans="1:25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 spans="1:25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 spans="1:25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 spans="1:25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 spans="1:25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 spans="1:25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 spans="1:25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 spans="1:25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 spans="1:25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 spans="1:2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 spans="1:25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 spans="1:25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 spans="1:25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 spans="1:25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 spans="1:25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 spans="1:25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 spans="1:25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 spans="1:25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 spans="1:25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 spans="1:2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 spans="1:25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 spans="1:25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 spans="1:25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 spans="1:25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 spans="1:25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 spans="1:25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 spans="1:25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 spans="1:25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 spans="1:25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 spans="1:2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 spans="1:25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 spans="1:25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 spans="1:25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 spans="1:25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 spans="1:25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 spans="1:25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 spans="1:25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 spans="1:25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 spans="1:25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 spans="1: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 spans="1:25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 spans="1:25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 spans="1:25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 spans="1:25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 spans="1:25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 spans="1:25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 spans="1:25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 spans="1:25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 spans="1:25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 spans="1:2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 spans="1:25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 spans="1:25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 spans="1:25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 spans="1:25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 spans="1:25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 spans="1:25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 spans="1:25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 spans="1:25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 spans="1:25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 spans="1:2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 spans="1:25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 spans="1:25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 spans="1:25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 spans="1:25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 spans="1:25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 spans="1:25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 spans="1:25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 spans="1:25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 spans="1:25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 spans="1:2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 spans="1:25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 spans="1:25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 spans="1:25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 spans="1:25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 spans="1:25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 spans="1:25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 spans="1:25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 spans="1:25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 spans="1:25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 spans="1:2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 spans="1:25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 spans="1:25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 spans="1:25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 spans="1:25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 spans="1:25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 spans="1:25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 spans="1:25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 spans="1:25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 spans="1:25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 spans="1:2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 spans="1:25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 spans="1:25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 spans="1:25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 spans="1:25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 spans="1:25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 spans="1:25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 spans="1:25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 spans="1:25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 spans="1:25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 spans="1:25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 spans="1:25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 spans="1:25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 spans="1:25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 spans="1:25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 spans="1:25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 spans="1:25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 spans="1:25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 spans="1:25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 spans="1:25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 spans="1:25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 spans="1:25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 spans="1:25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 spans="1:25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 spans="1:25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 spans="1:25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 spans="1:25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 spans="1:25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 spans="1:25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 spans="1:25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 spans="1:25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 spans="1:25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 spans="1:25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 spans="1:25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 spans="1:25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 spans="1:25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 spans="1:25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 spans="1:25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 spans="1:25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 spans="1:25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 spans="1:25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 spans="1:25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 spans="1:25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 spans="1:25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 spans="1:25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 spans="1:25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 spans="1:25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 spans="1:25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 spans="1:25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 spans="1:25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 spans="1:25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 spans="1:25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 spans="1:25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 spans="1:25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 spans="1:25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 spans="1:25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 spans="1:25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 spans="1:25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 spans="1:25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 spans="1:25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 spans="1:25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 spans="1:25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 spans="1:25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 spans="1:25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 spans="1:25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 spans="1:25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 spans="1:25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 spans="1:25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 spans="1:25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 spans="1:25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 spans="1:25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 spans="1:25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 spans="1:25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 spans="1:25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 spans="1:25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 spans="1:25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 spans="1:25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 spans="1:25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 spans="1:25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 spans="1:25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 spans="1:25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 spans="1:25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 spans="1:25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 spans="1:25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 spans="1:25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 spans="1:25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 spans="1:25" ht="15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 spans="1:25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 spans="1:25" ht="15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 spans="1:25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 spans="1:25" ht="15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 spans="1:25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 spans="1:25" ht="15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 spans="1:25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 spans="1:25" ht="15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 spans="1:25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 spans="1:25" ht="15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 spans="1:25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 spans="1:25" ht="15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 spans="1:25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 spans="1:25" ht="15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 spans="1:25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 spans="1:25" ht="15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 spans="1:25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 spans="1:25" ht="15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 spans="1:25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 spans="1:25" ht="15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 spans="1:25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 spans="1:25" ht="15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 spans="1:25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 spans="1:25" ht="15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 spans="1:25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 spans="1:25" ht="15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 spans="1:25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 spans="1:25" ht="15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 spans="1:25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 spans="1:25" ht="15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 spans="1:25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 spans="1:25" ht="15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 spans="1:25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 spans="1:25" ht="15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 spans="1:25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 spans="1:25" ht="15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 spans="1:25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 spans="1:25" ht="15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 spans="1:25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 spans="1:25" ht="15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 spans="1:25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 spans="1:25" ht="15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 spans="1:25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 spans="1:25" ht="15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 spans="1:25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 spans="1:25" ht="15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 spans="1:25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 spans="1:25" ht="15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 spans="1:25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 spans="1:25" ht="15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 spans="1:25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 spans="1:25" ht="15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 spans="1:25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 spans="1:25" ht="15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 spans="1:25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 spans="1:25" ht="15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 spans="1:25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 spans="1:25" ht="15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 spans="1:25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 spans="1:25" ht="15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 spans="1:25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 spans="1:25" ht="15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 spans="1:25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 spans="1:25" ht="15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 spans="1:25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 spans="1:25" ht="15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 spans="1:25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 spans="1:25" ht="15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 spans="1:25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 spans="1:25" ht="15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 spans="1:25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 spans="1:25" ht="15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 spans="1:25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 spans="1:25" ht="15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 spans="1:25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 spans="1:25" ht="15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 spans="1:25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 spans="1:25" ht="15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 spans="1:25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 spans="1:25" ht="15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 spans="1:25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 spans="1:25" ht="15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 spans="1:25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 spans="1:25" ht="15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 spans="1:25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  <row r="947" spans="1:25" ht="15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</row>
    <row r="948" spans="1:25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</row>
    <row r="949" spans="1:25" ht="15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</row>
    <row r="950" spans="1:25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</row>
    <row r="951" spans="1:25" ht="15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</row>
    <row r="952" spans="1:25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</row>
    <row r="953" spans="1:25" ht="15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</row>
    <row r="954" spans="1:25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</row>
    <row r="955" spans="1:25" ht="15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</row>
    <row r="956" spans="1:25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</row>
    <row r="957" spans="1:25" ht="15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</row>
    <row r="958" spans="1:25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</row>
    <row r="959" spans="1:25" ht="15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</row>
    <row r="960" spans="1:25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</row>
    <row r="961" spans="1:25" ht="15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</row>
    <row r="962" spans="1:25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</row>
    <row r="963" spans="1:25" ht="15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</row>
    <row r="964" spans="1:25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</row>
    <row r="965" spans="1:25" ht="15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</row>
    <row r="966" spans="1:25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</row>
  </sheetData>
  <mergeCells count="2">
    <mergeCell ref="A8:B8"/>
    <mergeCell ref="A1:F1"/>
  </mergeCells>
  <conditionalFormatting sqref="F11:F966">
    <cfRule type="cellIs" dxfId="5" priority="1" operator="equal">
      <formula>"Não iniciado"</formula>
    </cfRule>
    <cfRule type="cellIs" dxfId="4" priority="2" operator="equal">
      <formula>"Em cadastramento"</formula>
    </cfRule>
    <cfRule type="cellIs" dxfId="3" priority="3" operator="equal">
      <formula>"Em análise do MEC"</formula>
    </cfRule>
  </conditionalFormatting>
  <pageMargins left="0.25" right="0.25" top="0.75" bottom="0.75" header="0" footer="0"/>
  <pageSetup paperSize="9" scale="70" orientation="landscape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Y968"/>
  <sheetViews>
    <sheetView topLeftCell="A10" workbookViewId="0">
      <selection activeCell="C36" sqref="C36"/>
    </sheetView>
  </sheetViews>
  <sheetFormatPr defaultColWidth="12.5703125" defaultRowHeight="15" customHeight="1"/>
  <cols>
    <col min="1" max="1" width="29.140625" customWidth="1"/>
    <col min="2" max="2" width="74" customWidth="1"/>
    <col min="3" max="3" width="20.85546875" customWidth="1"/>
    <col min="4" max="4" width="27" customWidth="1"/>
    <col min="5" max="5" width="11.85546875" customWidth="1"/>
    <col min="6" max="6" width="20" bestFit="1" customWidth="1"/>
  </cols>
  <sheetData>
    <row r="1" spans="1:25" ht="15.75" customHeight="1">
      <c r="A1" s="90" t="s">
        <v>628</v>
      </c>
      <c r="B1" s="89"/>
      <c r="C1" s="89"/>
      <c r="D1" s="89"/>
      <c r="E1" s="89"/>
      <c r="F1" s="89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ht="15.75" customHeight="1">
      <c r="A2" s="21"/>
      <c r="B2" s="21"/>
      <c r="C2" s="22"/>
      <c r="D2" s="22"/>
      <c r="E2" s="22"/>
      <c r="F2" s="2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ht="15.75" customHeight="1">
      <c r="A3" s="23" t="s">
        <v>33</v>
      </c>
      <c r="B3" s="24">
        <f>COUNTA(F11:F904)</f>
        <v>33</v>
      </c>
      <c r="C3" s="22"/>
      <c r="D3" s="22"/>
      <c r="E3" s="22"/>
      <c r="F3" s="2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ht="15.75" customHeight="1">
      <c r="A4" s="23" t="s">
        <v>34</v>
      </c>
      <c r="B4" s="24">
        <f>COUNTIF(F11:F726, "Em análise do MEC")</f>
        <v>16</v>
      </c>
      <c r="C4" s="22"/>
      <c r="D4" s="22"/>
      <c r="E4" s="22"/>
      <c r="F4" s="2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5.75" customHeight="1">
      <c r="A5" s="23" t="s">
        <v>35</v>
      </c>
      <c r="B5" s="24">
        <f>SUM(COUNTIF(F11:F726, "Não iniciado"), COUNTIF(F11:F726, "Em cadastramento"))</f>
        <v>17</v>
      </c>
      <c r="C5" s="22"/>
      <c r="D5" s="22"/>
      <c r="E5" s="22"/>
      <c r="F5" s="2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5" ht="15.75" customHeight="1">
      <c r="A6" s="23" t="s">
        <v>36</v>
      </c>
      <c r="B6" s="25">
        <f>B4/B3*100</f>
        <v>48.484848484848484</v>
      </c>
      <c r="C6" s="22"/>
      <c r="D6" s="22"/>
      <c r="E6" s="22"/>
      <c r="F6" s="2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 spans="1:25" ht="15.75" customHeight="1">
      <c r="A7" s="22"/>
      <c r="B7" s="22"/>
      <c r="C7" s="22"/>
      <c r="D7" s="22"/>
      <c r="E7" s="22"/>
      <c r="F7" s="2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ht="15.75" customHeight="1">
      <c r="A8" s="88" t="s">
        <v>37</v>
      </c>
      <c r="B8" s="89"/>
      <c r="C8" s="22"/>
      <c r="D8" s="22"/>
      <c r="E8" s="22"/>
      <c r="F8" s="2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 spans="1:25" ht="15.7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 ht="15.75" customHeight="1">
      <c r="A10" s="58" t="s">
        <v>38</v>
      </c>
      <c r="B10" s="59" t="s">
        <v>39</v>
      </c>
      <c r="C10" s="60" t="s">
        <v>40</v>
      </c>
      <c r="D10" s="59" t="s">
        <v>41</v>
      </c>
      <c r="E10" s="59" t="s">
        <v>42</v>
      </c>
      <c r="F10" s="59" t="s">
        <v>43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 spans="1:25" ht="15.75" customHeight="1">
      <c r="A11" s="84">
        <v>17093830</v>
      </c>
      <c r="B11" s="85" t="s">
        <v>629</v>
      </c>
      <c r="C11" s="84" t="s">
        <v>630</v>
      </c>
      <c r="D11" s="84" t="s">
        <v>631</v>
      </c>
      <c r="E11" s="84" t="s">
        <v>46</v>
      </c>
      <c r="F11" s="67" t="s">
        <v>47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 spans="1:25" ht="15.75" customHeight="1">
      <c r="A12" s="67">
        <v>17052491</v>
      </c>
      <c r="B12" s="81" t="s">
        <v>632</v>
      </c>
      <c r="C12" s="67" t="s">
        <v>630</v>
      </c>
      <c r="D12" s="67" t="s">
        <v>633</v>
      </c>
      <c r="E12" s="67" t="s">
        <v>46</v>
      </c>
      <c r="F12" s="84" t="s">
        <v>47</v>
      </c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 spans="1:25" ht="15.75" customHeight="1">
      <c r="A13" s="84">
        <v>17051290</v>
      </c>
      <c r="B13" s="85" t="s">
        <v>634</v>
      </c>
      <c r="C13" s="84" t="s">
        <v>630</v>
      </c>
      <c r="D13" s="84" t="s">
        <v>635</v>
      </c>
      <c r="E13" s="84" t="s">
        <v>46</v>
      </c>
      <c r="F13" s="67" t="s">
        <v>47</v>
      </c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ht="15.75" customHeight="1">
      <c r="A14" s="67">
        <v>17047790</v>
      </c>
      <c r="B14" s="81" t="s">
        <v>636</v>
      </c>
      <c r="C14" s="67" t="s">
        <v>630</v>
      </c>
      <c r="D14" s="67" t="s">
        <v>635</v>
      </c>
      <c r="E14" s="67" t="s">
        <v>46</v>
      </c>
      <c r="F14" s="67" t="s">
        <v>47</v>
      </c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 spans="1:25" ht="15.75" customHeight="1">
      <c r="A15" s="84">
        <v>17004292</v>
      </c>
      <c r="B15" s="85" t="s">
        <v>637</v>
      </c>
      <c r="C15" s="84" t="s">
        <v>630</v>
      </c>
      <c r="D15" s="84" t="s">
        <v>635</v>
      </c>
      <c r="E15" s="84" t="s">
        <v>46</v>
      </c>
      <c r="F15" s="84" t="s">
        <v>47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spans="1:25" ht="15.75" customHeight="1">
      <c r="A16" s="67">
        <v>17053412</v>
      </c>
      <c r="B16" s="81" t="s">
        <v>638</v>
      </c>
      <c r="C16" s="67" t="s">
        <v>630</v>
      </c>
      <c r="D16" s="67" t="s">
        <v>635</v>
      </c>
      <c r="E16" s="67" t="s">
        <v>46</v>
      </c>
      <c r="F16" s="84" t="s">
        <v>47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 spans="1:25" ht="15.75" customHeight="1">
      <c r="A17" s="84">
        <v>17052815</v>
      </c>
      <c r="B17" s="85" t="s">
        <v>639</v>
      </c>
      <c r="C17" s="84" t="s">
        <v>630</v>
      </c>
      <c r="D17" s="84" t="s">
        <v>635</v>
      </c>
      <c r="E17" s="84" t="s">
        <v>46</v>
      </c>
      <c r="F17" s="84" t="s">
        <v>47</v>
      </c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 spans="1:25" ht="15.75" customHeight="1">
      <c r="A18" s="67">
        <v>17052807</v>
      </c>
      <c r="B18" s="81" t="s">
        <v>640</v>
      </c>
      <c r="C18" s="67" t="s">
        <v>630</v>
      </c>
      <c r="D18" s="67" t="s">
        <v>635</v>
      </c>
      <c r="E18" s="67" t="s">
        <v>46</v>
      </c>
      <c r="F18" s="84" t="s">
        <v>47</v>
      </c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 spans="1:25" ht="15.75" customHeight="1">
      <c r="A19" s="84">
        <v>17054338</v>
      </c>
      <c r="B19" s="85" t="s">
        <v>641</v>
      </c>
      <c r="C19" s="84" t="s">
        <v>630</v>
      </c>
      <c r="D19" s="84" t="s">
        <v>635</v>
      </c>
      <c r="E19" s="84" t="s">
        <v>46</v>
      </c>
      <c r="F19" s="67" t="s">
        <v>47</v>
      </c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ht="15.75" customHeight="1">
      <c r="A20" s="67">
        <v>17004799</v>
      </c>
      <c r="B20" s="81" t="s">
        <v>642</v>
      </c>
      <c r="C20" s="67" t="s">
        <v>630</v>
      </c>
      <c r="D20" s="67" t="s">
        <v>635</v>
      </c>
      <c r="E20" s="67" t="s">
        <v>46</v>
      </c>
      <c r="F20" s="84" t="s">
        <v>47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 spans="1:25" ht="15.75" customHeight="1">
      <c r="A21" s="84">
        <v>17001595</v>
      </c>
      <c r="B21" s="85" t="s">
        <v>643</v>
      </c>
      <c r="C21" s="84" t="s">
        <v>630</v>
      </c>
      <c r="D21" s="84" t="s">
        <v>644</v>
      </c>
      <c r="E21" s="84" t="s">
        <v>46</v>
      </c>
      <c r="F21" s="67" t="s">
        <v>80</v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ht="15.75" customHeight="1">
      <c r="A22" s="67">
        <v>17001730</v>
      </c>
      <c r="B22" s="81" t="s">
        <v>645</v>
      </c>
      <c r="C22" s="67" t="s">
        <v>630</v>
      </c>
      <c r="D22" s="67" t="s">
        <v>646</v>
      </c>
      <c r="E22" s="67" t="s">
        <v>46</v>
      </c>
      <c r="F22" s="84" t="s">
        <v>80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 spans="1:25" ht="15.75" customHeight="1">
      <c r="A23" s="84">
        <v>17002435</v>
      </c>
      <c r="B23" s="85" t="s">
        <v>647</v>
      </c>
      <c r="C23" s="84" t="s">
        <v>630</v>
      </c>
      <c r="D23" s="84" t="s">
        <v>648</v>
      </c>
      <c r="E23" s="84" t="s">
        <v>46</v>
      </c>
      <c r="F23" s="67" t="s">
        <v>80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1:25" ht="15.75" customHeight="1">
      <c r="A24" s="67">
        <v>17045584</v>
      </c>
      <c r="B24" s="81" t="s">
        <v>649</v>
      </c>
      <c r="C24" s="67" t="s">
        <v>630</v>
      </c>
      <c r="D24" s="67" t="s">
        <v>650</v>
      </c>
      <c r="E24" s="67" t="s">
        <v>46</v>
      </c>
      <c r="F24" s="84" t="s">
        <v>80</v>
      </c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 spans="1:25" ht="15.75" customHeight="1">
      <c r="A25" s="84">
        <v>17004217</v>
      </c>
      <c r="B25" s="85" t="s">
        <v>651</v>
      </c>
      <c r="C25" s="84" t="s">
        <v>630</v>
      </c>
      <c r="D25" s="84" t="s">
        <v>635</v>
      </c>
      <c r="E25" s="84" t="s">
        <v>46</v>
      </c>
      <c r="F25" s="67" t="s">
        <v>80</v>
      </c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ht="15.75" customHeight="1">
      <c r="A26" s="67">
        <v>17004209</v>
      </c>
      <c r="B26" s="81" t="s">
        <v>652</v>
      </c>
      <c r="C26" s="67" t="s">
        <v>630</v>
      </c>
      <c r="D26" s="67" t="s">
        <v>635</v>
      </c>
      <c r="E26" s="67" t="s">
        <v>46</v>
      </c>
      <c r="F26" s="84" t="s">
        <v>80</v>
      </c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 spans="1:25" ht="15.75" customHeight="1">
      <c r="A27" s="84">
        <v>17004322</v>
      </c>
      <c r="B27" s="85" t="s">
        <v>653</v>
      </c>
      <c r="C27" s="84" t="s">
        <v>630</v>
      </c>
      <c r="D27" s="84" t="s">
        <v>635</v>
      </c>
      <c r="E27" s="84" t="s">
        <v>46</v>
      </c>
      <c r="F27" s="67" t="s">
        <v>80</v>
      </c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 ht="15.75" customHeight="1">
      <c r="A28" s="67">
        <v>17004268</v>
      </c>
      <c r="B28" s="81" t="s">
        <v>654</v>
      </c>
      <c r="C28" s="67" t="s">
        <v>630</v>
      </c>
      <c r="D28" s="67" t="s">
        <v>655</v>
      </c>
      <c r="E28" s="67" t="s">
        <v>46</v>
      </c>
      <c r="F28" s="67" t="s">
        <v>96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 spans="1:25" ht="15.75" customHeight="1">
      <c r="A29" s="84">
        <v>17001943</v>
      </c>
      <c r="B29" s="85" t="s">
        <v>331</v>
      </c>
      <c r="C29" s="84" t="s">
        <v>630</v>
      </c>
      <c r="D29" s="84" t="s">
        <v>656</v>
      </c>
      <c r="E29" s="84" t="s">
        <v>46</v>
      </c>
      <c r="F29" s="67" t="s">
        <v>96</v>
      </c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25" ht="15.75" customHeight="1">
      <c r="A30" s="67">
        <v>17004284</v>
      </c>
      <c r="B30" s="81" t="s">
        <v>657</v>
      </c>
      <c r="C30" s="67" t="s">
        <v>630</v>
      </c>
      <c r="D30" s="67" t="s">
        <v>658</v>
      </c>
      <c r="E30" s="67" t="s">
        <v>46</v>
      </c>
      <c r="F30" s="67" t="s">
        <v>96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 spans="1:25" ht="15.75" customHeight="1">
      <c r="A31" s="84">
        <v>17002567</v>
      </c>
      <c r="B31" s="85" t="s">
        <v>659</v>
      </c>
      <c r="C31" s="84" t="s">
        <v>630</v>
      </c>
      <c r="D31" s="84" t="s">
        <v>648</v>
      </c>
      <c r="E31" s="84" t="s">
        <v>46</v>
      </c>
      <c r="F31" s="67" t="s">
        <v>96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 ht="15.75" customHeight="1">
      <c r="A32" s="67">
        <v>17002737</v>
      </c>
      <c r="B32" s="81" t="s">
        <v>412</v>
      </c>
      <c r="C32" s="67" t="s">
        <v>630</v>
      </c>
      <c r="D32" s="67" t="s">
        <v>633</v>
      </c>
      <c r="E32" s="67" t="s">
        <v>46</v>
      </c>
      <c r="F32" s="67" t="s">
        <v>96</v>
      </c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 spans="1:25" ht="15.75" customHeight="1">
      <c r="A33" s="84">
        <v>17002745</v>
      </c>
      <c r="B33" s="85" t="s">
        <v>660</v>
      </c>
      <c r="C33" s="84" t="s">
        <v>630</v>
      </c>
      <c r="D33" s="84" t="s">
        <v>633</v>
      </c>
      <c r="E33" s="84" t="s">
        <v>46</v>
      </c>
      <c r="F33" s="67" t="s">
        <v>96</v>
      </c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 ht="15.75" customHeight="1">
      <c r="A34" s="67">
        <v>17002770</v>
      </c>
      <c r="B34" s="81" t="s">
        <v>661</v>
      </c>
      <c r="C34" s="67" t="s">
        <v>630</v>
      </c>
      <c r="D34" s="67" t="s">
        <v>633</v>
      </c>
      <c r="E34" s="67" t="s">
        <v>46</v>
      </c>
      <c r="F34" s="67" t="s">
        <v>96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 spans="1:25" ht="15.75" customHeight="1">
      <c r="A35" s="84">
        <v>17002648</v>
      </c>
      <c r="B35" s="85" t="s">
        <v>662</v>
      </c>
      <c r="C35" s="84" t="s">
        <v>630</v>
      </c>
      <c r="D35" s="84" t="s">
        <v>650</v>
      </c>
      <c r="E35" s="84" t="s">
        <v>46</v>
      </c>
      <c r="F35" s="67" t="s">
        <v>96</v>
      </c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 ht="15.75" customHeight="1">
      <c r="A36" s="67">
        <v>17002753</v>
      </c>
      <c r="B36" s="81" t="s">
        <v>663</v>
      </c>
      <c r="C36" s="67" t="s">
        <v>630</v>
      </c>
      <c r="D36" s="67" t="s">
        <v>664</v>
      </c>
      <c r="E36" s="67" t="s">
        <v>46</v>
      </c>
      <c r="F36" s="67" t="s">
        <v>96</v>
      </c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 spans="1:25" ht="15.75" customHeight="1">
      <c r="A37" s="84">
        <v>17004314</v>
      </c>
      <c r="B37" s="85" t="s">
        <v>665</v>
      </c>
      <c r="C37" s="84" t="s">
        <v>630</v>
      </c>
      <c r="D37" s="84" t="s">
        <v>635</v>
      </c>
      <c r="E37" s="84" t="s">
        <v>46</v>
      </c>
      <c r="F37" s="84" t="s">
        <v>96</v>
      </c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 spans="1:25" ht="15.75" customHeight="1">
      <c r="A38" s="67">
        <v>17004276</v>
      </c>
      <c r="B38" s="81" t="s">
        <v>666</v>
      </c>
      <c r="C38" s="67" t="s">
        <v>630</v>
      </c>
      <c r="D38" s="67" t="s">
        <v>635</v>
      </c>
      <c r="E38" s="67" t="s">
        <v>46</v>
      </c>
      <c r="F38" s="84" t="s">
        <v>96</v>
      </c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 spans="1:25" ht="15.75" customHeight="1">
      <c r="A39" s="84">
        <v>17054346</v>
      </c>
      <c r="B39" s="85" t="s">
        <v>667</v>
      </c>
      <c r="C39" s="84" t="s">
        <v>630</v>
      </c>
      <c r="D39" s="84" t="s">
        <v>635</v>
      </c>
      <c r="E39" s="84" t="s">
        <v>46</v>
      </c>
      <c r="F39" s="84" t="s">
        <v>96</v>
      </c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 spans="1:25" ht="15.75" customHeight="1">
      <c r="A40" s="67">
        <v>17053420</v>
      </c>
      <c r="B40" s="81" t="s">
        <v>668</v>
      </c>
      <c r="C40" s="67" t="s">
        <v>630</v>
      </c>
      <c r="D40" s="67" t="s">
        <v>635</v>
      </c>
      <c r="E40" s="67" t="s">
        <v>46</v>
      </c>
      <c r="F40" s="84" t="s">
        <v>96</v>
      </c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 spans="1:25" ht="15.75" customHeight="1">
      <c r="A41" s="84">
        <v>17004829</v>
      </c>
      <c r="B41" s="85" t="s">
        <v>669</v>
      </c>
      <c r="C41" s="84" t="s">
        <v>630</v>
      </c>
      <c r="D41" s="84" t="s">
        <v>635</v>
      </c>
      <c r="E41" s="84" t="s">
        <v>46</v>
      </c>
      <c r="F41" s="84" t="s">
        <v>96</v>
      </c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 spans="1:25" ht="15.75" customHeight="1">
      <c r="A42" s="67">
        <v>17040396</v>
      </c>
      <c r="B42" s="81" t="s">
        <v>670</v>
      </c>
      <c r="C42" s="67" t="s">
        <v>630</v>
      </c>
      <c r="D42" s="67" t="s">
        <v>635</v>
      </c>
      <c r="E42" s="67" t="s">
        <v>46</v>
      </c>
      <c r="F42" s="67" t="s">
        <v>96</v>
      </c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 spans="1:25" ht="15.75" customHeight="1">
      <c r="A43" s="84">
        <v>17039444</v>
      </c>
      <c r="B43" s="85" t="s">
        <v>671</v>
      </c>
      <c r="C43" s="84" t="s">
        <v>630</v>
      </c>
      <c r="D43" s="84" t="s">
        <v>635</v>
      </c>
      <c r="E43" s="84" t="s">
        <v>46</v>
      </c>
      <c r="F43" s="84" t="s">
        <v>96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5" ht="15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 spans="1:25" ht="15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 spans="1:25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25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spans="1:25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 spans="1:25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5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 spans="1:25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25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25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25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25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25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25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25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25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5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 spans="1:25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5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 spans="1:25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 spans="1:25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 spans="1:25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 spans="1:25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 spans="1:25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 spans="1:2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 spans="1:25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 spans="1:25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 spans="1:25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 spans="1:25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 spans="1:25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 spans="1:25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 spans="1:2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 spans="1:25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 spans="1:25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 spans="1:25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 spans="1:25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 spans="1:25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1:25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 spans="1:25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 spans="1:25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 spans="1:25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 spans="1:2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 spans="1:25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 spans="1:25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 spans="1:25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 spans="1:25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1:25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1:25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1:25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 spans="1:25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 spans="1:25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 spans="1:2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 spans="1:25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 spans="1:25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 spans="1:25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 spans="1:25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 spans="1:25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 spans="1:25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 spans="1:25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 spans="1:25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 spans="1:25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 spans="1:2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 spans="1:25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 spans="1:25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 spans="1:25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 spans="1:25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 spans="1:25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 spans="1:25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 spans="1:25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 spans="1:25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 spans="1:25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 spans="1: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 spans="1:25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 spans="1:25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 spans="1:25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 spans="1:25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 spans="1:25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 spans="1:25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 spans="1:25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 spans="1:25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 spans="1:25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 spans="1:2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 spans="1:25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 spans="1:25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 spans="1:25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 spans="1:25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 spans="1:25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 spans="1:25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 spans="1:25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 spans="1:25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 spans="1:25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 spans="1:2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 spans="1:25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 spans="1:25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 spans="1:25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 spans="1:25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 spans="1:25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 spans="1:25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 spans="1:25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 spans="1:25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 spans="1:25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 spans="1:2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 spans="1:25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 spans="1:25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 spans="1:25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 spans="1:25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 spans="1:25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 spans="1:25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 spans="1:25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 spans="1:25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 spans="1:25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 spans="1:2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 spans="1:25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 spans="1:25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 spans="1:25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 spans="1:25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 spans="1:25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 spans="1:25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 spans="1:25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 spans="1:25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 spans="1:25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 spans="1:2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 spans="1:25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 spans="1:25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 spans="1:25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 spans="1:25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 spans="1:25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 spans="1:25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 spans="1:25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 spans="1:25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 spans="1:25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 spans="1:2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 spans="1:25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 spans="1:25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 spans="1:25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 spans="1:25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 spans="1:25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 spans="1:25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 spans="1:25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 spans="1:25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 spans="1:25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 spans="1:2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 spans="1:25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 spans="1:25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 spans="1:25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 spans="1:25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 spans="1:25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 spans="1:25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 spans="1:25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 spans="1:25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 spans="1:25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 spans="1:2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 spans="1:25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 spans="1:25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 spans="1:25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 spans="1:25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 spans="1:25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 spans="1:25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 spans="1:25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 spans="1:25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 spans="1:25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 spans="1:2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 spans="1:25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 spans="1:25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 spans="1:25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 spans="1:25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 spans="1:25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 spans="1:25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 spans="1:25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 spans="1:25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 spans="1:25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 spans="1: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 spans="1:25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 spans="1:25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 spans="1:25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 spans="1:25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 spans="1:25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 spans="1:25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 spans="1:25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 spans="1:25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 spans="1:25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 spans="1:2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 spans="1:25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 spans="1:25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 spans="1:25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 spans="1:25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 spans="1:25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 spans="1:25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 spans="1:25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 spans="1:25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 spans="1:25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 spans="1:2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 spans="1:25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 spans="1:25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 spans="1:25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 spans="1:25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 spans="1:25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 spans="1:25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 spans="1:25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 spans="1:25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 spans="1:25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 spans="1:2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 spans="1:25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 spans="1:25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 spans="1:25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 spans="1:25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 spans="1:25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 spans="1:25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 spans="1:25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 spans="1:25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 spans="1:25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 spans="1:2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 spans="1:25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 spans="1:25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 spans="1:25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 spans="1:25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 spans="1:25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 spans="1:25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 spans="1:25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 spans="1:25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 spans="1:25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 spans="1:25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 spans="1:25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 spans="1:25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 spans="1:25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 spans="1:25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 spans="1:25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 spans="1:25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 spans="1:25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 spans="1:25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 spans="1:25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 spans="1:25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 spans="1:25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 spans="1:25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 spans="1:25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 spans="1:25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 spans="1:25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 spans="1:25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 spans="1:25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 spans="1:25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 spans="1:25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 spans="1:25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 spans="1:25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 spans="1:25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 spans="1:25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 spans="1:25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 spans="1:25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 spans="1:25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 spans="1:25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 spans="1:25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 spans="1:25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 spans="1:25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 spans="1:25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 spans="1:25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 spans="1:25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 spans="1:25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 spans="1:25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 spans="1:25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 spans="1:25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 spans="1:25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 spans="1:25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 spans="1:25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 spans="1:25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 spans="1:25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 spans="1:25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 spans="1:25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 spans="1:25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 spans="1:25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 spans="1:25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 spans="1:25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 spans="1:25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 spans="1: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 spans="1:25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 spans="1:25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 spans="1:25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 spans="1:25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 spans="1:25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 spans="1:25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 spans="1:25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 spans="1:25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 spans="1:25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 spans="1:25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 spans="1:25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 spans="1:25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 spans="1:25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 spans="1:25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 spans="1:25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 spans="1:25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 spans="1:25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 spans="1:25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 spans="1:25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 spans="1:25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 spans="1:25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 spans="1:25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 spans="1:25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 spans="1:25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 spans="1:25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 spans="1:25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 spans="1:25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 spans="1:25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 spans="1:25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 spans="1:25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 spans="1:25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 spans="1:25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 spans="1:25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 spans="1:25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 spans="1:25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 spans="1:25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 spans="1:25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 spans="1:25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 spans="1:25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 spans="1:25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 spans="1:25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 spans="1:25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 spans="1:25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 spans="1:25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 spans="1:25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 spans="1:25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 spans="1:25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 spans="1:25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 spans="1:25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 spans="1:25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 spans="1:25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 spans="1:25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 spans="1:25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 spans="1:25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 spans="1:25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 spans="1:25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 spans="1:25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 spans="1:25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 spans="1:25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 spans="1:25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 spans="1:25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 spans="1:25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 spans="1:25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 spans="1:25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 spans="1:25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 spans="1:25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 spans="1:25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 spans="1:25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 spans="1:25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 spans="1:25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 spans="1:25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 spans="1:25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 spans="1:25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 spans="1:25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 spans="1:25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 spans="1:25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 spans="1:25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 spans="1:25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 spans="1:25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 spans="1:25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 spans="1:25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 spans="1:25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 spans="1:25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 spans="1:25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 spans="1:25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 spans="1:25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 spans="1:25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 spans="1:25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 spans="1:25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 spans="1:25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 spans="1:25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 spans="1:25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 spans="1:25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 spans="1:25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 spans="1:25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 spans="1:25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 spans="1:25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 spans="1:25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 spans="1:25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 spans="1: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 spans="1:25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 spans="1:25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 spans="1:25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 spans="1:25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 spans="1:25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 spans="1:25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 spans="1:25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 spans="1:25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 spans="1:25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 spans="1:25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 spans="1:25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 spans="1:25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 spans="1:25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 spans="1:25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 spans="1:25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 spans="1:25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 spans="1:25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 spans="1:25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 spans="1:25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 spans="1:25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 spans="1:25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 spans="1:25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 spans="1:25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 spans="1:25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 spans="1:25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 spans="1:25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 spans="1:25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 spans="1:25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 spans="1:25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 spans="1:25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 spans="1:25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 spans="1:25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 spans="1:25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 spans="1:25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 spans="1:25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 spans="1:25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 spans="1:25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 spans="1:25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 spans="1:25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 spans="1:25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 spans="1:25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 spans="1:25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 spans="1:25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 spans="1:25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 spans="1:25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 spans="1:25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 spans="1:25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 spans="1:25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 spans="1:25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 spans="1:25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 spans="1:25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 spans="1:25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 spans="1:25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 spans="1:25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 spans="1:25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 spans="1:25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 spans="1:25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 spans="1:25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 spans="1:25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 spans="1:2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 spans="1:25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 spans="1:25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 spans="1:25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 spans="1:25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 spans="1:25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 spans="1:25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 spans="1:25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 spans="1:25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 spans="1:25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 spans="1:2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 spans="1:25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 spans="1:25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 spans="1:25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 spans="1:25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 spans="1:25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 spans="1:25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 spans="1:25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 spans="1:25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 spans="1:25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 spans="1:2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 spans="1:25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 spans="1:25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 spans="1:25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 spans="1:25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 spans="1:25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 spans="1:25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 spans="1:25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 spans="1:25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 spans="1:25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 spans="1:2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 spans="1:25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 spans="1:25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 spans="1:25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 spans="1:25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 spans="1:25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 spans="1:25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 spans="1:25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 spans="1:25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 spans="1:25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 spans="1: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 spans="1:25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 spans="1:25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 spans="1:25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 spans="1:25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 spans="1:25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 spans="1:25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 spans="1:25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 spans="1:25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 spans="1:25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 spans="1:2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 spans="1:25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 spans="1:25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 spans="1:25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 spans="1:25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 spans="1:25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 spans="1:25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 spans="1:25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 spans="1:25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 spans="1:25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 spans="1:2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 spans="1:25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 spans="1:25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 spans="1:25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 spans="1:25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 spans="1:25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 spans="1:25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 spans="1:25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 spans="1:25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 spans="1:25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 spans="1:2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 spans="1:25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 spans="1:25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 spans="1:25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 spans="1:25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 spans="1:25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 spans="1:25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 spans="1:25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 spans="1:25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 spans="1:25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 spans="1:2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 spans="1:25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 spans="1:25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 spans="1:25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 spans="1:25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 spans="1:25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 spans="1:25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 spans="1:25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 spans="1:25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 spans="1:25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 spans="1:2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 spans="1:25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 spans="1:25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 spans="1:25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 spans="1:25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 spans="1:25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 spans="1:25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 spans="1:25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 spans="1:25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 spans="1:25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 spans="1:2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 spans="1:25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 spans="1:25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 spans="1:25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 spans="1:25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 spans="1:25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 spans="1:25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 spans="1:25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 spans="1:25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 spans="1:25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 spans="1:2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 spans="1:25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 spans="1:25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 spans="1:25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 spans="1:25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 spans="1:25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 spans="1:25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 spans="1:25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 spans="1:25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 spans="1:25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 spans="1:2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 spans="1:25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 spans="1:25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 spans="1:25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 spans="1:25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 spans="1:25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 spans="1:25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 spans="1:25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 spans="1:25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 spans="1:25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 spans="1:2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 spans="1:25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 spans="1:25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 spans="1:25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 spans="1:25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 spans="1:25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 spans="1:25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 spans="1:25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 spans="1:25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 spans="1:25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 spans="1: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 spans="1:25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 spans="1:25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 spans="1:25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 spans="1:25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 spans="1:25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 spans="1:25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 spans="1:25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 spans="1:25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 spans="1:25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 spans="1:2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 spans="1:25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 spans="1:25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 spans="1:25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 spans="1:25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 spans="1:25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 spans="1:25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 spans="1:25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 spans="1:25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 spans="1:25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 spans="1:2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 spans="1:25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 spans="1:25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 spans="1:25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 spans="1:25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 spans="1:25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 spans="1:25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 spans="1:25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 spans="1:25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 spans="1:25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 spans="1:2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 spans="1:25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 spans="1:25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 spans="1:25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 spans="1:25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 spans="1:25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 spans="1:25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 spans="1:25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 spans="1:25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 spans="1:25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 spans="1:2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 spans="1:25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 spans="1:25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 spans="1:25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 spans="1:25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 spans="1:25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 spans="1:25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 spans="1:25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 spans="1:25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 spans="1:25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 spans="1:2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 spans="1:25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 spans="1:25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 spans="1:25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 spans="1:25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 spans="1:25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 spans="1:25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 spans="1:25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 spans="1:25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 spans="1:25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 spans="1:2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 spans="1:25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 spans="1:25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 spans="1:25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 spans="1:25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 spans="1:25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 spans="1:25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 spans="1:25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 spans="1:25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 spans="1:25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 spans="1:2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 spans="1:25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 spans="1:25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 spans="1:25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 spans="1:25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 spans="1:25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 spans="1:25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 spans="1:25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 spans="1:25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 spans="1:25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 spans="1:2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 spans="1:25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 spans="1:25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 spans="1:25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 spans="1:25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 spans="1:25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 spans="1:25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 spans="1:25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 spans="1:25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 spans="1:25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 spans="1:2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 spans="1:25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 spans="1:25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 spans="1:25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 spans="1:25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 spans="1:25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 spans="1:25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 spans="1:25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 spans="1:25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 spans="1:25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 spans="1: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 spans="1:25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 spans="1:25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 spans="1:25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 spans="1:25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 spans="1:25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 spans="1:25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 spans="1:25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 spans="1:25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 spans="1:25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 spans="1:2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 spans="1:25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 spans="1:25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 spans="1:25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 spans="1:25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 spans="1:25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 spans="1:25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 spans="1:25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 spans="1:25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 spans="1:25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 spans="1:2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 spans="1:25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 spans="1:25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 spans="1:25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 spans="1:25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 spans="1:25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 spans="1:25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 spans="1:25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 spans="1:25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 spans="1:25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 spans="1:2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 spans="1:25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 spans="1:25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 spans="1:25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 spans="1:25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 spans="1:25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 spans="1:25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 spans="1:25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 spans="1:25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 spans="1:25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 spans="1:2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 spans="1:25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 spans="1:25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 spans="1:25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 spans="1:25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 spans="1:25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 spans="1:25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 spans="1:25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 spans="1:25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 spans="1:25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 spans="1:2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 spans="1:25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 spans="1:25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 spans="1:25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 spans="1:25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 spans="1:25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 spans="1:25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 spans="1:25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 spans="1:25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 spans="1:25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 spans="1:25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 spans="1:25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 spans="1:25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 spans="1:25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 spans="1:25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 spans="1:25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 spans="1:25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 spans="1:25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 spans="1:25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 spans="1:25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 spans="1:25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 spans="1:25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 spans="1:25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 spans="1:25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 spans="1:25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 spans="1:25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 spans="1:25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 spans="1:25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 spans="1:25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 spans="1:25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 spans="1:25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 spans="1:25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 spans="1:25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 spans="1:25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 spans="1:25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 spans="1:25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 spans="1:25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 spans="1:25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 spans="1:25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 spans="1:25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 spans="1:25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 spans="1:25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 spans="1:25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 spans="1:25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 spans="1:25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 spans="1:25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 spans="1:25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 spans="1:25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 spans="1:25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 spans="1:25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 spans="1:25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 spans="1:25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 spans="1:25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 spans="1:25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 spans="1:25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 spans="1:25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 spans="1:25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 spans="1:25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 spans="1:25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 spans="1:25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 spans="1:25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 spans="1:25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 spans="1:25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 spans="1:25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 spans="1:25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 spans="1:25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 spans="1:25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 spans="1:25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 spans="1:25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 spans="1:25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 spans="1:25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 spans="1:25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 spans="1:25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 spans="1:25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 spans="1:25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 spans="1:25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 spans="1:25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 spans="1:25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 spans="1:25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 spans="1:25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 spans="1:25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 spans="1:25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 spans="1:25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 spans="1:25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 spans="1:25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 spans="1:25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 spans="1:25" ht="15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 spans="1:25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 spans="1:25" ht="15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 spans="1:25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 spans="1:25" ht="15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 spans="1:25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 spans="1:25" ht="15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 spans="1:25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 spans="1:25" ht="15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 spans="1:25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 spans="1:25" ht="15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 spans="1:25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 spans="1:25" ht="15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 spans="1:25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 spans="1:25" ht="15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 spans="1:25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 spans="1:25" ht="15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 spans="1:25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 spans="1:25" ht="15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 spans="1:25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 spans="1:25" ht="15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 spans="1:25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 spans="1:25" ht="15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 spans="1:25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 spans="1:25" ht="15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 spans="1:25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 spans="1:25" ht="15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 spans="1:25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 spans="1:25" ht="15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 spans="1:25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 spans="1:25" ht="15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 spans="1:25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 spans="1:25" ht="15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 spans="1:25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 spans="1:25" ht="15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 spans="1:25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 spans="1:25" ht="15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 spans="1:25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 spans="1:25" ht="15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 spans="1:25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 spans="1:25" ht="15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 spans="1:25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 spans="1:25" ht="15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 spans="1:25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 spans="1:25" ht="15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 spans="1:25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 spans="1:25" ht="15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 spans="1:25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 spans="1:25" ht="15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 spans="1:25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 spans="1:25" ht="15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 spans="1:25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 spans="1:25" ht="15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 spans="1:25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 spans="1:25" ht="15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 spans="1:25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 spans="1:25" ht="15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 spans="1:25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 spans="1:25" ht="15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 spans="1:25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 spans="1:25" ht="15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 spans="1:25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 spans="1:25" ht="15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 spans="1:25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 spans="1:25" ht="15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 spans="1:25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 spans="1:25" ht="15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 spans="1:25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 spans="1:25" ht="15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 spans="1:25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 spans="1:25" ht="15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 spans="1:25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 spans="1:25" ht="15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 spans="1:25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 spans="1:25" ht="15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 spans="1:25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 spans="1:25" ht="15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 spans="1:25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 spans="1:25" ht="15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 spans="1:25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 spans="1:25" ht="15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 spans="1:25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 spans="1:25" ht="15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 spans="1:25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 spans="1:25" ht="15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 spans="1:25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  <row r="947" spans="1:25" ht="15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</row>
    <row r="948" spans="1:25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</row>
    <row r="949" spans="1:25" ht="15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</row>
    <row r="950" spans="1:25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</row>
    <row r="951" spans="1:25" ht="15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</row>
    <row r="952" spans="1:25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</row>
    <row r="953" spans="1:25" ht="15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</row>
    <row r="954" spans="1:25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</row>
    <row r="955" spans="1:25" ht="15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</row>
    <row r="956" spans="1:25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</row>
    <row r="957" spans="1:25" ht="15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</row>
    <row r="958" spans="1:25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</row>
    <row r="959" spans="1:25" ht="15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</row>
    <row r="960" spans="1:25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</row>
    <row r="961" spans="1:25" ht="15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</row>
    <row r="962" spans="1:25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</row>
    <row r="963" spans="1:25" ht="15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</row>
    <row r="964" spans="1:25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</row>
    <row r="965" spans="1:25" ht="15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</row>
    <row r="966" spans="1:25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</row>
    <row r="967" spans="1:25" ht="15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</row>
    <row r="968" spans="1:25" ht="15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</row>
  </sheetData>
  <mergeCells count="2">
    <mergeCell ref="A8:B8"/>
    <mergeCell ref="A1:F1"/>
  </mergeCells>
  <conditionalFormatting sqref="F11:F968">
    <cfRule type="cellIs" dxfId="2" priority="1" operator="equal">
      <formula>"Não iniciado"</formula>
    </cfRule>
    <cfRule type="cellIs" dxfId="1" priority="2" operator="equal">
      <formula>"Em cadastramento"</formula>
    </cfRule>
    <cfRule type="cellIs" dxfId="0" priority="3" operator="equal">
      <formula>"Em análise do MEC"</formula>
    </cfRule>
  </conditionalFormatting>
  <pageMargins left="0.25" right="0.25" top="0.75" bottom="0.75" header="0" footer="0"/>
  <pageSetup paperSize="9" scale="70" orientation="landscape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Z990"/>
  <sheetViews>
    <sheetView workbookViewId="0"/>
  </sheetViews>
  <sheetFormatPr defaultColWidth="12.5703125" defaultRowHeight="15" customHeight="1"/>
  <cols>
    <col min="1" max="1" width="9" customWidth="1"/>
    <col min="2" max="2" width="45.5703125" customWidth="1"/>
    <col min="3" max="3" width="10.85546875" customWidth="1"/>
    <col min="4" max="4" width="7.140625" customWidth="1"/>
    <col min="6" max="6" width="10.140625" customWidth="1"/>
  </cols>
  <sheetData>
    <row r="1" spans="1:26" ht="15" customHeight="1">
      <c r="A1" s="40" t="s">
        <v>70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6" ht="15" customHeight="1">
      <c r="A2" s="43">
        <v>17028507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</row>
    <row r="3" spans="1:26" ht="15" customHeight="1">
      <c r="A3" s="43">
        <v>17051452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</row>
    <row r="4" spans="1:26" ht="15" customHeight="1">
      <c r="A4" s="43">
        <v>17029341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</row>
    <row r="5" spans="1:26" ht="15" customHeight="1">
      <c r="A5" s="43">
        <v>17044049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</row>
    <row r="6" spans="1:26" ht="15" customHeight="1">
      <c r="A6" s="43">
        <v>17056276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1:26" ht="15" customHeight="1">
      <c r="A7" s="43">
        <v>17028493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6" ht="15" customHeight="1">
      <c r="A8" s="43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5" customHeight="1">
      <c r="A9" s="43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5" customHeight="1">
      <c r="A10" s="43"/>
      <c r="B10" s="41" t="s">
        <v>672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5" customHeight="1">
      <c r="A11" s="43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5" customHeight="1">
      <c r="A12" s="43"/>
      <c r="B12" s="42" t="s">
        <v>673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5" customHeight="1">
      <c r="A13" s="43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5" customHeight="1">
      <c r="A14" s="43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5" customHeight="1">
      <c r="A15" s="43">
        <f ca="1">IFERROR(__xludf.DUMMYFUNCTION("FILTER('SRE PEDRO AFONSO'!A10:G40,'SRE PEDRO AFONSO'!A10:A40=A2)"),17028507)</f>
        <v>17028507</v>
      </c>
      <c r="B15" s="42" t="str">
        <f ca="1">IFERROR(__xludf.DUMMYFUNCTION("""COMPUTED_VALUE"""),"ESCOLA ESTADUAL INDIGENA TORO HACRO")</f>
        <v>ESCOLA ESTADUAL INDIGENA TORO HACRO</v>
      </c>
      <c r="C15" s="42" t="str">
        <f ca="1">IFERROR(__xludf.DUMMYFUNCTION("""COMPUTED_VALUE"""),"ARAGUAINA")</f>
        <v>ARAGUAINA</v>
      </c>
      <c r="D15" s="42" t="str">
        <f ca="1">IFERROR(__xludf.DUMMYFUNCTION("""COMPUTED_VALUE"""),"Goiatins")</f>
        <v>Goiatins</v>
      </c>
      <c r="E15" s="42" t="str">
        <f ca="1">IFERROR(__xludf.DUMMYFUNCTION("""COMPUTED_VALUE"""),"Estadual")</f>
        <v>Estadual</v>
      </c>
      <c r="F15" s="42" t="str">
        <f ca="1">IFERROR(__xludf.DUMMYFUNCTION("""COMPUTED_VALUE"""),"Em cadastramento")</f>
        <v>Em cadastramento</v>
      </c>
      <c r="G15" s="35" t="str">
        <f ca="1">IFERROR(__xludf.DUMMYFUNCTION("""COMPUTED_VALUE"""),"R$ 2.451,00")</f>
        <v>R$ 2.451,00</v>
      </c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5" customHeight="1">
      <c r="A16" s="43">
        <f ca="1">IFERROR(__xludf.DUMMYFUNCTION("FILTER('SRE PEDRO AFONSO'!A11:G40,'SRE PEDRO AFONSO'!A11:A40=A3)"),17051452)</f>
        <v>17051452</v>
      </c>
      <c r="B16" s="42" t="str">
        <f ca="1">IFERROR(__xludf.DUMMYFUNCTION("""COMPUTED_VALUE"""),"ESCOLA ESTADUAL INDIGENA XEPJAKA")</f>
        <v>ESCOLA ESTADUAL INDIGENA XEPJAKA</v>
      </c>
      <c r="C16" s="42" t="str">
        <f ca="1">IFERROR(__xludf.DUMMYFUNCTION("""COMPUTED_VALUE"""),"ARAGUAINA")</f>
        <v>ARAGUAINA</v>
      </c>
      <c r="D16" s="42" t="str">
        <f ca="1">IFERROR(__xludf.DUMMYFUNCTION("""COMPUTED_VALUE"""),"Goiatins")</f>
        <v>Goiatins</v>
      </c>
      <c r="E16" s="42" t="str">
        <f ca="1">IFERROR(__xludf.DUMMYFUNCTION("""COMPUTED_VALUE"""),"Estadual")</f>
        <v>Estadual</v>
      </c>
      <c r="F16" s="42" t="str">
        <f ca="1">IFERROR(__xludf.DUMMYFUNCTION("""COMPUTED_VALUE"""),"Em análise do MEC")</f>
        <v>Em análise do MEC</v>
      </c>
      <c r="G16" s="35" t="str">
        <f ca="1">IFERROR(__xludf.DUMMYFUNCTION("""COMPUTED_VALUE"""),"R$ 3.328,00")</f>
        <v>R$ 3.328,00</v>
      </c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5" customHeight="1">
      <c r="A17" s="43">
        <f ca="1">IFERROR(__xludf.DUMMYFUNCTION("FILTER('SRE PEDRO AFONSO'!A12:G40,'SRE PEDRO AFONSO'!A12:A40=A4)"),17029341)</f>
        <v>17029341</v>
      </c>
      <c r="B17" s="42" t="str">
        <f ca="1">IFERROR(__xludf.DUMMYFUNCTION("""COMPUTED_VALUE"""),"ESCOLA INDIGENA 19 DE ABRIL")</f>
        <v>ESCOLA INDIGENA 19 DE ABRIL</v>
      </c>
      <c r="C17" s="42" t="str">
        <f ca="1">IFERROR(__xludf.DUMMYFUNCTION("""COMPUTED_VALUE"""),"ARAGUAINA")</f>
        <v>ARAGUAINA</v>
      </c>
      <c r="D17" s="42" t="str">
        <f ca="1">IFERROR(__xludf.DUMMYFUNCTION("""COMPUTED_VALUE"""),"Goiatins")</f>
        <v>Goiatins</v>
      </c>
      <c r="E17" s="42" t="str">
        <f ca="1">IFERROR(__xludf.DUMMYFUNCTION("""COMPUTED_VALUE"""),"Estadual")</f>
        <v>Estadual</v>
      </c>
      <c r="F17" s="42" t="str">
        <f ca="1">IFERROR(__xludf.DUMMYFUNCTION("""COMPUTED_VALUE"""),"Em análise do MEC")</f>
        <v>Em análise do MEC</v>
      </c>
      <c r="G17" s="35" t="str">
        <f ca="1">IFERROR(__xludf.DUMMYFUNCTION("""COMPUTED_VALUE"""),"R$ 3.328,00")</f>
        <v>R$ 3.328,00</v>
      </c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5" customHeight="1">
      <c r="A18" s="43" t="str">
        <f ca="1">IFERROR(__xludf.DUMMYFUNCTION("FILTER('SRE PEDRO AFONSO'!A13:G40,'SRE PEDRO AFONSO'!A13:A40=A5)"),"#N/A")</f>
        <v>#N/A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3" t="str">
        <f ca="1">IFERROR(__xludf.DUMMYFUNCTION("FILTER('SRE PEDRO AFONSO'!L13:R40,'SRE PEDRO AFONSO'!L13:L40=L5)"),"")</f>
        <v/>
      </c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5" customHeight="1">
      <c r="A19" s="43" t="str">
        <f ca="1">IFERROR(__xludf.DUMMYFUNCTION("FILTER('SRE PEDRO AFONSO'!A14:G40,'SRE PEDRO AFONSO'!A14:A40=A6)"),"#N/A")</f>
        <v>#N/A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5" customHeight="1">
      <c r="A20" s="43">
        <f ca="1">IFERROR(__xludf.DUMMYFUNCTION("FILTER('SRE PEDRO AFONSO'!A15:G40,'SRE PEDRO AFONSO'!A15:A40=A7)"),17028493)</f>
        <v>17028493</v>
      </c>
      <c r="B20" s="42" t="str">
        <f ca="1">IFERROR(__xludf.DUMMYFUNCTION("""COMPUTED_VALUE"""),"ESCOLA INDIGENA CROKROC")</f>
        <v>ESCOLA INDIGENA CROKROC</v>
      </c>
      <c r="C20" s="42" t="str">
        <f ca="1">IFERROR(__xludf.DUMMYFUNCTION("""COMPUTED_VALUE"""),"ARAGUAINA")</f>
        <v>ARAGUAINA</v>
      </c>
      <c r="D20" s="42" t="str">
        <f ca="1">IFERROR(__xludf.DUMMYFUNCTION("""COMPUTED_VALUE"""),"Goiatins")</f>
        <v>Goiatins</v>
      </c>
      <c r="E20" s="42" t="str">
        <f ca="1">IFERROR(__xludf.DUMMYFUNCTION("""COMPUTED_VALUE"""),"Estadual")</f>
        <v>Estadual</v>
      </c>
      <c r="F20" s="42" t="str">
        <f ca="1">IFERROR(__xludf.DUMMYFUNCTION("""COMPUTED_VALUE"""),"Em análise do MEC")</f>
        <v>Em análise do MEC</v>
      </c>
      <c r="G20" s="35">
        <f ca="1">IFERROR(__xludf.DUMMYFUNCTION("""COMPUTED_VALUE"""),2451)</f>
        <v>2451</v>
      </c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5" customHeight="1">
      <c r="A21" s="43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5" customHeight="1">
      <c r="A22" s="43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5" customHeight="1">
      <c r="A23" s="43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5" customHeight="1">
      <c r="A24" s="43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5" customHeight="1">
      <c r="A25" s="43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5" customHeight="1">
      <c r="A26" s="43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5" customHeight="1">
      <c r="A27" s="43" t="s">
        <v>674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5" customHeight="1">
      <c r="A28" s="43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5" customHeight="1">
      <c r="A29" s="43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5" customHeight="1">
      <c r="A30" s="43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5.75" customHeight="1">
      <c r="A31" s="43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5.75" customHeight="1">
      <c r="A32" s="43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5.75" customHeight="1">
      <c r="A33" s="43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5.75" customHeight="1">
      <c r="A34" s="43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5.75" customHeight="1">
      <c r="A35" s="43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5.75" customHeight="1">
      <c r="A36" s="43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5.75" customHeight="1">
      <c r="A37" s="43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5.75" customHeight="1">
      <c r="A38" s="43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5.75" customHeight="1">
      <c r="A39" s="43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5.75" customHeight="1">
      <c r="A40" s="43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5.75" customHeight="1">
      <c r="A41" s="43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5.75" customHeight="1">
      <c r="A42" s="43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5.75" customHeight="1">
      <c r="A43" s="43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5.75" customHeight="1">
      <c r="A44" s="43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5.75" customHeight="1">
      <c r="A45" s="43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5.75" customHeight="1">
      <c r="A46" s="43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5.75" customHeight="1">
      <c r="A47" s="43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5.75" customHeight="1">
      <c r="A48" s="43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5.75" customHeight="1">
      <c r="A49" s="43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5.75" customHeight="1">
      <c r="A50" s="43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5.75" customHeight="1">
      <c r="A51" s="43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5.75" customHeight="1">
      <c r="A52" s="43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5.75" customHeight="1">
      <c r="A53" s="43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5.75" customHeight="1">
      <c r="A54" s="43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5.75" customHeight="1">
      <c r="A55" s="43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5.75" customHeight="1">
      <c r="A56" s="43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5.75" customHeight="1">
      <c r="A57" s="43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5.75" customHeight="1">
      <c r="A58" s="43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5.75" customHeight="1">
      <c r="A59" s="43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5.75" customHeight="1">
      <c r="A60" s="43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5.75" customHeight="1">
      <c r="A61" s="43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5.75" customHeight="1">
      <c r="A62" s="43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5.75" customHeight="1">
      <c r="A63" s="43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5.75" customHeight="1">
      <c r="A64" s="43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5.75" customHeight="1">
      <c r="A65" s="43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5.75" customHeight="1">
      <c r="A66" s="43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5.75" customHeight="1">
      <c r="A67" s="43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5.75" customHeight="1">
      <c r="A68" s="43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5.75" customHeight="1">
      <c r="A69" s="43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5.75" customHeight="1">
      <c r="A70" s="43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5.75" customHeight="1">
      <c r="A71" s="43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5.75" customHeight="1">
      <c r="A72" s="43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5.75" customHeight="1">
      <c r="A73" s="43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5.75" customHeight="1">
      <c r="A74" s="43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5.75" customHeight="1">
      <c r="A75" s="43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5.75" customHeight="1">
      <c r="A76" s="43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5.75" customHeight="1">
      <c r="A77" s="43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5.75" customHeight="1">
      <c r="A78" s="43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5.75" customHeight="1">
      <c r="A79" s="43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5.75" customHeight="1">
      <c r="A80" s="43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5.75" customHeight="1">
      <c r="A81" s="43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5.75" customHeight="1">
      <c r="A82" s="43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5.75" customHeight="1">
      <c r="A83" s="43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5.75" customHeight="1">
      <c r="A84" s="43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5.75" customHeight="1">
      <c r="A85" s="43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5.75" customHeight="1">
      <c r="A86" s="43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5.75" customHeight="1">
      <c r="A87" s="43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5.75" customHeight="1">
      <c r="A88" s="43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5.75" customHeight="1">
      <c r="A89" s="43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5.75" customHeight="1">
      <c r="A90" s="43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5.75" customHeight="1">
      <c r="A91" s="43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5.75" customHeight="1">
      <c r="A92" s="43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5.75" customHeight="1">
      <c r="A93" s="43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5.75" customHeight="1">
      <c r="A94" s="43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5.75" customHeight="1">
      <c r="A95" s="43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5.75" customHeight="1">
      <c r="A96" s="43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5.75" customHeight="1">
      <c r="A97" s="43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5.75" customHeight="1">
      <c r="A98" s="43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5.75" customHeight="1">
      <c r="A99" s="43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5.75" customHeight="1">
      <c r="A100" s="43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5.75" customHeight="1">
      <c r="A101" s="43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5.75" customHeight="1">
      <c r="A102" s="43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5.75" customHeight="1">
      <c r="A103" s="43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5.75" customHeight="1">
      <c r="A104" s="43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5.75" customHeight="1">
      <c r="A105" s="43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5.75" customHeight="1">
      <c r="A106" s="43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5.75" customHeight="1">
      <c r="A107" s="43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5.75" customHeight="1">
      <c r="A108" s="43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5.75" customHeight="1">
      <c r="A109" s="43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5.75" customHeight="1">
      <c r="A110" s="43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5.75" customHeight="1">
      <c r="A111" s="43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5.75" customHeight="1">
      <c r="A112" s="43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5.75" customHeight="1">
      <c r="A113" s="43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5.75" customHeight="1">
      <c r="A114" s="43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5.75" customHeight="1">
      <c r="A115" s="43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5.75" customHeight="1">
      <c r="A116" s="43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5.75" customHeight="1">
      <c r="A117" s="43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5.75" customHeight="1">
      <c r="A118" s="43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5.75" customHeight="1">
      <c r="A119" s="43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5.75" customHeight="1">
      <c r="A120" s="43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5.75" customHeight="1">
      <c r="A121" s="43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5.75" customHeight="1">
      <c r="A122" s="43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5.75" customHeight="1">
      <c r="A123" s="43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5.75" customHeight="1">
      <c r="A124" s="43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5.75" customHeight="1">
      <c r="A125" s="43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5.75" customHeight="1">
      <c r="A126" s="43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5.75" customHeight="1">
      <c r="A127" s="43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5.75" customHeight="1">
      <c r="A128" s="43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5.75" customHeight="1">
      <c r="A129" s="43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5.75" customHeight="1">
      <c r="A130" s="43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5.75" customHeight="1">
      <c r="A131" s="43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5.75" customHeight="1">
      <c r="A132" s="43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5.75" customHeight="1">
      <c r="A133" s="43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5.75" customHeight="1">
      <c r="A134" s="43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5.75" customHeight="1">
      <c r="A135" s="43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5.75" customHeight="1">
      <c r="A136" s="43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5.75" customHeight="1">
      <c r="A137" s="43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5.75" customHeight="1">
      <c r="A138" s="43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5.75" customHeight="1">
      <c r="A139" s="43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5.75" customHeight="1">
      <c r="A140" s="43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5.75" customHeight="1">
      <c r="A141" s="43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5.75" customHeight="1">
      <c r="A142" s="43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5.75" customHeight="1">
      <c r="A143" s="43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5.75" customHeight="1">
      <c r="A144" s="43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5.75" customHeight="1">
      <c r="A145" s="43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5.75" customHeight="1">
      <c r="A146" s="43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5.75" customHeight="1">
      <c r="A147" s="43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5.75" customHeight="1">
      <c r="A148" s="43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5.75" customHeight="1">
      <c r="A149" s="43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5.75" customHeight="1">
      <c r="A150" s="43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5.75" customHeight="1">
      <c r="A151" s="43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5.75" customHeight="1">
      <c r="A152" s="43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5.75" customHeight="1">
      <c r="A153" s="43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5.75" customHeight="1">
      <c r="A154" s="43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5.75" customHeight="1">
      <c r="A155" s="43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5.75" customHeight="1">
      <c r="A156" s="43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5.75" customHeight="1">
      <c r="A157" s="43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5.75" customHeight="1">
      <c r="A158" s="43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5.75" customHeight="1">
      <c r="A159" s="43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5.75" customHeight="1">
      <c r="A160" s="43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5.75" customHeight="1">
      <c r="A161" s="43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5.75" customHeight="1">
      <c r="A162" s="43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5.75" customHeight="1">
      <c r="A163" s="43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5.75" customHeight="1">
      <c r="A164" s="43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5.75" customHeight="1">
      <c r="A165" s="43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5.75" customHeight="1">
      <c r="A166" s="43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5.75" customHeight="1">
      <c r="A167" s="43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5.75" customHeight="1">
      <c r="A168" s="43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5.75" customHeight="1">
      <c r="A169" s="43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5.75" customHeight="1">
      <c r="A170" s="43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5.75" customHeight="1">
      <c r="A171" s="43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5.75" customHeight="1">
      <c r="A172" s="43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5.75" customHeight="1">
      <c r="A173" s="43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5.75" customHeight="1">
      <c r="A174" s="43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5.75" customHeight="1">
      <c r="A175" s="43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5.75" customHeight="1">
      <c r="A176" s="43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5.75" customHeight="1">
      <c r="A177" s="43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5.75" customHeight="1">
      <c r="A178" s="43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5.75" customHeight="1">
      <c r="A179" s="43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5.75" customHeight="1">
      <c r="A180" s="43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5.75" customHeight="1">
      <c r="A181" s="43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5.75" customHeight="1">
      <c r="A182" s="43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5.75" customHeight="1">
      <c r="A183" s="43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5.75" customHeight="1">
      <c r="A184" s="43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5.75" customHeight="1">
      <c r="A185" s="43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5.75" customHeight="1">
      <c r="A186" s="43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5.75" customHeight="1">
      <c r="A187" s="43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5.75" customHeight="1">
      <c r="A188" s="43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5.75" customHeight="1">
      <c r="A189" s="43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5.75" customHeight="1">
      <c r="A190" s="43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5.75" customHeight="1">
      <c r="A191" s="43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5.75" customHeight="1">
      <c r="A192" s="43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5.75" customHeight="1">
      <c r="A193" s="43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5.75" customHeight="1">
      <c r="A194" s="43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5.75" customHeight="1">
      <c r="A195" s="43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5.75" customHeight="1">
      <c r="A196" s="43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5.75" customHeight="1">
      <c r="A197" s="43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5.75" customHeight="1">
      <c r="A198" s="43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5.75" customHeight="1">
      <c r="A199" s="43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5.75" customHeight="1">
      <c r="A200" s="43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5.75" customHeight="1">
      <c r="A201" s="43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5.75" customHeight="1">
      <c r="A202" s="43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5.75" customHeight="1">
      <c r="A203" s="43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5.75" customHeight="1">
      <c r="A204" s="43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5.75" customHeight="1">
      <c r="A205" s="43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5.75" customHeight="1">
      <c r="A206" s="43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5.75" customHeight="1">
      <c r="A207" s="43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5.75" customHeight="1">
      <c r="A208" s="43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5.75" customHeight="1">
      <c r="A209" s="43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5.75" customHeight="1">
      <c r="A210" s="43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5.75" customHeight="1">
      <c r="A211" s="43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5.75" customHeight="1">
      <c r="A212" s="43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5.75" customHeight="1">
      <c r="A213" s="43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5.75" customHeight="1">
      <c r="A214" s="43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5.75" customHeight="1">
      <c r="A215" s="43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5.75" customHeight="1">
      <c r="A216" s="43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5.75" customHeight="1">
      <c r="A217" s="43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5.75" customHeight="1">
      <c r="A218" s="43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5.75" customHeight="1">
      <c r="A219" s="43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5.75" customHeight="1">
      <c r="A220" s="43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5.75" customHeight="1">
      <c r="A221" s="43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5.75" customHeight="1">
      <c r="A222" s="43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5.75" customHeight="1">
      <c r="A223" s="43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5.75" customHeight="1">
      <c r="A224" s="43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5.75" customHeight="1">
      <c r="A225" s="43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5.75" customHeight="1">
      <c r="A226" s="43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5.75" customHeight="1">
      <c r="A227" s="43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5.75" customHeight="1">
      <c r="A228" s="43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5.75" customHeight="1">
      <c r="A229" s="43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5.75" customHeight="1">
      <c r="A230" s="43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5.75" customHeight="1">
      <c r="A231" s="43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5.75" customHeight="1">
      <c r="A232" s="43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5.75" customHeight="1">
      <c r="A233" s="43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5.75" customHeight="1">
      <c r="A234" s="43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5.75" customHeight="1">
      <c r="A235" s="43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5.75" customHeight="1">
      <c r="A236" s="43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5.75" customHeight="1">
      <c r="A237" s="43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5.75" customHeight="1">
      <c r="A238" s="43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5.75" customHeight="1">
      <c r="A239" s="43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5.75" customHeight="1">
      <c r="A240" s="43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5.75" customHeight="1">
      <c r="A241" s="43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5.75" customHeight="1">
      <c r="A242" s="43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5.75" customHeight="1">
      <c r="A243" s="43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5.75" customHeight="1">
      <c r="A244" s="43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5.75" customHeight="1">
      <c r="A245" s="43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5.75" customHeight="1">
      <c r="A246" s="43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5.75" customHeight="1">
      <c r="A247" s="43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5.75" customHeight="1">
      <c r="A248" s="43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5.75" customHeight="1">
      <c r="A249" s="43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5.75" customHeight="1">
      <c r="A250" s="43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5.75" customHeight="1">
      <c r="A251" s="43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5.75" customHeight="1">
      <c r="A252" s="43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5.75" customHeight="1">
      <c r="A253" s="43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5.75" customHeight="1">
      <c r="A254" s="43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5.75" customHeight="1">
      <c r="A255" s="43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5.75" customHeight="1">
      <c r="A256" s="43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5.75" customHeight="1">
      <c r="A257" s="43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5.75" customHeight="1">
      <c r="A258" s="43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5.75" customHeight="1">
      <c r="A259" s="43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5.75" customHeight="1">
      <c r="A260" s="43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5.75" customHeight="1">
      <c r="A261" s="43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5.75" customHeight="1">
      <c r="A262" s="43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5.75" customHeight="1">
      <c r="A263" s="43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5.75" customHeight="1">
      <c r="A264" s="43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5.75" customHeight="1">
      <c r="A265" s="43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5.75" customHeight="1">
      <c r="A266" s="43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5.75" customHeight="1">
      <c r="A267" s="43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5.75" customHeight="1">
      <c r="A268" s="43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5.75" customHeight="1">
      <c r="A269" s="43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5.75" customHeight="1">
      <c r="A270" s="43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5.75" customHeight="1">
      <c r="A271" s="43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5.75" customHeight="1">
      <c r="A272" s="43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5.75" customHeight="1">
      <c r="A273" s="43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5.75" customHeight="1">
      <c r="A274" s="43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5.75" customHeight="1">
      <c r="A275" s="43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5.75" customHeight="1">
      <c r="A276" s="43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5.75" customHeight="1">
      <c r="A277" s="43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5.75" customHeight="1">
      <c r="A278" s="43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5.75" customHeight="1">
      <c r="A279" s="43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5.75" customHeight="1">
      <c r="A280" s="43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5.75" customHeight="1">
      <c r="A281" s="43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5.75" customHeight="1">
      <c r="A282" s="43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5.75" customHeight="1">
      <c r="A283" s="43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5.75" customHeight="1">
      <c r="A284" s="43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5.75" customHeight="1">
      <c r="A285" s="43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5.75" customHeight="1">
      <c r="A286" s="43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5.75" customHeight="1">
      <c r="A287" s="43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5.75" customHeight="1">
      <c r="A288" s="43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5.75" customHeight="1">
      <c r="A289" s="43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5.75" customHeight="1">
      <c r="A290" s="43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5.75" customHeight="1">
      <c r="A291" s="43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5.75" customHeight="1">
      <c r="A292" s="43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5.75" customHeight="1">
      <c r="A293" s="43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5.75" customHeight="1">
      <c r="A294" s="43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5.75" customHeight="1">
      <c r="A295" s="43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5.75" customHeight="1">
      <c r="A296" s="43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5.75" customHeight="1">
      <c r="A297" s="43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5.75" customHeight="1">
      <c r="A298" s="43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5.75" customHeight="1">
      <c r="A299" s="43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5.75" customHeight="1">
      <c r="A300" s="43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5.75" customHeight="1">
      <c r="A301" s="43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5.75" customHeight="1">
      <c r="A302" s="43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5.75" customHeight="1">
      <c r="A303" s="43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5.75" customHeight="1">
      <c r="A304" s="43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5.75" customHeight="1">
      <c r="A305" s="43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5.75" customHeight="1">
      <c r="A306" s="43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5.75" customHeight="1">
      <c r="A307" s="43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5.75" customHeight="1">
      <c r="A308" s="43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5.75" customHeight="1">
      <c r="A309" s="43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5.75" customHeight="1">
      <c r="A310" s="43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5.75" customHeight="1">
      <c r="A311" s="43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5.75" customHeight="1">
      <c r="A312" s="43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5.75" customHeight="1">
      <c r="A313" s="43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5.75" customHeight="1">
      <c r="A314" s="43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5.75" customHeight="1">
      <c r="A315" s="43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5.75" customHeight="1">
      <c r="A316" s="43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5.75" customHeight="1">
      <c r="A317" s="43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5.75" customHeight="1">
      <c r="A318" s="43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5.75" customHeight="1">
      <c r="A319" s="43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5.75" customHeight="1">
      <c r="A320" s="43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5.75" customHeight="1">
      <c r="A321" s="43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5.75" customHeight="1">
      <c r="A322" s="43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5.75" customHeight="1">
      <c r="A323" s="43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5.75" customHeight="1">
      <c r="A324" s="43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5.75" customHeight="1">
      <c r="A325" s="43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5.75" customHeight="1">
      <c r="A326" s="43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5.75" customHeight="1">
      <c r="A327" s="43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5.75" customHeight="1">
      <c r="A328" s="43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5.75" customHeight="1">
      <c r="A329" s="43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5.75" customHeight="1">
      <c r="A330" s="43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5.75" customHeight="1">
      <c r="A331" s="43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5.75" customHeight="1">
      <c r="A332" s="43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5.75" customHeight="1">
      <c r="A333" s="43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5.75" customHeight="1">
      <c r="A334" s="43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5.75" customHeight="1">
      <c r="A335" s="43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5.75" customHeight="1">
      <c r="A336" s="43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5.75" customHeight="1">
      <c r="A337" s="43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5.75" customHeight="1">
      <c r="A338" s="43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5.75" customHeight="1">
      <c r="A339" s="43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5.75" customHeight="1">
      <c r="A340" s="43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5.75" customHeight="1">
      <c r="A341" s="43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5.75" customHeight="1">
      <c r="A342" s="43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5.75" customHeight="1">
      <c r="A343" s="43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5.75" customHeight="1">
      <c r="A344" s="43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5.75" customHeight="1">
      <c r="A345" s="43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5.75" customHeight="1">
      <c r="A346" s="43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5.75" customHeight="1">
      <c r="A347" s="43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5.75" customHeight="1">
      <c r="A348" s="43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5.75" customHeight="1">
      <c r="A349" s="43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5.75" customHeight="1">
      <c r="A350" s="43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5.75" customHeight="1">
      <c r="A351" s="43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5.75" customHeight="1">
      <c r="A352" s="43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5.75" customHeight="1">
      <c r="A353" s="43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5.75" customHeight="1">
      <c r="A354" s="43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5.75" customHeight="1">
      <c r="A355" s="43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5.75" customHeight="1">
      <c r="A356" s="43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5.75" customHeight="1">
      <c r="A357" s="43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5.75" customHeight="1">
      <c r="A358" s="43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5.75" customHeight="1">
      <c r="A359" s="43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5.75" customHeight="1">
      <c r="A360" s="43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5.75" customHeight="1">
      <c r="A361" s="43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5.75" customHeight="1">
      <c r="A362" s="43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5.75" customHeight="1">
      <c r="A363" s="43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5.75" customHeight="1">
      <c r="A364" s="43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5.75" customHeight="1">
      <c r="A365" s="43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5.75" customHeight="1">
      <c r="A366" s="43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5.75" customHeight="1">
      <c r="A367" s="43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5.75" customHeight="1">
      <c r="A368" s="43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5.75" customHeight="1">
      <c r="A369" s="43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5.75" customHeight="1">
      <c r="A370" s="43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5.75" customHeight="1">
      <c r="A371" s="43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5.75" customHeight="1">
      <c r="A372" s="43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5.75" customHeight="1">
      <c r="A373" s="43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5.75" customHeight="1">
      <c r="A374" s="43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5.75" customHeight="1">
      <c r="A375" s="43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5.75" customHeight="1">
      <c r="A376" s="43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5.75" customHeight="1">
      <c r="A377" s="43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5.75" customHeight="1">
      <c r="A378" s="43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5.75" customHeight="1">
      <c r="A379" s="43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5.75" customHeight="1">
      <c r="A380" s="43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5.75" customHeight="1">
      <c r="A381" s="43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5.75" customHeight="1">
      <c r="A382" s="43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5.75" customHeight="1">
      <c r="A383" s="43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5.75" customHeight="1">
      <c r="A384" s="43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5.75" customHeight="1">
      <c r="A385" s="43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5.75" customHeight="1">
      <c r="A386" s="43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5.75" customHeight="1">
      <c r="A387" s="43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5.75" customHeight="1">
      <c r="A388" s="43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5.75" customHeight="1">
      <c r="A389" s="43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5.75" customHeight="1">
      <c r="A390" s="43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5.75" customHeight="1">
      <c r="A391" s="43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5.75" customHeight="1">
      <c r="A392" s="43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5.75" customHeight="1">
      <c r="A393" s="43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5.75" customHeight="1">
      <c r="A394" s="43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5.75" customHeight="1">
      <c r="A395" s="43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5.75" customHeight="1">
      <c r="A396" s="43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5.75" customHeight="1">
      <c r="A397" s="43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5.75" customHeight="1">
      <c r="A398" s="43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5.75" customHeight="1">
      <c r="A399" s="43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5.75" customHeight="1">
      <c r="A400" s="43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5.75" customHeight="1">
      <c r="A401" s="43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5.75" customHeight="1">
      <c r="A402" s="43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5.75" customHeight="1">
      <c r="A403" s="43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5.75" customHeight="1">
      <c r="A404" s="43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5.75" customHeight="1">
      <c r="A405" s="43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5.75" customHeight="1">
      <c r="A406" s="43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5.75" customHeight="1">
      <c r="A407" s="43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5.75" customHeight="1">
      <c r="A408" s="43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5.75" customHeight="1">
      <c r="A409" s="43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5.75" customHeight="1">
      <c r="A410" s="43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5.75" customHeight="1">
      <c r="A411" s="43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5.75" customHeight="1">
      <c r="A412" s="43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5.75" customHeight="1">
      <c r="A413" s="43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5.75" customHeight="1">
      <c r="A414" s="43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5.75" customHeight="1">
      <c r="A415" s="43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5.75" customHeight="1">
      <c r="A416" s="43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5.75" customHeight="1">
      <c r="A417" s="43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5.75" customHeight="1">
      <c r="A418" s="43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5.75" customHeight="1">
      <c r="A419" s="43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5.75" customHeight="1">
      <c r="A420" s="43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5.75" customHeight="1">
      <c r="A421" s="43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5.75" customHeight="1">
      <c r="A422" s="43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5.75" customHeight="1">
      <c r="A423" s="43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5.75" customHeight="1">
      <c r="A424" s="43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5.75" customHeight="1">
      <c r="A425" s="43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5.75" customHeight="1">
      <c r="A426" s="43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5.75" customHeight="1">
      <c r="A427" s="43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5.75" customHeight="1">
      <c r="A428" s="43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5.75" customHeight="1">
      <c r="A429" s="43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5.75" customHeight="1">
      <c r="A430" s="43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5.75" customHeight="1">
      <c r="A431" s="43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5.75" customHeight="1">
      <c r="A432" s="43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5.75" customHeight="1">
      <c r="A433" s="43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5.75" customHeight="1">
      <c r="A434" s="43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5.75" customHeight="1">
      <c r="A435" s="43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5.75" customHeight="1">
      <c r="A436" s="43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5.75" customHeight="1">
      <c r="A437" s="43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5.75" customHeight="1">
      <c r="A438" s="43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5.75" customHeight="1">
      <c r="A439" s="43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5.75" customHeight="1">
      <c r="A440" s="43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5.75" customHeight="1">
      <c r="A441" s="43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5.75" customHeight="1">
      <c r="A442" s="43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5.75" customHeight="1">
      <c r="A443" s="43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5.75" customHeight="1">
      <c r="A444" s="43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5.75" customHeight="1">
      <c r="A445" s="43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5.75" customHeight="1">
      <c r="A446" s="43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5.75" customHeight="1">
      <c r="A447" s="43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5.75" customHeight="1">
      <c r="A448" s="43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5.75" customHeight="1">
      <c r="A449" s="43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5.75" customHeight="1">
      <c r="A450" s="43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5.75" customHeight="1">
      <c r="A451" s="43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5.75" customHeight="1">
      <c r="A452" s="43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5.75" customHeight="1">
      <c r="A453" s="43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5.75" customHeight="1">
      <c r="A454" s="43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5.75" customHeight="1">
      <c r="A455" s="43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5.75" customHeight="1">
      <c r="A456" s="43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5.75" customHeight="1">
      <c r="A457" s="43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5.75" customHeight="1">
      <c r="A458" s="43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5.75" customHeight="1">
      <c r="A459" s="43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5.75" customHeight="1">
      <c r="A460" s="43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5.75" customHeight="1">
      <c r="A461" s="43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5.75" customHeight="1">
      <c r="A462" s="43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5.75" customHeight="1">
      <c r="A463" s="43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5.75" customHeight="1">
      <c r="A464" s="43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5.75" customHeight="1">
      <c r="A465" s="43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5.75" customHeight="1">
      <c r="A466" s="43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5.75" customHeight="1">
      <c r="A467" s="43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5.75" customHeight="1">
      <c r="A468" s="43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5.75" customHeight="1">
      <c r="A469" s="43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5.75" customHeight="1">
      <c r="A470" s="43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5.75" customHeight="1">
      <c r="A471" s="43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5.75" customHeight="1">
      <c r="A472" s="43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5.75" customHeight="1">
      <c r="A473" s="43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5.75" customHeight="1">
      <c r="A474" s="43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5.75" customHeight="1">
      <c r="A475" s="43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5.75" customHeight="1">
      <c r="A476" s="43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5.75" customHeight="1">
      <c r="A477" s="43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5.75" customHeight="1">
      <c r="A478" s="43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5.75" customHeight="1">
      <c r="A479" s="43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5.75" customHeight="1">
      <c r="A480" s="43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5.75" customHeight="1">
      <c r="A481" s="43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5.75" customHeight="1">
      <c r="A482" s="43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5.75" customHeight="1">
      <c r="A483" s="43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5.75" customHeight="1">
      <c r="A484" s="43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5.75" customHeight="1">
      <c r="A485" s="43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5.75" customHeight="1">
      <c r="A486" s="43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5.75" customHeight="1">
      <c r="A487" s="43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5.75" customHeight="1">
      <c r="A488" s="43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5.75" customHeight="1">
      <c r="A489" s="43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5.75" customHeight="1">
      <c r="A490" s="43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5.75" customHeight="1">
      <c r="A491" s="43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5.75" customHeight="1">
      <c r="A492" s="43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5.75" customHeight="1">
      <c r="A493" s="43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5.75" customHeight="1">
      <c r="A494" s="43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5.75" customHeight="1">
      <c r="A495" s="43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5.75" customHeight="1">
      <c r="A496" s="43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5.75" customHeight="1">
      <c r="A497" s="43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5.75" customHeight="1">
      <c r="A498" s="43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5.75" customHeight="1">
      <c r="A499" s="43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5.75" customHeight="1">
      <c r="A500" s="43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5.75" customHeight="1">
      <c r="A501" s="43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5.75" customHeight="1">
      <c r="A502" s="43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5.75" customHeight="1">
      <c r="A503" s="43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5.75" customHeight="1">
      <c r="A504" s="43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5.75" customHeight="1">
      <c r="A505" s="43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5.75" customHeight="1">
      <c r="A506" s="43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5.75" customHeight="1">
      <c r="A507" s="43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5.75" customHeight="1">
      <c r="A508" s="43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5.75" customHeight="1">
      <c r="A509" s="43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5.75" customHeight="1">
      <c r="A510" s="43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5.75" customHeight="1">
      <c r="A511" s="43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5.75" customHeight="1">
      <c r="A512" s="43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5.75" customHeight="1">
      <c r="A513" s="43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5.75" customHeight="1">
      <c r="A514" s="43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5.75" customHeight="1">
      <c r="A515" s="43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5.75" customHeight="1">
      <c r="A516" s="43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5.75" customHeight="1">
      <c r="A517" s="43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5.75" customHeight="1">
      <c r="A518" s="43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5.75" customHeight="1">
      <c r="A519" s="43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5.75" customHeight="1">
      <c r="A520" s="43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5.75" customHeight="1">
      <c r="A521" s="43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5.75" customHeight="1">
      <c r="A522" s="43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5.75" customHeight="1">
      <c r="A523" s="43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5.75" customHeight="1">
      <c r="A524" s="43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5.75" customHeight="1">
      <c r="A525" s="43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5.75" customHeight="1">
      <c r="A526" s="43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5.75" customHeight="1">
      <c r="A527" s="43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5.75" customHeight="1">
      <c r="A528" s="43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5.75" customHeight="1">
      <c r="A529" s="43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5.75" customHeight="1">
      <c r="A530" s="43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5.75" customHeight="1">
      <c r="A531" s="43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5.75" customHeight="1">
      <c r="A532" s="43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5.75" customHeight="1">
      <c r="A533" s="43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5.75" customHeight="1">
      <c r="A534" s="43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5.75" customHeight="1">
      <c r="A535" s="43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5.75" customHeight="1">
      <c r="A536" s="43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5.75" customHeight="1">
      <c r="A537" s="43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5.75" customHeight="1">
      <c r="A538" s="43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5.75" customHeight="1">
      <c r="A539" s="43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5.75" customHeight="1">
      <c r="A540" s="43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5.75" customHeight="1">
      <c r="A541" s="43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5.75" customHeight="1">
      <c r="A542" s="43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5.75" customHeight="1">
      <c r="A543" s="43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5.75" customHeight="1">
      <c r="A544" s="43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5.75" customHeight="1">
      <c r="A545" s="43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5.75" customHeight="1">
      <c r="A546" s="43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5.75" customHeight="1">
      <c r="A547" s="43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5.75" customHeight="1">
      <c r="A548" s="43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5.75" customHeight="1">
      <c r="A549" s="43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5.75" customHeight="1">
      <c r="A550" s="43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5.75" customHeight="1">
      <c r="A551" s="43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5.75" customHeight="1">
      <c r="A552" s="43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5.75" customHeight="1">
      <c r="A553" s="43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5.75" customHeight="1">
      <c r="A554" s="43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5.75" customHeight="1">
      <c r="A555" s="43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5.75" customHeight="1">
      <c r="A556" s="43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5.75" customHeight="1">
      <c r="A557" s="43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5.75" customHeight="1">
      <c r="A558" s="43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5.75" customHeight="1">
      <c r="A559" s="43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5.75" customHeight="1">
      <c r="A560" s="43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5.75" customHeight="1">
      <c r="A561" s="43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5.75" customHeight="1">
      <c r="A562" s="43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5.75" customHeight="1">
      <c r="A563" s="43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5.75" customHeight="1">
      <c r="A564" s="43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5.75" customHeight="1">
      <c r="A565" s="43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5.75" customHeight="1">
      <c r="A566" s="43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5.75" customHeight="1">
      <c r="A567" s="43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5.75" customHeight="1">
      <c r="A568" s="43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5.75" customHeight="1">
      <c r="A569" s="43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5.75" customHeight="1">
      <c r="A570" s="43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5.75" customHeight="1">
      <c r="A571" s="43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5.75" customHeight="1">
      <c r="A572" s="43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5.75" customHeight="1">
      <c r="A573" s="43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5.75" customHeight="1">
      <c r="A574" s="43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5.75" customHeight="1">
      <c r="A575" s="43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5.75" customHeight="1">
      <c r="A576" s="43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5.75" customHeight="1">
      <c r="A577" s="43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5.75" customHeight="1">
      <c r="A578" s="43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5.75" customHeight="1">
      <c r="A579" s="43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5.75" customHeight="1">
      <c r="A580" s="43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5.75" customHeight="1">
      <c r="A581" s="43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5.75" customHeight="1">
      <c r="A582" s="43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5.75" customHeight="1">
      <c r="A583" s="43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5.75" customHeight="1">
      <c r="A584" s="43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5.75" customHeight="1">
      <c r="A585" s="43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5.75" customHeight="1">
      <c r="A586" s="43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5.75" customHeight="1">
      <c r="A587" s="43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5.75" customHeight="1">
      <c r="A588" s="43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5.75" customHeight="1">
      <c r="A589" s="43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5.75" customHeight="1">
      <c r="A590" s="43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5.75" customHeight="1">
      <c r="A591" s="43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5.75" customHeight="1">
      <c r="A592" s="43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5.75" customHeight="1">
      <c r="A593" s="43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5.75" customHeight="1">
      <c r="A594" s="43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5.75" customHeight="1">
      <c r="A595" s="43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5.75" customHeight="1">
      <c r="A596" s="43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5.75" customHeight="1">
      <c r="A597" s="43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5.75" customHeight="1">
      <c r="A598" s="43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5.75" customHeight="1">
      <c r="A599" s="43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5.75" customHeight="1">
      <c r="A600" s="43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5.75" customHeight="1">
      <c r="A601" s="43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5.75" customHeight="1">
      <c r="A602" s="43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5.75" customHeight="1">
      <c r="A603" s="43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5.75" customHeight="1">
      <c r="A604" s="43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5.75" customHeight="1">
      <c r="A605" s="43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5.75" customHeight="1">
      <c r="A606" s="43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5.75" customHeight="1">
      <c r="A607" s="43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5.75" customHeight="1">
      <c r="A608" s="43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5.75" customHeight="1">
      <c r="A609" s="43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5.75" customHeight="1">
      <c r="A610" s="43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5.75" customHeight="1">
      <c r="A611" s="43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5.75" customHeight="1">
      <c r="A612" s="43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5.75" customHeight="1">
      <c r="A613" s="43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5.75" customHeight="1">
      <c r="A614" s="43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5.75" customHeight="1">
      <c r="A615" s="43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5.75" customHeight="1">
      <c r="A616" s="43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5.75" customHeight="1">
      <c r="A617" s="43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5.75" customHeight="1">
      <c r="A618" s="43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5.75" customHeight="1">
      <c r="A619" s="43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5.75" customHeight="1">
      <c r="A620" s="43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5.75" customHeight="1">
      <c r="A621" s="43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5.75" customHeight="1">
      <c r="A622" s="43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5.75" customHeight="1">
      <c r="A623" s="43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5.75" customHeight="1">
      <c r="A624" s="43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5.75" customHeight="1">
      <c r="A625" s="43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5.75" customHeight="1">
      <c r="A626" s="43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5.75" customHeight="1">
      <c r="A627" s="43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5.75" customHeight="1">
      <c r="A628" s="43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5.75" customHeight="1">
      <c r="A629" s="43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5.75" customHeight="1">
      <c r="A630" s="43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5.75" customHeight="1">
      <c r="A631" s="43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5.75" customHeight="1">
      <c r="A632" s="43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5.75" customHeight="1">
      <c r="A633" s="43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5.75" customHeight="1">
      <c r="A634" s="43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5.75" customHeight="1">
      <c r="A635" s="43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5.75" customHeight="1">
      <c r="A636" s="43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5.75" customHeight="1">
      <c r="A637" s="43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5.75" customHeight="1">
      <c r="A638" s="43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5.75" customHeight="1">
      <c r="A639" s="43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5.75" customHeight="1">
      <c r="A640" s="43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5.75" customHeight="1">
      <c r="A641" s="43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5.75" customHeight="1">
      <c r="A642" s="43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5.75" customHeight="1">
      <c r="A643" s="43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5.75" customHeight="1">
      <c r="A644" s="43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5.75" customHeight="1">
      <c r="A645" s="43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5.75" customHeight="1">
      <c r="A646" s="43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5.75" customHeight="1">
      <c r="A647" s="43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5.75" customHeight="1">
      <c r="A648" s="43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5.75" customHeight="1">
      <c r="A649" s="43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5.75" customHeight="1">
      <c r="A650" s="43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5.75" customHeight="1">
      <c r="A651" s="43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5.75" customHeight="1">
      <c r="A652" s="43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5.75" customHeight="1">
      <c r="A653" s="43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5.75" customHeight="1">
      <c r="A654" s="43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5.75" customHeight="1">
      <c r="A655" s="43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5.75" customHeight="1">
      <c r="A656" s="43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5.75" customHeight="1">
      <c r="A657" s="43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5.75" customHeight="1">
      <c r="A658" s="43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5.75" customHeight="1">
      <c r="A659" s="43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5.75" customHeight="1">
      <c r="A660" s="43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5.75" customHeight="1">
      <c r="A661" s="43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5.75" customHeight="1">
      <c r="A662" s="43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5.75" customHeight="1">
      <c r="A663" s="43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5.75" customHeight="1">
      <c r="A664" s="43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5.75" customHeight="1">
      <c r="A665" s="43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5.75" customHeight="1">
      <c r="A666" s="43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5.75" customHeight="1">
      <c r="A667" s="43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5.75" customHeight="1">
      <c r="A668" s="43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5.75" customHeight="1">
      <c r="A669" s="43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5.75" customHeight="1">
      <c r="A670" s="43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5.75" customHeight="1">
      <c r="A671" s="43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5.75" customHeight="1">
      <c r="A672" s="43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5.75" customHeight="1">
      <c r="A673" s="43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5.75" customHeight="1">
      <c r="A674" s="43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5.75" customHeight="1">
      <c r="A675" s="43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5.75" customHeight="1">
      <c r="A676" s="43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5.75" customHeight="1">
      <c r="A677" s="43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5.75" customHeight="1">
      <c r="A678" s="43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5.75" customHeight="1">
      <c r="A679" s="43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5.75" customHeight="1">
      <c r="A680" s="43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5.75" customHeight="1">
      <c r="A681" s="43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5.75" customHeight="1">
      <c r="A682" s="43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5.75" customHeight="1">
      <c r="A683" s="43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5.75" customHeight="1">
      <c r="A684" s="43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5.75" customHeight="1">
      <c r="A685" s="43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5.75" customHeight="1">
      <c r="A686" s="43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5.75" customHeight="1">
      <c r="A687" s="43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5.75" customHeight="1">
      <c r="A688" s="43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5.75" customHeight="1">
      <c r="A689" s="43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5.75" customHeight="1">
      <c r="A690" s="43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5.75" customHeight="1">
      <c r="A691" s="43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5.75" customHeight="1">
      <c r="A692" s="43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5.75" customHeight="1">
      <c r="A693" s="43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5.75" customHeight="1">
      <c r="A694" s="43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5.75" customHeight="1">
      <c r="A695" s="43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5.75" customHeight="1">
      <c r="A696" s="43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5.75" customHeight="1">
      <c r="A697" s="43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5.75" customHeight="1">
      <c r="A698" s="43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5.75" customHeight="1">
      <c r="A699" s="43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5.75" customHeight="1">
      <c r="A700" s="43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5.75" customHeight="1">
      <c r="A701" s="43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5.75" customHeight="1">
      <c r="A702" s="43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5.75" customHeight="1">
      <c r="A703" s="43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5.75" customHeight="1">
      <c r="A704" s="43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5.75" customHeight="1">
      <c r="A705" s="43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5.75" customHeight="1">
      <c r="A706" s="43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5.75" customHeight="1">
      <c r="A707" s="43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5.75" customHeight="1">
      <c r="A708" s="43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5.75" customHeight="1">
      <c r="A709" s="43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5.75" customHeight="1">
      <c r="A710" s="43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5.75" customHeight="1">
      <c r="A711" s="43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5.75" customHeight="1">
      <c r="A712" s="43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5.75" customHeight="1">
      <c r="A713" s="43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5.75" customHeight="1">
      <c r="A714" s="43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5.75" customHeight="1">
      <c r="A715" s="43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5.75" customHeight="1">
      <c r="A716" s="43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5.75" customHeight="1">
      <c r="A717" s="43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5.75" customHeight="1">
      <c r="A718" s="43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5.75" customHeight="1">
      <c r="A719" s="43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5.75" customHeight="1">
      <c r="A720" s="43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5.75" customHeight="1">
      <c r="A721" s="43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5.75" customHeight="1">
      <c r="A722" s="43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5.75" customHeight="1">
      <c r="A723" s="43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5.75" customHeight="1">
      <c r="A724" s="43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5.75" customHeight="1">
      <c r="A725" s="43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5.75" customHeight="1">
      <c r="A726" s="43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5.75" customHeight="1">
      <c r="A727" s="43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5.75" customHeight="1">
      <c r="A728" s="43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5.75" customHeight="1">
      <c r="A729" s="43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5.75" customHeight="1">
      <c r="A730" s="43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5.75" customHeight="1">
      <c r="A731" s="43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5.75" customHeight="1">
      <c r="A732" s="43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5.75" customHeight="1">
      <c r="A733" s="43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5.75" customHeight="1">
      <c r="A734" s="43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5.75" customHeight="1">
      <c r="A735" s="43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5.75" customHeight="1">
      <c r="A736" s="43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5.75" customHeight="1">
      <c r="A737" s="43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5.75" customHeight="1">
      <c r="A738" s="43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5.75" customHeight="1">
      <c r="A739" s="43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5.75" customHeight="1">
      <c r="A740" s="43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5.75" customHeight="1">
      <c r="A741" s="43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5.75" customHeight="1">
      <c r="A742" s="43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5.75" customHeight="1">
      <c r="A743" s="43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5.75" customHeight="1">
      <c r="A744" s="43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5.75" customHeight="1">
      <c r="A745" s="43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5.75" customHeight="1">
      <c r="A746" s="43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5.75" customHeight="1">
      <c r="A747" s="43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5.75" customHeight="1">
      <c r="A748" s="43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5.75" customHeight="1">
      <c r="A749" s="43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5.75" customHeight="1">
      <c r="A750" s="43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5.75" customHeight="1">
      <c r="A751" s="43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5.75" customHeight="1">
      <c r="A752" s="43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5.75" customHeight="1">
      <c r="A753" s="43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5.75" customHeight="1">
      <c r="A754" s="43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5.75" customHeight="1">
      <c r="A755" s="43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5.75" customHeight="1">
      <c r="A756" s="43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5.75" customHeight="1">
      <c r="A757" s="43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5.75" customHeight="1">
      <c r="A758" s="43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5.75" customHeight="1">
      <c r="A759" s="43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5.75" customHeight="1">
      <c r="A760" s="43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5.75" customHeight="1">
      <c r="A761" s="43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5.75" customHeight="1">
      <c r="A762" s="43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5.75" customHeight="1">
      <c r="A763" s="43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5.75" customHeight="1">
      <c r="A764" s="43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5.75" customHeight="1">
      <c r="A765" s="43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5.75" customHeight="1">
      <c r="A766" s="43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5.75" customHeight="1">
      <c r="A767" s="43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5.75" customHeight="1">
      <c r="A768" s="43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5.75" customHeight="1">
      <c r="A769" s="43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5.75" customHeight="1">
      <c r="A770" s="43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5.75" customHeight="1">
      <c r="A771" s="43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5.75" customHeight="1">
      <c r="A772" s="43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5.75" customHeight="1">
      <c r="A773" s="43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5.75" customHeight="1">
      <c r="A774" s="43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5.75" customHeight="1">
      <c r="A775" s="43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5.75" customHeight="1">
      <c r="A776" s="43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5.75" customHeight="1">
      <c r="A777" s="43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5.75" customHeight="1">
      <c r="A778" s="43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5.75" customHeight="1">
      <c r="A779" s="43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5.75" customHeight="1">
      <c r="A780" s="43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5.75" customHeight="1">
      <c r="A781" s="43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5.75" customHeight="1">
      <c r="A782" s="43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5.75" customHeight="1">
      <c r="A783" s="43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5.75" customHeight="1">
      <c r="A784" s="43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5.75" customHeight="1">
      <c r="A785" s="43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5.75" customHeight="1">
      <c r="A786" s="43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5.75" customHeight="1">
      <c r="A787" s="43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5.75" customHeight="1">
      <c r="A788" s="43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5.75" customHeight="1">
      <c r="A789" s="43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5.75" customHeight="1">
      <c r="A790" s="43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5.75" customHeight="1">
      <c r="A791" s="43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5.75" customHeight="1">
      <c r="A792" s="43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5.75" customHeight="1">
      <c r="A793" s="43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5.75" customHeight="1">
      <c r="A794" s="43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5.75" customHeight="1">
      <c r="A795" s="43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5.75" customHeight="1">
      <c r="A796" s="43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5.75" customHeight="1">
      <c r="A797" s="43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5.75" customHeight="1">
      <c r="A798" s="43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5.75" customHeight="1">
      <c r="A799" s="43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5.75" customHeight="1">
      <c r="A800" s="43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5.75" customHeight="1">
      <c r="A801" s="43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5.75" customHeight="1">
      <c r="A802" s="43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5.75" customHeight="1">
      <c r="A803" s="43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5.75" customHeight="1">
      <c r="A804" s="43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5.75" customHeight="1">
      <c r="A805" s="43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5.75" customHeight="1">
      <c r="A806" s="43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5.75" customHeight="1">
      <c r="A807" s="43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5.75" customHeight="1">
      <c r="A808" s="43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5.75" customHeight="1">
      <c r="A809" s="43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5.75" customHeight="1">
      <c r="A810" s="43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5.75" customHeight="1">
      <c r="A811" s="43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5.75" customHeight="1">
      <c r="A812" s="43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5.75" customHeight="1">
      <c r="A813" s="43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5.75" customHeight="1">
      <c r="A814" s="43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5.75" customHeight="1">
      <c r="A815" s="43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5.75" customHeight="1">
      <c r="A816" s="43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5.75" customHeight="1">
      <c r="A817" s="43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5.75" customHeight="1">
      <c r="A818" s="43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5.75" customHeight="1">
      <c r="A819" s="43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5.75" customHeight="1">
      <c r="A820" s="43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5.75" customHeight="1">
      <c r="A821" s="43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5.75" customHeight="1">
      <c r="A822" s="43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5.75" customHeight="1">
      <c r="A823" s="43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5.75" customHeight="1">
      <c r="A824" s="43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5.75" customHeight="1">
      <c r="A825" s="43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5.75" customHeight="1">
      <c r="A826" s="43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5.75" customHeight="1">
      <c r="A827" s="43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5.75" customHeight="1">
      <c r="A828" s="43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5.75" customHeight="1">
      <c r="A829" s="43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5.75" customHeight="1">
      <c r="A830" s="43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5.75" customHeight="1">
      <c r="A831" s="43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5.75" customHeight="1">
      <c r="A832" s="43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5.75" customHeight="1">
      <c r="A833" s="43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5.75" customHeight="1">
      <c r="A834" s="43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5.75" customHeight="1">
      <c r="A835" s="43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5.75" customHeight="1">
      <c r="A836" s="43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5.75" customHeight="1">
      <c r="A837" s="43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5.75" customHeight="1">
      <c r="A838" s="43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5.75" customHeight="1">
      <c r="A839" s="43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5.75" customHeight="1">
      <c r="A840" s="43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5.75" customHeight="1">
      <c r="A841" s="43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5.75" customHeight="1">
      <c r="A842" s="43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5.75" customHeight="1">
      <c r="A843" s="43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5.75" customHeight="1">
      <c r="A844" s="43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5.75" customHeight="1">
      <c r="A845" s="43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5.75" customHeight="1">
      <c r="A846" s="43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5.75" customHeight="1">
      <c r="A847" s="43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5.75" customHeight="1">
      <c r="A848" s="43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5.75" customHeight="1">
      <c r="A849" s="43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5.75" customHeight="1">
      <c r="A850" s="43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5.75" customHeight="1">
      <c r="A851" s="43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5.75" customHeight="1">
      <c r="A852" s="43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5.75" customHeight="1">
      <c r="A853" s="43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5.75" customHeight="1">
      <c r="A854" s="43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5.75" customHeight="1">
      <c r="A855" s="43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5.75" customHeight="1">
      <c r="A856" s="43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5.75" customHeight="1">
      <c r="A857" s="43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5.75" customHeight="1">
      <c r="A858" s="43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5.75" customHeight="1">
      <c r="A859" s="43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5.75" customHeight="1">
      <c r="A860" s="43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5.75" customHeight="1">
      <c r="A861" s="43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5.75" customHeight="1">
      <c r="A862" s="43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5.75" customHeight="1">
      <c r="A863" s="43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5.75" customHeight="1">
      <c r="A864" s="43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5.75" customHeight="1">
      <c r="A865" s="43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5.75" customHeight="1">
      <c r="A866" s="43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5.75" customHeight="1">
      <c r="A867" s="43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5.75" customHeight="1">
      <c r="A868" s="43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5.75" customHeight="1">
      <c r="A869" s="43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5.75" customHeight="1">
      <c r="A870" s="43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5.75" customHeight="1">
      <c r="A871" s="43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5.75" customHeight="1">
      <c r="A872" s="43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5.75" customHeight="1">
      <c r="A873" s="43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5.75" customHeight="1">
      <c r="A874" s="43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5.75" customHeight="1">
      <c r="A875" s="43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5.75" customHeight="1">
      <c r="A876" s="43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5.75" customHeight="1">
      <c r="A877" s="43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5.75" customHeight="1">
      <c r="A878" s="43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5.75" customHeight="1">
      <c r="A879" s="43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5.75" customHeight="1">
      <c r="A880" s="43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5.75" customHeight="1">
      <c r="A881" s="43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5.75" customHeight="1">
      <c r="A882" s="43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5.75" customHeight="1">
      <c r="A883" s="43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5.75" customHeight="1">
      <c r="A884" s="43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5.75" customHeight="1">
      <c r="A885" s="43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5.75" customHeight="1">
      <c r="A886" s="43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5.75" customHeight="1">
      <c r="A887" s="43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5.75" customHeight="1">
      <c r="A888" s="43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5.75" customHeight="1">
      <c r="A889" s="43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5.75" customHeight="1">
      <c r="A890" s="43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5.75" customHeight="1">
      <c r="A891" s="43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5.75" customHeight="1">
      <c r="A892" s="43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5.75" customHeight="1">
      <c r="A893" s="43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5.75" customHeight="1">
      <c r="A894" s="43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5.75" customHeight="1">
      <c r="A895" s="43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5.75" customHeight="1">
      <c r="A896" s="43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5.75" customHeight="1">
      <c r="A897" s="43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5.75" customHeight="1">
      <c r="A898" s="43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5.75" customHeight="1">
      <c r="A899" s="43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5.75" customHeight="1">
      <c r="A900" s="43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5.75" customHeight="1">
      <c r="A901" s="43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5.75" customHeight="1">
      <c r="A902" s="43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5.75" customHeight="1">
      <c r="A903" s="43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5.75" customHeight="1">
      <c r="A904" s="43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5.75" customHeight="1">
      <c r="A905" s="43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5.75" customHeight="1">
      <c r="A906" s="43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5.75" customHeight="1">
      <c r="A907" s="43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5.75" customHeight="1">
      <c r="A908" s="43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5.75" customHeight="1">
      <c r="A909" s="43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5.75" customHeight="1">
      <c r="A910" s="43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5.75" customHeight="1">
      <c r="A911" s="43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5.75" customHeight="1">
      <c r="A912" s="43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5.75" customHeight="1">
      <c r="A913" s="43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5.75" customHeight="1">
      <c r="A914" s="43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5.75" customHeight="1">
      <c r="A915" s="43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5.75" customHeight="1">
      <c r="A916" s="43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5.75" customHeight="1">
      <c r="A917" s="43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5.75" customHeight="1">
      <c r="A918" s="43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5.75" customHeight="1">
      <c r="A919" s="43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5.75" customHeight="1">
      <c r="A920" s="43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5.75" customHeight="1">
      <c r="A921" s="43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5.75" customHeight="1">
      <c r="A922" s="43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5.75" customHeight="1">
      <c r="A923" s="43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5.75" customHeight="1">
      <c r="A924" s="43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5.75" customHeight="1">
      <c r="A925" s="43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5.75" customHeight="1">
      <c r="A926" s="43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5.75" customHeight="1">
      <c r="A927" s="43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5.75" customHeight="1">
      <c r="A928" s="43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5.75" customHeight="1">
      <c r="A929" s="43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5.75" customHeight="1">
      <c r="A930" s="43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5.75" customHeight="1">
      <c r="A931" s="43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5.75" customHeight="1">
      <c r="A932" s="43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5.75" customHeight="1">
      <c r="A933" s="43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5.75" customHeight="1">
      <c r="A934" s="43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5.75" customHeight="1">
      <c r="A935" s="43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5.75" customHeight="1">
      <c r="A936" s="43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5.75" customHeight="1">
      <c r="A937" s="43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5.75" customHeight="1">
      <c r="A938" s="43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5.75" customHeight="1">
      <c r="A939" s="43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5.75" customHeight="1">
      <c r="A940" s="43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5.75" customHeight="1">
      <c r="A941" s="43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5.75" customHeight="1">
      <c r="A942" s="43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5.75" customHeight="1">
      <c r="A943" s="43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5.75" customHeight="1">
      <c r="A944" s="43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5.75" customHeight="1">
      <c r="A945" s="43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5.75" customHeight="1">
      <c r="A946" s="43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5.75" customHeight="1">
      <c r="A947" s="43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5.75" customHeight="1">
      <c r="A948" s="43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5.75" customHeight="1">
      <c r="A949" s="43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5.75" customHeight="1">
      <c r="A950" s="43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5.75" customHeight="1">
      <c r="A951" s="43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5.75" customHeight="1">
      <c r="A952" s="43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5.75" customHeight="1">
      <c r="A953" s="43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5.75" customHeight="1">
      <c r="A954" s="43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5.75" customHeight="1">
      <c r="A955" s="43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5.75" customHeight="1">
      <c r="A956" s="43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5.75" customHeight="1">
      <c r="A957" s="43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5.75" customHeight="1">
      <c r="A958" s="43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5.75" customHeight="1">
      <c r="A959" s="43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5.75" customHeight="1">
      <c r="A960" s="43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5.75" customHeight="1">
      <c r="A961" s="43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5.75" customHeight="1">
      <c r="A962" s="43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5.75" customHeight="1">
      <c r="A963" s="43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5.75" customHeight="1">
      <c r="A964" s="43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5.75" customHeight="1">
      <c r="A965" s="43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5.75" customHeight="1">
      <c r="A966" s="43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5.75" customHeight="1">
      <c r="A967" s="43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5.75" customHeight="1">
      <c r="A968" s="43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5.75" customHeight="1">
      <c r="A969" s="43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5.75" customHeight="1">
      <c r="A970" s="43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5.75" customHeight="1">
      <c r="A971" s="43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5.75" customHeight="1">
      <c r="A972" s="43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5.75" customHeight="1">
      <c r="A973" s="43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5.75" customHeight="1">
      <c r="A974" s="43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5.75" customHeight="1">
      <c r="A975" s="43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5.75" customHeight="1">
      <c r="A976" s="43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5.75" customHeight="1">
      <c r="A977" s="43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5.75" customHeight="1">
      <c r="A978" s="43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5.75" customHeight="1">
      <c r="A979" s="43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5.75" customHeight="1">
      <c r="A980" s="43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5.75" customHeight="1">
      <c r="A981" s="43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5.75" customHeight="1">
      <c r="A982" s="43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5.75" customHeight="1">
      <c r="A983" s="43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5.75" customHeight="1">
      <c r="A984" s="43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5.75" customHeight="1">
      <c r="A985" s="43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5.75" customHeight="1">
      <c r="A986" s="43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5.75" customHeight="1">
      <c r="A987" s="43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5.75" customHeight="1">
      <c r="A988" s="43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5.75" customHeight="1">
      <c r="A989" s="43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5.75" customHeight="1">
      <c r="A990" s="43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</sheetData>
  <autoFilter ref="A14:G20" xr:uid="{00000000-0009-0000-0000-00000E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728"/>
  <sheetViews>
    <sheetView topLeftCell="A67" workbookViewId="0">
      <selection activeCell="B64" sqref="B64"/>
    </sheetView>
  </sheetViews>
  <sheetFormatPr defaultColWidth="12.5703125" defaultRowHeight="15" customHeight="1"/>
  <cols>
    <col min="1" max="1" width="33.28515625" customWidth="1"/>
    <col min="2" max="2" width="80.28515625" customWidth="1"/>
    <col min="3" max="3" width="17.28515625" customWidth="1"/>
    <col min="4" max="4" width="21.42578125" bestFit="1" customWidth="1"/>
    <col min="5" max="5" width="11.5703125" customWidth="1"/>
    <col min="6" max="6" width="20.7109375" bestFit="1" customWidth="1"/>
  </cols>
  <sheetData>
    <row r="1" spans="1:6" ht="21.75" customHeight="1">
      <c r="A1" s="90" t="s">
        <v>32</v>
      </c>
      <c r="B1" s="89"/>
      <c r="C1" s="89"/>
      <c r="D1" s="89"/>
      <c r="E1" s="89"/>
      <c r="F1" s="89"/>
    </row>
    <row r="2" spans="1:6" ht="15.75" customHeight="1">
      <c r="A2" s="21"/>
      <c r="B2" s="21"/>
      <c r="C2" s="22"/>
      <c r="D2" s="22"/>
      <c r="E2" s="22"/>
      <c r="F2" s="22"/>
    </row>
    <row r="3" spans="1:6" ht="15.75" customHeight="1">
      <c r="A3" s="23" t="s">
        <v>33</v>
      </c>
      <c r="B3" s="24">
        <f>COUNTA(F11:F728)</f>
        <v>75</v>
      </c>
      <c r="C3" s="22"/>
      <c r="D3" s="22"/>
      <c r="E3" s="22"/>
      <c r="F3" s="22"/>
    </row>
    <row r="4" spans="1:6" ht="15.75" customHeight="1">
      <c r="A4" s="23" t="s">
        <v>34</v>
      </c>
      <c r="B4" s="24">
        <f>COUNTIF(F11:F728, "Em análise do MEC")</f>
        <v>37</v>
      </c>
      <c r="C4" s="22"/>
      <c r="D4" s="22"/>
      <c r="E4" s="22"/>
      <c r="F4" s="22"/>
    </row>
    <row r="5" spans="1:6" ht="15.75" customHeight="1">
      <c r="A5" s="23" t="s">
        <v>35</v>
      </c>
      <c r="B5" s="24">
        <f>SUM(COUNTIF(F11:F728, "Não iniciado"), COUNTIF(F11:F728, "Em cadastramento"))</f>
        <v>38</v>
      </c>
      <c r="C5" s="22"/>
      <c r="D5" s="22"/>
      <c r="E5" s="22"/>
      <c r="F5" s="22"/>
    </row>
    <row r="6" spans="1:6" ht="15.75" customHeight="1">
      <c r="A6" s="23" t="s">
        <v>36</v>
      </c>
      <c r="B6" s="25">
        <f>B4/B3*100</f>
        <v>49.333333333333336</v>
      </c>
      <c r="C6" s="22"/>
      <c r="D6" s="22"/>
      <c r="E6" s="22"/>
      <c r="F6" s="22"/>
    </row>
    <row r="7" spans="1:6" ht="15.75" customHeight="1">
      <c r="A7" s="22"/>
      <c r="B7" s="22"/>
      <c r="C7" s="22"/>
      <c r="D7" s="22"/>
      <c r="E7" s="22"/>
      <c r="F7" s="22"/>
    </row>
    <row r="8" spans="1:6" ht="15.75" customHeight="1">
      <c r="A8" s="88" t="s">
        <v>37</v>
      </c>
      <c r="B8" s="89"/>
      <c r="C8" s="22"/>
      <c r="D8" s="22"/>
      <c r="E8" s="22"/>
      <c r="F8" s="22"/>
    </row>
    <row r="9" spans="1:6" ht="15.75" customHeight="1">
      <c r="A9" s="22"/>
      <c r="B9" s="22"/>
      <c r="C9" s="22"/>
      <c r="D9" s="22"/>
      <c r="E9" s="22"/>
      <c r="F9" s="22"/>
    </row>
    <row r="10" spans="1:6" ht="15.75" customHeight="1">
      <c r="A10" s="26" t="s">
        <v>38</v>
      </c>
      <c r="B10" s="26" t="s">
        <v>39</v>
      </c>
      <c r="C10" s="26" t="s">
        <v>40</v>
      </c>
      <c r="D10" s="26" t="s">
        <v>41</v>
      </c>
      <c r="E10" s="26" t="s">
        <v>42</v>
      </c>
      <c r="F10" s="26" t="s">
        <v>43</v>
      </c>
    </row>
    <row r="11" spans="1:6" ht="15.75" customHeight="1">
      <c r="A11" s="27">
        <v>17000017</v>
      </c>
      <c r="B11" s="28" t="s">
        <v>44</v>
      </c>
      <c r="C11" s="27" t="s">
        <v>12</v>
      </c>
      <c r="D11" s="27" t="s">
        <v>45</v>
      </c>
      <c r="E11" s="27" t="s">
        <v>46</v>
      </c>
      <c r="F11" s="29" t="s">
        <v>47</v>
      </c>
    </row>
    <row r="12" spans="1:6" ht="15.75" customHeight="1">
      <c r="A12" s="29">
        <v>17004918</v>
      </c>
      <c r="B12" s="30" t="s">
        <v>44</v>
      </c>
      <c r="C12" s="29" t="s">
        <v>12</v>
      </c>
      <c r="D12" s="29" t="s">
        <v>48</v>
      </c>
      <c r="E12" s="29" t="s">
        <v>46</v>
      </c>
      <c r="F12" s="27" t="s">
        <v>47</v>
      </c>
    </row>
    <row r="13" spans="1:6" ht="15.75" customHeight="1">
      <c r="A13" s="27">
        <v>17005000</v>
      </c>
      <c r="B13" s="28" t="s">
        <v>49</v>
      </c>
      <c r="C13" s="27" t="s">
        <v>12</v>
      </c>
      <c r="D13" s="27" t="s">
        <v>50</v>
      </c>
      <c r="E13" s="27" t="s">
        <v>46</v>
      </c>
      <c r="F13" s="27" t="s">
        <v>47</v>
      </c>
    </row>
    <row r="14" spans="1:6" ht="15.75" customHeight="1">
      <c r="A14" s="29">
        <v>17005094</v>
      </c>
      <c r="B14" s="30" t="s">
        <v>51</v>
      </c>
      <c r="C14" s="29" t="s">
        <v>12</v>
      </c>
      <c r="D14" s="29" t="s">
        <v>50</v>
      </c>
      <c r="E14" s="29" t="s">
        <v>46</v>
      </c>
      <c r="F14" s="27" t="s">
        <v>47</v>
      </c>
    </row>
    <row r="15" spans="1:6" ht="15.75" customHeight="1">
      <c r="A15" s="27">
        <v>17005248</v>
      </c>
      <c r="B15" s="28" t="s">
        <v>52</v>
      </c>
      <c r="C15" s="27" t="s">
        <v>12</v>
      </c>
      <c r="D15" s="27" t="s">
        <v>50</v>
      </c>
      <c r="E15" s="27" t="s">
        <v>46</v>
      </c>
      <c r="F15" s="29" t="s">
        <v>47</v>
      </c>
    </row>
    <row r="16" spans="1:6" ht="15.75" customHeight="1">
      <c r="A16" s="29">
        <v>17005337</v>
      </c>
      <c r="B16" s="30" t="s">
        <v>53</v>
      </c>
      <c r="C16" s="29" t="s">
        <v>12</v>
      </c>
      <c r="D16" s="29" t="s">
        <v>50</v>
      </c>
      <c r="E16" s="29" t="s">
        <v>46</v>
      </c>
      <c r="F16" s="27" t="s">
        <v>47</v>
      </c>
    </row>
    <row r="17" spans="1:6" ht="15.75" customHeight="1">
      <c r="A17" s="27">
        <v>17046270</v>
      </c>
      <c r="B17" s="28" t="s">
        <v>54</v>
      </c>
      <c r="C17" s="27" t="s">
        <v>12</v>
      </c>
      <c r="D17" s="27" t="s">
        <v>50</v>
      </c>
      <c r="E17" s="27" t="s">
        <v>46</v>
      </c>
      <c r="F17" s="29" t="s">
        <v>47</v>
      </c>
    </row>
    <row r="18" spans="1:6" ht="15.75" customHeight="1">
      <c r="A18" s="29">
        <v>17039878</v>
      </c>
      <c r="B18" s="30" t="s">
        <v>55</v>
      </c>
      <c r="C18" s="29" t="s">
        <v>12</v>
      </c>
      <c r="D18" s="29" t="s">
        <v>50</v>
      </c>
      <c r="E18" s="29" t="s">
        <v>46</v>
      </c>
      <c r="F18" s="27" t="s">
        <v>47</v>
      </c>
    </row>
    <row r="19" spans="1:6" ht="15.75" customHeight="1">
      <c r="A19" s="27">
        <v>17004977</v>
      </c>
      <c r="B19" s="28" t="s">
        <v>56</v>
      </c>
      <c r="C19" s="27" t="s">
        <v>12</v>
      </c>
      <c r="D19" s="27" t="s">
        <v>50</v>
      </c>
      <c r="E19" s="27" t="s">
        <v>46</v>
      </c>
      <c r="F19" s="29" t="s">
        <v>47</v>
      </c>
    </row>
    <row r="20" spans="1:6" ht="15.75" customHeight="1">
      <c r="A20" s="29">
        <v>17004993</v>
      </c>
      <c r="B20" s="30" t="s">
        <v>57</v>
      </c>
      <c r="C20" s="29" t="s">
        <v>12</v>
      </c>
      <c r="D20" s="29" t="s">
        <v>50</v>
      </c>
      <c r="E20" s="29" t="s">
        <v>46</v>
      </c>
      <c r="F20" s="27" t="s">
        <v>47</v>
      </c>
    </row>
    <row r="21" spans="1:6" ht="15.75" customHeight="1">
      <c r="A21" s="27">
        <v>17005019</v>
      </c>
      <c r="B21" s="28" t="s">
        <v>58</v>
      </c>
      <c r="C21" s="27" t="s">
        <v>12</v>
      </c>
      <c r="D21" s="27" t="s">
        <v>50</v>
      </c>
      <c r="E21" s="27" t="s">
        <v>46</v>
      </c>
      <c r="F21" s="29" t="s">
        <v>47</v>
      </c>
    </row>
    <row r="22" spans="1:6" ht="15.75" customHeight="1">
      <c r="A22" s="29">
        <v>17005396</v>
      </c>
      <c r="B22" s="30" t="s">
        <v>59</v>
      </c>
      <c r="C22" s="29" t="s">
        <v>12</v>
      </c>
      <c r="D22" s="29" t="s">
        <v>50</v>
      </c>
      <c r="E22" s="29" t="s">
        <v>46</v>
      </c>
      <c r="F22" s="27" t="s">
        <v>47</v>
      </c>
    </row>
    <row r="23" spans="1:6" ht="15.75" customHeight="1">
      <c r="A23" s="27">
        <v>17005400</v>
      </c>
      <c r="B23" s="28" t="s">
        <v>60</v>
      </c>
      <c r="C23" s="27" t="s">
        <v>12</v>
      </c>
      <c r="D23" s="27" t="s">
        <v>50</v>
      </c>
      <c r="E23" s="27" t="s">
        <v>46</v>
      </c>
      <c r="F23" s="29" t="s">
        <v>47</v>
      </c>
    </row>
    <row r="24" spans="1:6" ht="15.75" customHeight="1">
      <c r="A24" s="29">
        <v>17005493</v>
      </c>
      <c r="B24" s="30" t="s">
        <v>61</v>
      </c>
      <c r="C24" s="29" t="s">
        <v>12</v>
      </c>
      <c r="D24" s="29" t="s">
        <v>50</v>
      </c>
      <c r="E24" s="29" t="s">
        <v>46</v>
      </c>
      <c r="F24" s="27" t="s">
        <v>47</v>
      </c>
    </row>
    <row r="25" spans="1:6" ht="15.75" customHeight="1">
      <c r="A25" s="27">
        <v>17057183</v>
      </c>
      <c r="B25" s="28" t="s">
        <v>62</v>
      </c>
      <c r="C25" s="27" t="s">
        <v>12</v>
      </c>
      <c r="D25" s="27" t="s">
        <v>50</v>
      </c>
      <c r="E25" s="27" t="s">
        <v>46</v>
      </c>
      <c r="F25" s="29" t="s">
        <v>47</v>
      </c>
    </row>
    <row r="26" spans="1:6" ht="15.75" customHeight="1">
      <c r="A26" s="29">
        <v>17004942</v>
      </c>
      <c r="B26" s="30" t="s">
        <v>63</v>
      </c>
      <c r="C26" s="29" t="s">
        <v>12</v>
      </c>
      <c r="D26" s="29" t="s">
        <v>50</v>
      </c>
      <c r="E26" s="29" t="s">
        <v>46</v>
      </c>
      <c r="F26" s="27" t="s">
        <v>47</v>
      </c>
    </row>
    <row r="27" spans="1:6" ht="15.75" customHeight="1">
      <c r="A27" s="27">
        <v>17005027</v>
      </c>
      <c r="B27" s="28" t="s">
        <v>64</v>
      </c>
      <c r="C27" s="27" t="s">
        <v>12</v>
      </c>
      <c r="D27" s="27" t="s">
        <v>50</v>
      </c>
      <c r="E27" s="27" t="s">
        <v>46</v>
      </c>
      <c r="F27" s="29" t="s">
        <v>47</v>
      </c>
    </row>
    <row r="28" spans="1:6" ht="15.75" customHeight="1">
      <c r="A28" s="29">
        <v>17005477</v>
      </c>
      <c r="B28" s="30" t="s">
        <v>65</v>
      </c>
      <c r="C28" s="29" t="s">
        <v>12</v>
      </c>
      <c r="D28" s="29" t="s">
        <v>50</v>
      </c>
      <c r="E28" s="29" t="s">
        <v>46</v>
      </c>
      <c r="F28" s="27" t="s">
        <v>47</v>
      </c>
    </row>
    <row r="29" spans="1:6" ht="15.75" customHeight="1">
      <c r="A29" s="27">
        <v>17006279</v>
      </c>
      <c r="B29" s="28" t="s">
        <v>66</v>
      </c>
      <c r="C29" s="27" t="s">
        <v>12</v>
      </c>
      <c r="D29" s="27" t="s">
        <v>50</v>
      </c>
      <c r="E29" s="27" t="s">
        <v>46</v>
      </c>
      <c r="F29" s="29" t="s">
        <v>47</v>
      </c>
    </row>
    <row r="30" spans="1:6" ht="15.75" customHeight="1">
      <c r="A30" s="29">
        <v>17027608</v>
      </c>
      <c r="B30" s="30" t="s">
        <v>67</v>
      </c>
      <c r="C30" s="29" t="s">
        <v>12</v>
      </c>
      <c r="D30" s="29" t="s">
        <v>68</v>
      </c>
      <c r="E30" s="29" t="s">
        <v>46</v>
      </c>
      <c r="F30" s="27" t="s">
        <v>47</v>
      </c>
    </row>
    <row r="31" spans="1:6" ht="15.75" customHeight="1">
      <c r="A31" s="27">
        <v>17027993</v>
      </c>
      <c r="B31" s="28" t="s">
        <v>69</v>
      </c>
      <c r="C31" s="27" t="s">
        <v>12</v>
      </c>
      <c r="D31" s="27" t="s">
        <v>70</v>
      </c>
      <c r="E31" s="27" t="s">
        <v>46</v>
      </c>
      <c r="F31" s="29" t="s">
        <v>47</v>
      </c>
    </row>
    <row r="32" spans="1:6" ht="15.75" customHeight="1">
      <c r="A32" s="29">
        <v>17049296</v>
      </c>
      <c r="B32" s="30" t="s">
        <v>71</v>
      </c>
      <c r="C32" s="29" t="s">
        <v>12</v>
      </c>
      <c r="D32" s="29" t="s">
        <v>70</v>
      </c>
      <c r="E32" s="29" t="s">
        <v>46</v>
      </c>
      <c r="F32" s="27" t="s">
        <v>47</v>
      </c>
    </row>
    <row r="33" spans="1:6" ht="15.75" customHeight="1">
      <c r="A33" s="27">
        <v>17028515</v>
      </c>
      <c r="B33" s="28" t="s">
        <v>72</v>
      </c>
      <c r="C33" s="27" t="s">
        <v>12</v>
      </c>
      <c r="D33" s="27" t="s">
        <v>70</v>
      </c>
      <c r="E33" s="27" t="s">
        <v>46</v>
      </c>
      <c r="F33" s="27" t="s">
        <v>47</v>
      </c>
    </row>
    <row r="34" spans="1:6" ht="15.75" customHeight="1">
      <c r="A34" s="29">
        <v>17053722</v>
      </c>
      <c r="B34" s="30" t="s">
        <v>73</v>
      </c>
      <c r="C34" s="29" t="s">
        <v>12</v>
      </c>
      <c r="D34" s="29" t="s">
        <v>70</v>
      </c>
      <c r="E34" s="29" t="s">
        <v>46</v>
      </c>
      <c r="F34" s="29" t="s">
        <v>47</v>
      </c>
    </row>
    <row r="35" spans="1:6" ht="15.75" customHeight="1">
      <c r="A35" s="27">
        <v>17120802</v>
      </c>
      <c r="B35" s="28" t="s">
        <v>74</v>
      </c>
      <c r="C35" s="27" t="s">
        <v>12</v>
      </c>
      <c r="D35" s="27" t="s">
        <v>70</v>
      </c>
      <c r="E35" s="27" t="s">
        <v>46</v>
      </c>
      <c r="F35" s="27" t="s">
        <v>47</v>
      </c>
    </row>
    <row r="36" spans="1:6" ht="15.75" customHeight="1">
      <c r="A36" s="29">
        <v>17010012</v>
      </c>
      <c r="B36" s="30" t="s">
        <v>75</v>
      </c>
      <c r="C36" s="29" t="s">
        <v>12</v>
      </c>
      <c r="D36" s="29" t="s">
        <v>76</v>
      </c>
      <c r="E36" s="29" t="s">
        <v>46</v>
      </c>
      <c r="F36" s="27" t="s">
        <v>47</v>
      </c>
    </row>
    <row r="37" spans="1:6" ht="15.75" customHeight="1">
      <c r="A37" s="27">
        <v>17010462</v>
      </c>
      <c r="B37" s="28" t="s">
        <v>77</v>
      </c>
      <c r="C37" s="27" t="s">
        <v>12</v>
      </c>
      <c r="D37" s="27" t="s">
        <v>78</v>
      </c>
      <c r="E37" s="27" t="s">
        <v>46</v>
      </c>
      <c r="F37" s="29" t="s">
        <v>47</v>
      </c>
    </row>
    <row r="38" spans="1:6" ht="15.75" customHeight="1">
      <c r="A38" s="29">
        <v>17000041</v>
      </c>
      <c r="B38" s="30" t="s">
        <v>79</v>
      </c>
      <c r="C38" s="29" t="s">
        <v>12</v>
      </c>
      <c r="D38" s="29" t="s">
        <v>45</v>
      </c>
      <c r="E38" s="29" t="s">
        <v>46</v>
      </c>
      <c r="F38" s="29" t="s">
        <v>80</v>
      </c>
    </row>
    <row r="39" spans="1:6" ht="15.75" customHeight="1">
      <c r="A39" s="27">
        <v>17052068</v>
      </c>
      <c r="B39" s="28" t="s">
        <v>81</v>
      </c>
      <c r="C39" s="27" t="s">
        <v>12</v>
      </c>
      <c r="D39" s="27" t="s">
        <v>50</v>
      </c>
      <c r="E39" s="27" t="s">
        <v>46</v>
      </c>
      <c r="F39" s="27" t="s">
        <v>80</v>
      </c>
    </row>
    <row r="40" spans="1:6" ht="15.75" customHeight="1">
      <c r="A40" s="29">
        <v>17005345</v>
      </c>
      <c r="B40" s="30" t="s">
        <v>82</v>
      </c>
      <c r="C40" s="29" t="s">
        <v>12</v>
      </c>
      <c r="D40" s="29" t="s">
        <v>50</v>
      </c>
      <c r="E40" s="29" t="s">
        <v>46</v>
      </c>
      <c r="F40" s="27" t="s">
        <v>80</v>
      </c>
    </row>
    <row r="41" spans="1:6" ht="15.75" customHeight="1">
      <c r="A41" s="27">
        <v>17005353</v>
      </c>
      <c r="B41" s="28" t="s">
        <v>83</v>
      </c>
      <c r="C41" s="27" t="s">
        <v>12</v>
      </c>
      <c r="D41" s="27" t="s">
        <v>50</v>
      </c>
      <c r="E41" s="27" t="s">
        <v>46</v>
      </c>
      <c r="F41" s="29" t="s">
        <v>80</v>
      </c>
    </row>
    <row r="42" spans="1:6" ht="15.75" customHeight="1">
      <c r="A42" s="29">
        <v>17005442</v>
      </c>
      <c r="B42" s="30" t="s">
        <v>84</v>
      </c>
      <c r="C42" s="29" t="s">
        <v>12</v>
      </c>
      <c r="D42" s="29" t="s">
        <v>50</v>
      </c>
      <c r="E42" s="29" t="s">
        <v>46</v>
      </c>
      <c r="F42" s="27" t="s">
        <v>80</v>
      </c>
    </row>
    <row r="43" spans="1:6" ht="15.75" customHeight="1">
      <c r="A43" s="27">
        <v>17005230</v>
      </c>
      <c r="B43" s="28" t="s">
        <v>85</v>
      </c>
      <c r="C43" s="27" t="s">
        <v>12</v>
      </c>
      <c r="D43" s="27" t="s">
        <v>50</v>
      </c>
      <c r="E43" s="27" t="s">
        <v>46</v>
      </c>
      <c r="F43" s="29" t="s">
        <v>80</v>
      </c>
    </row>
    <row r="44" spans="1:6" ht="15.75" customHeight="1">
      <c r="A44" s="29">
        <v>17005329</v>
      </c>
      <c r="B44" s="30" t="s">
        <v>86</v>
      </c>
      <c r="C44" s="29" t="s">
        <v>12</v>
      </c>
      <c r="D44" s="29" t="s">
        <v>50</v>
      </c>
      <c r="E44" s="29" t="s">
        <v>46</v>
      </c>
      <c r="F44" s="27" t="s">
        <v>80</v>
      </c>
    </row>
    <row r="45" spans="1:6" ht="15.75" customHeight="1">
      <c r="A45" s="27">
        <v>17006430</v>
      </c>
      <c r="B45" s="28" t="s">
        <v>87</v>
      </c>
      <c r="C45" s="27" t="s">
        <v>12</v>
      </c>
      <c r="D45" s="27" t="s">
        <v>88</v>
      </c>
      <c r="E45" s="27" t="s">
        <v>46</v>
      </c>
      <c r="F45" s="29" t="s">
        <v>80</v>
      </c>
    </row>
    <row r="46" spans="1:6" ht="15.75" customHeight="1">
      <c r="A46" s="29">
        <v>17056012</v>
      </c>
      <c r="B46" s="30" t="s">
        <v>89</v>
      </c>
      <c r="C46" s="29" t="s">
        <v>12</v>
      </c>
      <c r="D46" s="29" t="s">
        <v>90</v>
      </c>
      <c r="E46" s="29" t="s">
        <v>46</v>
      </c>
      <c r="F46" s="27" t="s">
        <v>80</v>
      </c>
    </row>
    <row r="47" spans="1:6" ht="15.75" customHeight="1">
      <c r="A47" s="27">
        <v>17008905</v>
      </c>
      <c r="B47" s="28" t="s">
        <v>91</v>
      </c>
      <c r="C47" s="27" t="s">
        <v>12</v>
      </c>
      <c r="D47" s="27" t="s">
        <v>92</v>
      </c>
      <c r="E47" s="27" t="s">
        <v>46</v>
      </c>
      <c r="F47" s="27" t="s">
        <v>80</v>
      </c>
    </row>
    <row r="48" spans="1:6" ht="15.75" customHeight="1">
      <c r="A48" s="29">
        <v>17009774</v>
      </c>
      <c r="B48" s="30" t="s">
        <v>93</v>
      </c>
      <c r="C48" s="29" t="s">
        <v>12</v>
      </c>
      <c r="D48" s="29" t="s">
        <v>94</v>
      </c>
      <c r="E48" s="29" t="s">
        <v>46</v>
      </c>
      <c r="F48" s="27" t="s">
        <v>80</v>
      </c>
    </row>
    <row r="49" spans="1:6" ht="15.75" customHeight="1">
      <c r="A49" s="27">
        <v>17052050</v>
      </c>
      <c r="B49" s="28" t="s">
        <v>95</v>
      </c>
      <c r="C49" s="27" t="s">
        <v>12</v>
      </c>
      <c r="D49" s="27" t="s">
        <v>45</v>
      </c>
      <c r="E49" s="27" t="s">
        <v>46</v>
      </c>
      <c r="F49" s="29" t="s">
        <v>96</v>
      </c>
    </row>
    <row r="50" spans="1:6" ht="15.75" customHeight="1">
      <c r="A50" s="29">
        <v>17000173</v>
      </c>
      <c r="B50" s="30" t="s">
        <v>97</v>
      </c>
      <c r="C50" s="29" t="s">
        <v>12</v>
      </c>
      <c r="D50" s="29" t="s">
        <v>45</v>
      </c>
      <c r="E50" s="29" t="s">
        <v>46</v>
      </c>
      <c r="F50" s="27" t="s">
        <v>96</v>
      </c>
    </row>
    <row r="51" spans="1:6" ht="15.75" customHeight="1">
      <c r="A51" s="27">
        <v>17056691</v>
      </c>
      <c r="B51" s="28" t="s">
        <v>98</v>
      </c>
      <c r="C51" s="27" t="s">
        <v>12</v>
      </c>
      <c r="D51" s="27" t="s">
        <v>48</v>
      </c>
      <c r="E51" s="27" t="s">
        <v>46</v>
      </c>
      <c r="F51" s="27" t="s">
        <v>96</v>
      </c>
    </row>
    <row r="52" spans="1:6" ht="15.75" customHeight="1">
      <c r="A52" s="29">
        <v>17004985</v>
      </c>
      <c r="B52" s="30" t="s">
        <v>99</v>
      </c>
      <c r="C52" s="29" t="s">
        <v>12</v>
      </c>
      <c r="D52" s="29" t="s">
        <v>50</v>
      </c>
      <c r="E52" s="29" t="s">
        <v>46</v>
      </c>
      <c r="F52" s="27" t="s">
        <v>96</v>
      </c>
    </row>
    <row r="53" spans="1:6" ht="15.75" customHeight="1">
      <c r="A53" s="27">
        <v>17004950</v>
      </c>
      <c r="B53" s="28" t="s">
        <v>100</v>
      </c>
      <c r="C53" s="27" t="s">
        <v>12</v>
      </c>
      <c r="D53" s="27" t="s">
        <v>50</v>
      </c>
      <c r="E53" s="27" t="s">
        <v>46</v>
      </c>
      <c r="F53" s="29" t="s">
        <v>96</v>
      </c>
    </row>
    <row r="54" spans="1:6" ht="15.75" customHeight="1">
      <c r="A54" s="29">
        <v>17005264</v>
      </c>
      <c r="B54" s="30" t="s">
        <v>101</v>
      </c>
      <c r="C54" s="29" t="s">
        <v>12</v>
      </c>
      <c r="D54" s="29" t="s">
        <v>50</v>
      </c>
      <c r="E54" s="29" t="s">
        <v>46</v>
      </c>
      <c r="F54" s="27" t="s">
        <v>96</v>
      </c>
    </row>
    <row r="55" spans="1:6" ht="15.75" customHeight="1">
      <c r="A55" s="27">
        <v>17095808</v>
      </c>
      <c r="B55" s="28" t="s">
        <v>102</v>
      </c>
      <c r="C55" s="27" t="s">
        <v>12</v>
      </c>
      <c r="D55" s="27" t="s">
        <v>50</v>
      </c>
      <c r="E55" s="27" t="s">
        <v>46</v>
      </c>
      <c r="F55" s="29" t="s">
        <v>96</v>
      </c>
    </row>
    <row r="56" spans="1:6" ht="15.75" customHeight="1">
      <c r="A56" s="29">
        <v>17005426</v>
      </c>
      <c r="B56" s="30" t="s">
        <v>103</v>
      </c>
      <c r="C56" s="29" t="s">
        <v>12</v>
      </c>
      <c r="D56" s="29" t="s">
        <v>50</v>
      </c>
      <c r="E56" s="29" t="s">
        <v>46</v>
      </c>
      <c r="F56" s="27" t="s">
        <v>96</v>
      </c>
    </row>
    <row r="57" spans="1:6" ht="15.75" customHeight="1">
      <c r="A57" s="27">
        <v>17056969</v>
      </c>
      <c r="B57" s="28" t="s">
        <v>104</v>
      </c>
      <c r="C57" s="27" t="s">
        <v>12</v>
      </c>
      <c r="D57" s="27" t="s">
        <v>50</v>
      </c>
      <c r="E57" s="27" t="s">
        <v>46</v>
      </c>
      <c r="F57" s="29" t="s">
        <v>96</v>
      </c>
    </row>
    <row r="58" spans="1:6" ht="15.75" customHeight="1">
      <c r="A58" s="29">
        <v>17005299</v>
      </c>
      <c r="B58" s="30" t="s">
        <v>105</v>
      </c>
      <c r="C58" s="29" t="s">
        <v>12</v>
      </c>
      <c r="D58" s="29" t="s">
        <v>50</v>
      </c>
      <c r="E58" s="29" t="s">
        <v>46</v>
      </c>
      <c r="F58" s="27" t="s">
        <v>96</v>
      </c>
    </row>
    <row r="59" spans="1:6" ht="15.75" customHeight="1">
      <c r="A59" s="27">
        <v>17005370</v>
      </c>
      <c r="B59" s="28" t="s">
        <v>106</v>
      </c>
      <c r="C59" s="27" t="s">
        <v>12</v>
      </c>
      <c r="D59" s="27" t="s">
        <v>50</v>
      </c>
      <c r="E59" s="27" t="s">
        <v>46</v>
      </c>
      <c r="F59" s="29" t="s">
        <v>96</v>
      </c>
    </row>
    <row r="60" spans="1:6" ht="15.75" customHeight="1">
      <c r="A60" s="29">
        <v>17005280</v>
      </c>
      <c r="B60" s="30" t="s">
        <v>107</v>
      </c>
      <c r="C60" s="29" t="s">
        <v>12</v>
      </c>
      <c r="D60" s="29" t="s">
        <v>50</v>
      </c>
      <c r="E60" s="29" t="s">
        <v>46</v>
      </c>
      <c r="F60" s="27" t="s">
        <v>96</v>
      </c>
    </row>
    <row r="61" spans="1:6" ht="15.75" customHeight="1">
      <c r="A61" s="27">
        <v>17005485</v>
      </c>
      <c r="B61" s="28" t="s">
        <v>108</v>
      </c>
      <c r="C61" s="27" t="s">
        <v>12</v>
      </c>
      <c r="D61" s="27" t="s">
        <v>50</v>
      </c>
      <c r="E61" s="27" t="s">
        <v>46</v>
      </c>
      <c r="F61" s="29" t="s">
        <v>96</v>
      </c>
    </row>
    <row r="62" spans="1:6" ht="15.75" customHeight="1">
      <c r="A62" s="29">
        <v>17006422</v>
      </c>
      <c r="B62" s="30" t="s">
        <v>109</v>
      </c>
      <c r="C62" s="29" t="s">
        <v>12</v>
      </c>
      <c r="D62" s="29" t="s">
        <v>88</v>
      </c>
      <c r="E62" s="29" t="s">
        <v>46</v>
      </c>
      <c r="F62" s="27" t="s">
        <v>96</v>
      </c>
    </row>
    <row r="63" spans="1:6" ht="15.75" customHeight="1">
      <c r="A63" s="27">
        <v>17006848</v>
      </c>
      <c r="B63" s="28" t="s">
        <v>110</v>
      </c>
      <c r="C63" s="27" t="s">
        <v>12</v>
      </c>
      <c r="D63" s="27" t="s">
        <v>111</v>
      </c>
      <c r="E63" s="27" t="s">
        <v>46</v>
      </c>
      <c r="F63" s="29" t="s">
        <v>96</v>
      </c>
    </row>
    <row r="64" spans="1:6" ht="15.75" customHeight="1">
      <c r="A64" s="29">
        <v>17006872</v>
      </c>
      <c r="B64" s="30" t="s">
        <v>112</v>
      </c>
      <c r="C64" s="29" t="s">
        <v>12</v>
      </c>
      <c r="D64" s="29" t="s">
        <v>111</v>
      </c>
      <c r="E64" s="29" t="s">
        <v>46</v>
      </c>
      <c r="F64" s="27" t="s">
        <v>96</v>
      </c>
    </row>
    <row r="65" spans="1:6" ht="15.75" customHeight="1">
      <c r="A65" s="27">
        <v>17028027</v>
      </c>
      <c r="B65" s="28" t="s">
        <v>113</v>
      </c>
      <c r="C65" s="27" t="s">
        <v>12</v>
      </c>
      <c r="D65" s="27" t="s">
        <v>114</v>
      </c>
      <c r="E65" s="27" t="s">
        <v>46</v>
      </c>
      <c r="F65" s="27" t="s">
        <v>96</v>
      </c>
    </row>
    <row r="66" spans="1:6" ht="15.75" customHeight="1">
      <c r="A66" s="29">
        <v>17028000</v>
      </c>
      <c r="B66" s="30" t="s">
        <v>115</v>
      </c>
      <c r="C66" s="29" t="s">
        <v>12</v>
      </c>
      <c r="D66" s="29" t="s">
        <v>114</v>
      </c>
      <c r="E66" s="29" t="s">
        <v>46</v>
      </c>
      <c r="F66" s="29" t="s">
        <v>96</v>
      </c>
    </row>
    <row r="67" spans="1:6" ht="15.75" customHeight="1">
      <c r="A67" s="27">
        <v>17007429</v>
      </c>
      <c r="B67" s="28" t="s">
        <v>116</v>
      </c>
      <c r="C67" s="27" t="s">
        <v>12</v>
      </c>
      <c r="D67" s="27" t="s">
        <v>117</v>
      </c>
      <c r="E67" s="27" t="s">
        <v>46</v>
      </c>
      <c r="F67" s="27" t="s">
        <v>96</v>
      </c>
    </row>
    <row r="68" spans="1:6" ht="15.75" customHeight="1">
      <c r="A68" s="29">
        <v>17007895</v>
      </c>
      <c r="B68" s="30" t="s">
        <v>118</v>
      </c>
      <c r="C68" s="29" t="s">
        <v>12</v>
      </c>
      <c r="D68" s="29" t="s">
        <v>90</v>
      </c>
      <c r="E68" s="29" t="s">
        <v>46</v>
      </c>
      <c r="F68" s="29" t="s">
        <v>96</v>
      </c>
    </row>
    <row r="69" spans="1:6" ht="15.75" customHeight="1">
      <c r="A69" s="27">
        <v>17007887</v>
      </c>
      <c r="B69" s="28" t="s">
        <v>119</v>
      </c>
      <c r="C69" s="27" t="s">
        <v>12</v>
      </c>
      <c r="D69" s="27" t="s">
        <v>90</v>
      </c>
      <c r="E69" s="27" t="s">
        <v>46</v>
      </c>
      <c r="F69" s="27" t="s">
        <v>96</v>
      </c>
    </row>
    <row r="70" spans="1:6" ht="15.75" customHeight="1">
      <c r="A70" s="29">
        <v>17008794</v>
      </c>
      <c r="B70" s="30" t="s">
        <v>120</v>
      </c>
      <c r="C70" s="29" t="s">
        <v>12</v>
      </c>
      <c r="D70" s="29" t="s">
        <v>121</v>
      </c>
      <c r="E70" s="29" t="s">
        <v>46</v>
      </c>
      <c r="F70" s="27" t="s">
        <v>96</v>
      </c>
    </row>
    <row r="71" spans="1:6" ht="15.75" customHeight="1">
      <c r="A71" s="27">
        <v>17008786</v>
      </c>
      <c r="B71" s="28" t="s">
        <v>122</v>
      </c>
      <c r="C71" s="27" t="s">
        <v>12</v>
      </c>
      <c r="D71" s="27" t="s">
        <v>121</v>
      </c>
      <c r="E71" s="27" t="s">
        <v>46</v>
      </c>
      <c r="F71" s="29" t="s">
        <v>96</v>
      </c>
    </row>
    <row r="72" spans="1:6" ht="15.75" customHeight="1">
      <c r="A72" s="29">
        <v>17008867</v>
      </c>
      <c r="B72" s="30" t="s">
        <v>123</v>
      </c>
      <c r="C72" s="29" t="s">
        <v>12</v>
      </c>
      <c r="D72" s="29" t="s">
        <v>92</v>
      </c>
      <c r="E72" s="29" t="s">
        <v>46</v>
      </c>
      <c r="F72" s="27" t="s">
        <v>96</v>
      </c>
    </row>
    <row r="73" spans="1:6" ht="15.75" customHeight="1">
      <c r="A73" s="27">
        <v>17047218</v>
      </c>
      <c r="B73" s="28" t="s">
        <v>124</v>
      </c>
      <c r="C73" s="27" t="s">
        <v>12</v>
      </c>
      <c r="D73" s="27" t="s">
        <v>92</v>
      </c>
      <c r="E73" s="27" t="s">
        <v>46</v>
      </c>
      <c r="F73" s="29" t="s">
        <v>96</v>
      </c>
    </row>
    <row r="74" spans="1:6" ht="15.75" customHeight="1">
      <c r="A74" s="29">
        <v>17035180</v>
      </c>
      <c r="B74" s="30" t="s">
        <v>125</v>
      </c>
      <c r="C74" s="29" t="s">
        <v>12</v>
      </c>
      <c r="D74" s="29" t="s">
        <v>126</v>
      </c>
      <c r="E74" s="29" t="s">
        <v>46</v>
      </c>
      <c r="F74" s="27" t="s">
        <v>96</v>
      </c>
    </row>
    <row r="75" spans="1:6" ht="15.75" customHeight="1">
      <c r="A75" s="27">
        <v>17003261</v>
      </c>
      <c r="B75" s="28" t="s">
        <v>127</v>
      </c>
      <c r="C75" s="27" t="s">
        <v>12</v>
      </c>
      <c r="D75" s="27" t="s">
        <v>128</v>
      </c>
      <c r="E75" s="27" t="s">
        <v>46</v>
      </c>
      <c r="F75" s="27" t="s">
        <v>96</v>
      </c>
    </row>
    <row r="76" spans="1:6" ht="15.75" customHeight="1">
      <c r="A76" s="29">
        <v>17083800</v>
      </c>
      <c r="B76" s="30" t="s">
        <v>129</v>
      </c>
      <c r="C76" s="29" t="s">
        <v>12</v>
      </c>
      <c r="D76" s="29" t="s">
        <v>130</v>
      </c>
      <c r="E76" s="29" t="s">
        <v>46</v>
      </c>
      <c r="F76" s="29" t="s">
        <v>96</v>
      </c>
    </row>
    <row r="77" spans="1:6" ht="15.75" customHeight="1">
      <c r="A77" s="27">
        <v>17009880</v>
      </c>
      <c r="B77" s="28" t="s">
        <v>131</v>
      </c>
      <c r="C77" s="27" t="s">
        <v>12</v>
      </c>
      <c r="D77" s="27" t="s">
        <v>130</v>
      </c>
      <c r="E77" s="27" t="s">
        <v>46</v>
      </c>
      <c r="F77" s="27" t="s">
        <v>96</v>
      </c>
    </row>
    <row r="78" spans="1:6" ht="15.75" customHeight="1">
      <c r="A78" s="29">
        <v>17009898</v>
      </c>
      <c r="B78" s="30" t="s">
        <v>132</v>
      </c>
      <c r="C78" s="29" t="s">
        <v>12</v>
      </c>
      <c r="D78" s="29" t="s">
        <v>130</v>
      </c>
      <c r="E78" s="29" t="s">
        <v>46</v>
      </c>
      <c r="F78" s="29" t="s">
        <v>96</v>
      </c>
    </row>
    <row r="79" spans="1:6" ht="15.75" customHeight="1">
      <c r="A79" s="27">
        <v>17044359</v>
      </c>
      <c r="B79" s="28" t="s">
        <v>133</v>
      </c>
      <c r="C79" s="27" t="s">
        <v>12</v>
      </c>
      <c r="D79" s="27" t="s">
        <v>130</v>
      </c>
      <c r="E79" s="27" t="s">
        <v>46</v>
      </c>
      <c r="F79" s="27" t="s">
        <v>96</v>
      </c>
    </row>
    <row r="80" spans="1:6" ht="15.75" customHeight="1">
      <c r="A80" s="29">
        <v>17042941</v>
      </c>
      <c r="B80" s="30" t="s">
        <v>134</v>
      </c>
      <c r="C80" s="29" t="s">
        <v>12</v>
      </c>
      <c r="D80" s="29" t="s">
        <v>130</v>
      </c>
      <c r="E80" s="29" t="s">
        <v>46</v>
      </c>
      <c r="F80" s="29" t="s">
        <v>96</v>
      </c>
    </row>
    <row r="81" spans="1:6" ht="15.75" customHeight="1">
      <c r="A81" s="27">
        <v>17084806</v>
      </c>
      <c r="B81" s="28" t="s">
        <v>135</v>
      </c>
      <c r="C81" s="27" t="s">
        <v>12</v>
      </c>
      <c r="D81" s="27" t="s">
        <v>130</v>
      </c>
      <c r="E81" s="27" t="s">
        <v>46</v>
      </c>
      <c r="F81" s="27" t="s">
        <v>96</v>
      </c>
    </row>
    <row r="82" spans="1:6" ht="15.75" customHeight="1">
      <c r="A82" s="29">
        <v>17010020</v>
      </c>
      <c r="B82" s="30" t="s">
        <v>136</v>
      </c>
      <c r="C82" s="29" t="s">
        <v>12</v>
      </c>
      <c r="D82" s="29" t="s">
        <v>76</v>
      </c>
      <c r="E82" s="29" t="s">
        <v>46</v>
      </c>
      <c r="F82" s="29" t="s">
        <v>96</v>
      </c>
    </row>
    <row r="83" spans="1:6" ht="15.75" customHeight="1">
      <c r="A83" s="27">
        <v>17048176</v>
      </c>
      <c r="B83" s="28" t="s">
        <v>137</v>
      </c>
      <c r="C83" s="27" t="s">
        <v>12</v>
      </c>
      <c r="D83" s="27" t="s">
        <v>76</v>
      </c>
      <c r="E83" s="27" t="s">
        <v>46</v>
      </c>
      <c r="F83" s="27" t="s">
        <v>96</v>
      </c>
    </row>
    <row r="84" spans="1:6" ht="15.75" customHeight="1">
      <c r="A84" s="29">
        <v>17010330</v>
      </c>
      <c r="B84" s="30" t="s">
        <v>138</v>
      </c>
      <c r="C84" s="29" t="s">
        <v>12</v>
      </c>
      <c r="D84" s="29" t="s">
        <v>78</v>
      </c>
      <c r="E84" s="29" t="s">
        <v>46</v>
      </c>
      <c r="F84" s="29" t="s">
        <v>96</v>
      </c>
    </row>
    <row r="85" spans="1:6" ht="15.75" customHeight="1">
      <c r="A85" s="27">
        <v>17010365</v>
      </c>
      <c r="B85" s="28" t="s">
        <v>139</v>
      </c>
      <c r="C85" s="27" t="s">
        <v>12</v>
      </c>
      <c r="D85" s="27" t="s">
        <v>78</v>
      </c>
      <c r="E85" s="31" t="s">
        <v>46</v>
      </c>
      <c r="F85" s="31" t="s">
        <v>96</v>
      </c>
    </row>
    <row r="86" spans="1:6" ht="15.75" customHeight="1"/>
    <row r="87" spans="1:6" ht="15.75" customHeight="1"/>
    <row r="88" spans="1:6" ht="15.75" customHeight="1"/>
    <row r="89" spans="1:6" ht="15.75" customHeight="1"/>
    <row r="90" spans="1:6" ht="15.75" customHeight="1"/>
    <row r="91" spans="1:6" ht="15.75" customHeight="1"/>
    <row r="92" spans="1:6" ht="15.75" customHeight="1"/>
    <row r="93" spans="1:6" ht="15.75" customHeight="1"/>
    <row r="94" spans="1:6" ht="15.75" customHeight="1"/>
    <row r="95" spans="1:6" ht="15.75" customHeight="1"/>
    <row r="96" spans="1: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</sheetData>
  <mergeCells count="2">
    <mergeCell ref="A8:B8"/>
    <mergeCell ref="A1:F1"/>
  </mergeCells>
  <conditionalFormatting sqref="F11:F728">
    <cfRule type="cellIs" dxfId="38" priority="1" operator="equal">
      <formula>"Não iniciado"</formula>
    </cfRule>
    <cfRule type="cellIs" dxfId="37" priority="2" operator="equal">
      <formula>"Em cadastramento"</formula>
    </cfRule>
    <cfRule type="notContainsBlanks" dxfId="36" priority="3">
      <formula>LEN(TRIM(F11))&gt;0</formula>
    </cfRule>
  </conditionalFormatting>
  <pageMargins left="0.25" right="0.25" top="0.75" bottom="0.75" header="0" footer="0"/>
  <pageSetup paperSize="9" scale="70"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899"/>
  <sheetViews>
    <sheetView tabSelected="1" topLeftCell="A22" zoomScale="85" zoomScaleNormal="85" workbookViewId="0">
      <selection activeCell="F49" sqref="A30:F49"/>
    </sheetView>
  </sheetViews>
  <sheetFormatPr defaultColWidth="12.5703125" defaultRowHeight="15" customHeight="1"/>
  <cols>
    <col min="1" max="1" width="33.28515625" style="73" customWidth="1"/>
    <col min="2" max="2" width="91.5703125" style="73" customWidth="1"/>
    <col min="3" max="3" width="18.28515625" style="73" bestFit="1" customWidth="1"/>
    <col min="4" max="4" width="28.7109375" style="73" bestFit="1" customWidth="1"/>
    <col min="5" max="5" width="11.5703125" style="73" customWidth="1"/>
    <col min="6" max="6" width="23.140625" style="73" bestFit="1" customWidth="1"/>
  </cols>
  <sheetData>
    <row r="1" spans="1:6" ht="22.5" customHeight="1">
      <c r="A1" s="90" t="s">
        <v>140</v>
      </c>
      <c r="B1" s="91"/>
      <c r="C1" s="91"/>
      <c r="D1" s="91"/>
      <c r="E1" s="91"/>
      <c r="F1" s="91"/>
    </row>
    <row r="2" spans="1:6" ht="15.75" customHeight="1">
      <c r="A2" s="38"/>
      <c r="B2" s="32"/>
      <c r="C2" s="39"/>
      <c r="D2" s="39"/>
      <c r="E2" s="39"/>
      <c r="F2" s="39"/>
    </row>
    <row r="3" spans="1:6" ht="15.75" customHeight="1">
      <c r="A3" s="23" t="s">
        <v>33</v>
      </c>
      <c r="B3" s="24">
        <f>COUNTA(F11:F899)</f>
        <v>19</v>
      </c>
      <c r="C3" s="39"/>
      <c r="D3" s="39"/>
      <c r="E3" s="39"/>
      <c r="F3" s="39"/>
    </row>
    <row r="4" spans="1:6" ht="15.75" customHeight="1">
      <c r="A4" s="23" t="s">
        <v>34</v>
      </c>
      <c r="B4" s="24">
        <f>COUNTIF(F11:F721, "Em análise do MEC")</f>
        <v>0</v>
      </c>
      <c r="C4" s="39"/>
      <c r="D4" s="39"/>
      <c r="E4" s="39"/>
      <c r="F4" s="39"/>
    </row>
    <row r="5" spans="1:6" ht="15.75" customHeight="1">
      <c r="A5" s="23" t="s">
        <v>35</v>
      </c>
      <c r="B5" s="24">
        <f>SUM(COUNTIF(F11:F721, "Não iniciado"), COUNTIF(F11:F721, "Em cadastramento"))</f>
        <v>19</v>
      </c>
      <c r="C5" s="39"/>
      <c r="D5" s="39"/>
      <c r="E5" s="39"/>
      <c r="F5" s="39"/>
    </row>
    <row r="6" spans="1:6" ht="15.75" customHeight="1">
      <c r="A6" s="23" t="s">
        <v>36</v>
      </c>
      <c r="B6" s="25">
        <f>B4/B3*100</f>
        <v>0</v>
      </c>
      <c r="C6" s="39"/>
      <c r="D6" s="39"/>
      <c r="E6" s="39"/>
      <c r="F6" s="39"/>
    </row>
    <row r="7" spans="1:6" ht="15.75" customHeight="1">
      <c r="A7" s="39"/>
      <c r="B7" s="33"/>
      <c r="C7" s="39"/>
      <c r="D7" s="39"/>
      <c r="E7" s="39"/>
      <c r="F7" s="39"/>
    </row>
    <row r="8" spans="1:6" ht="15.75" customHeight="1">
      <c r="A8" s="88" t="s">
        <v>37</v>
      </c>
      <c r="B8" s="91"/>
      <c r="C8" s="39"/>
      <c r="D8" s="39"/>
      <c r="E8" s="39"/>
      <c r="F8" s="39"/>
    </row>
    <row r="9" spans="1:6" ht="15.75" customHeight="1">
      <c r="A9" s="39"/>
      <c r="B9" s="33"/>
      <c r="C9" s="39"/>
      <c r="D9" s="39"/>
      <c r="E9" s="39"/>
      <c r="F9" s="39"/>
    </row>
    <row r="10" spans="1:6" ht="15.75" customHeight="1">
      <c r="A10" s="50" t="s">
        <v>38</v>
      </c>
      <c r="B10" s="50" t="s">
        <v>39</v>
      </c>
      <c r="C10" s="50" t="s">
        <v>40</v>
      </c>
      <c r="D10" s="50" t="s">
        <v>41</v>
      </c>
      <c r="E10" s="50" t="s">
        <v>42</v>
      </c>
      <c r="F10" s="50" t="s">
        <v>43</v>
      </c>
    </row>
    <row r="11" spans="1:6" ht="15.75" customHeight="1">
      <c r="A11" s="80">
        <v>17050715</v>
      </c>
      <c r="B11" s="80" t="s">
        <v>141</v>
      </c>
      <c r="C11" s="80" t="s">
        <v>22</v>
      </c>
      <c r="D11" s="80" t="s">
        <v>142</v>
      </c>
      <c r="E11" s="80" t="s">
        <v>46</v>
      </c>
      <c r="F11" s="51" t="s">
        <v>47</v>
      </c>
    </row>
    <row r="12" spans="1:6" ht="15.75" customHeight="1">
      <c r="A12" s="80">
        <v>17000378</v>
      </c>
      <c r="B12" s="80" t="s">
        <v>143</v>
      </c>
      <c r="C12" s="80" t="s">
        <v>22</v>
      </c>
      <c r="D12" s="80" t="s">
        <v>142</v>
      </c>
      <c r="E12" s="80" t="s">
        <v>46</v>
      </c>
      <c r="F12" s="51" t="s">
        <v>47</v>
      </c>
    </row>
    <row r="13" spans="1:6" ht="15.75" customHeight="1">
      <c r="A13" s="80">
        <v>17057221</v>
      </c>
      <c r="B13" s="52" t="s">
        <v>144</v>
      </c>
      <c r="C13" s="80" t="s">
        <v>22</v>
      </c>
      <c r="D13" s="80" t="s">
        <v>142</v>
      </c>
      <c r="E13" s="80" t="s">
        <v>46</v>
      </c>
      <c r="F13" s="51" t="s">
        <v>47</v>
      </c>
    </row>
    <row r="14" spans="1:6" ht="15.75" customHeight="1">
      <c r="A14" s="80">
        <v>17047366</v>
      </c>
      <c r="B14" s="52" t="s">
        <v>145</v>
      </c>
      <c r="C14" s="80" t="s">
        <v>22</v>
      </c>
      <c r="D14" s="80" t="s">
        <v>142</v>
      </c>
      <c r="E14" s="80" t="s">
        <v>46</v>
      </c>
      <c r="F14" s="51" t="s">
        <v>47</v>
      </c>
    </row>
    <row r="15" spans="1:6" ht="15.75" customHeight="1">
      <c r="A15" s="80">
        <v>17001005</v>
      </c>
      <c r="B15" s="52" t="s">
        <v>146</v>
      </c>
      <c r="C15" s="80" t="s">
        <v>22</v>
      </c>
      <c r="D15" s="80" t="s">
        <v>147</v>
      </c>
      <c r="E15" s="80" t="s">
        <v>46</v>
      </c>
      <c r="F15" s="51" t="s">
        <v>47</v>
      </c>
    </row>
    <row r="16" spans="1:6" ht="15.75" customHeight="1">
      <c r="A16" s="80">
        <v>17001188</v>
      </c>
      <c r="B16" s="80" t="s">
        <v>148</v>
      </c>
      <c r="C16" s="80" t="s">
        <v>22</v>
      </c>
      <c r="D16" s="80" t="s">
        <v>149</v>
      </c>
      <c r="E16" s="80" t="s">
        <v>46</v>
      </c>
      <c r="F16" s="51" t="s">
        <v>47</v>
      </c>
    </row>
    <row r="17" spans="1:6" ht="15.75" customHeight="1">
      <c r="A17" s="80">
        <v>17001439</v>
      </c>
      <c r="B17" s="80" t="s">
        <v>150</v>
      </c>
      <c r="C17" s="80" t="s">
        <v>22</v>
      </c>
      <c r="D17" s="80" t="s">
        <v>151</v>
      </c>
      <c r="E17" s="80" t="s">
        <v>46</v>
      </c>
      <c r="F17" s="51" t="s">
        <v>47</v>
      </c>
    </row>
    <row r="18" spans="1:6" ht="15.75" customHeight="1">
      <c r="A18" s="80">
        <v>17001668</v>
      </c>
      <c r="B18" s="52" t="s">
        <v>152</v>
      </c>
      <c r="C18" s="80" t="s">
        <v>22</v>
      </c>
      <c r="D18" s="80" t="s">
        <v>153</v>
      </c>
      <c r="E18" s="80" t="s">
        <v>46</v>
      </c>
      <c r="F18" s="51" t="s">
        <v>47</v>
      </c>
    </row>
    <row r="19" spans="1:6" ht="15.75" customHeight="1">
      <c r="A19" s="80">
        <v>17001650</v>
      </c>
      <c r="B19" s="52" t="s">
        <v>154</v>
      </c>
      <c r="C19" s="80" t="s">
        <v>22</v>
      </c>
      <c r="D19" s="80" t="s">
        <v>153</v>
      </c>
      <c r="E19" s="80" t="s">
        <v>46</v>
      </c>
      <c r="F19" s="51" t="s">
        <v>47</v>
      </c>
    </row>
    <row r="20" spans="1:6" ht="15.75" customHeight="1">
      <c r="A20" s="80">
        <v>17001935</v>
      </c>
      <c r="B20" s="52" t="s">
        <v>155</v>
      </c>
      <c r="C20" s="80" t="s">
        <v>22</v>
      </c>
      <c r="D20" s="80" t="s">
        <v>156</v>
      </c>
      <c r="E20" s="80" t="s">
        <v>46</v>
      </c>
      <c r="F20" s="51" t="s">
        <v>47</v>
      </c>
    </row>
    <row r="21" spans="1:6" ht="15.75" customHeight="1">
      <c r="A21" s="80">
        <v>17003083</v>
      </c>
      <c r="B21" s="80" t="s">
        <v>157</v>
      </c>
      <c r="C21" s="80" t="s">
        <v>22</v>
      </c>
      <c r="D21" s="80" t="s">
        <v>158</v>
      </c>
      <c r="E21" s="80" t="s">
        <v>46</v>
      </c>
      <c r="F21" s="51" t="s">
        <v>47</v>
      </c>
    </row>
    <row r="22" spans="1:6" ht="15.75" customHeight="1">
      <c r="A22" s="80">
        <v>17003440</v>
      </c>
      <c r="B22" s="80" t="s">
        <v>159</v>
      </c>
      <c r="C22" s="80" t="s">
        <v>22</v>
      </c>
      <c r="D22" s="80" t="s">
        <v>160</v>
      </c>
      <c r="E22" s="80" t="s">
        <v>46</v>
      </c>
      <c r="F22" s="51" t="s">
        <v>47</v>
      </c>
    </row>
    <row r="23" spans="1:6" ht="15.75" customHeight="1">
      <c r="A23" s="80">
        <v>17040000</v>
      </c>
      <c r="B23" s="52" t="s">
        <v>161</v>
      </c>
      <c r="C23" s="80" t="s">
        <v>22</v>
      </c>
      <c r="D23" s="80" t="s">
        <v>162</v>
      </c>
      <c r="E23" s="80" t="s">
        <v>46</v>
      </c>
      <c r="F23" s="51" t="s">
        <v>47</v>
      </c>
    </row>
    <row r="24" spans="1:6" ht="15.75" customHeight="1">
      <c r="A24" s="80">
        <v>17003970</v>
      </c>
      <c r="B24" s="52" t="s">
        <v>163</v>
      </c>
      <c r="C24" s="80" t="s">
        <v>22</v>
      </c>
      <c r="D24" s="80" t="s">
        <v>164</v>
      </c>
      <c r="E24" s="80" t="s">
        <v>46</v>
      </c>
      <c r="F24" s="51" t="s">
        <v>47</v>
      </c>
    </row>
    <row r="25" spans="1:6" ht="15.75" customHeight="1">
      <c r="A25" s="80">
        <v>17039894</v>
      </c>
      <c r="B25" s="52" t="s">
        <v>165</v>
      </c>
      <c r="C25" s="80" t="s">
        <v>22</v>
      </c>
      <c r="D25" s="80" t="s">
        <v>164</v>
      </c>
      <c r="E25" s="80" t="s">
        <v>46</v>
      </c>
      <c r="F25" s="51" t="s">
        <v>47</v>
      </c>
    </row>
    <row r="26" spans="1:6" ht="15.75" customHeight="1">
      <c r="A26" s="80">
        <v>17000327</v>
      </c>
      <c r="B26" s="80" t="s">
        <v>166</v>
      </c>
      <c r="C26" s="80" t="s">
        <v>22</v>
      </c>
      <c r="D26" s="80" t="s">
        <v>142</v>
      </c>
      <c r="E26" s="80" t="s">
        <v>46</v>
      </c>
      <c r="F26" s="51" t="s">
        <v>80</v>
      </c>
    </row>
    <row r="27" spans="1:6" ht="15.75" customHeight="1">
      <c r="A27" s="80">
        <v>17047358</v>
      </c>
      <c r="B27" s="52" t="s">
        <v>167</v>
      </c>
      <c r="C27" s="80" t="s">
        <v>22</v>
      </c>
      <c r="D27" s="80" t="s">
        <v>142</v>
      </c>
      <c r="E27" s="80" t="s">
        <v>46</v>
      </c>
      <c r="F27" s="51" t="s">
        <v>80</v>
      </c>
    </row>
    <row r="28" spans="1:6" ht="15.75" customHeight="1">
      <c r="A28" s="80">
        <v>17001013</v>
      </c>
      <c r="B28" s="52" t="s">
        <v>168</v>
      </c>
      <c r="C28" s="80" t="s">
        <v>22</v>
      </c>
      <c r="D28" s="80" t="s">
        <v>147</v>
      </c>
      <c r="E28" s="80" t="s">
        <v>46</v>
      </c>
      <c r="F28" s="51" t="s">
        <v>80</v>
      </c>
    </row>
    <row r="29" spans="1:6" ht="15.75" customHeight="1">
      <c r="A29" s="80">
        <v>17001030</v>
      </c>
      <c r="B29" s="52" t="s">
        <v>169</v>
      </c>
      <c r="C29" s="80" t="s">
        <v>22</v>
      </c>
      <c r="D29" s="80" t="s">
        <v>147</v>
      </c>
      <c r="E29" s="80" t="s">
        <v>46</v>
      </c>
      <c r="F29" s="51" t="s">
        <v>80</v>
      </c>
    </row>
    <row r="30" spans="1:6" ht="15.75" customHeight="1">
      <c r="A30" s="80"/>
      <c r="B30" s="52"/>
      <c r="C30" s="80"/>
      <c r="D30" s="80"/>
      <c r="E30" s="80"/>
      <c r="F30" s="51"/>
    </row>
    <row r="31" spans="1:6" ht="15.75" customHeight="1">
      <c r="A31" s="80"/>
      <c r="B31" s="52"/>
      <c r="C31" s="80"/>
      <c r="D31" s="80"/>
      <c r="E31" s="80"/>
      <c r="F31" s="51"/>
    </row>
    <row r="32" spans="1:6" ht="15.75" customHeight="1">
      <c r="A32" s="80"/>
      <c r="B32" s="80"/>
      <c r="C32" s="80"/>
      <c r="D32" s="80"/>
      <c r="E32" s="80"/>
      <c r="F32" s="51"/>
    </row>
    <row r="33" spans="1:6" ht="15.75" customHeight="1">
      <c r="A33" s="80"/>
      <c r="B33" s="80"/>
      <c r="C33" s="80"/>
      <c r="D33" s="80"/>
      <c r="E33" s="80"/>
      <c r="F33" s="51"/>
    </row>
    <row r="34" spans="1:6" ht="15.75" customHeight="1">
      <c r="A34" s="80"/>
      <c r="B34" s="52"/>
      <c r="C34" s="80"/>
      <c r="D34" s="80"/>
      <c r="E34" s="80"/>
      <c r="F34" s="51"/>
    </row>
    <row r="35" spans="1:6" ht="15.75" customHeight="1">
      <c r="A35" s="80"/>
      <c r="B35" s="52"/>
      <c r="C35" s="80"/>
      <c r="D35" s="80"/>
      <c r="E35" s="80"/>
      <c r="F35" s="51"/>
    </row>
    <row r="36" spans="1:6" ht="15.75" customHeight="1">
      <c r="A36" s="80"/>
      <c r="B36" s="80"/>
      <c r="C36" s="80"/>
      <c r="D36" s="80"/>
      <c r="E36" s="80"/>
      <c r="F36" s="51"/>
    </row>
    <row r="37" spans="1:6" ht="15.75" customHeight="1">
      <c r="A37" s="80"/>
      <c r="B37" s="52"/>
      <c r="C37" s="80"/>
      <c r="D37" s="80"/>
      <c r="E37" s="80"/>
      <c r="F37" s="51"/>
    </row>
    <row r="38" spans="1:6" ht="15.75" customHeight="1">
      <c r="A38" s="80"/>
      <c r="B38" s="52"/>
      <c r="C38" s="80"/>
      <c r="D38" s="80"/>
      <c r="E38" s="80"/>
      <c r="F38" s="51"/>
    </row>
    <row r="39" spans="1:6" ht="15.75" customHeight="1">
      <c r="A39" s="80"/>
      <c r="B39" s="52"/>
      <c r="C39" s="80"/>
      <c r="D39" s="80"/>
      <c r="E39" s="80"/>
      <c r="F39" s="51"/>
    </row>
    <row r="40" spans="1:6" ht="15.75" customHeight="1">
      <c r="A40" s="80"/>
      <c r="B40" s="52"/>
      <c r="C40" s="80"/>
      <c r="D40" s="80"/>
      <c r="E40" s="80"/>
      <c r="F40" s="51"/>
    </row>
    <row r="41" spans="1:6" ht="15.75" customHeight="1">
      <c r="A41" s="80"/>
      <c r="B41" s="52"/>
      <c r="C41" s="80"/>
      <c r="D41" s="80"/>
      <c r="E41" s="80"/>
      <c r="F41" s="51"/>
    </row>
    <row r="42" spans="1:6" ht="15.75" customHeight="1">
      <c r="A42" s="80"/>
      <c r="B42" s="52"/>
      <c r="C42" s="80"/>
      <c r="D42" s="80"/>
      <c r="E42" s="80"/>
      <c r="F42" s="51"/>
    </row>
    <row r="43" spans="1:6" ht="15.75" customHeight="1">
      <c r="A43" s="80"/>
      <c r="B43" s="52"/>
      <c r="C43" s="80"/>
      <c r="D43" s="80"/>
      <c r="E43" s="80"/>
      <c r="F43" s="51"/>
    </row>
    <row r="44" spans="1:6" ht="15.75" customHeight="1">
      <c r="A44" s="80"/>
      <c r="B44" s="52"/>
      <c r="C44" s="80"/>
      <c r="D44" s="80"/>
      <c r="E44" s="80"/>
      <c r="F44" s="51"/>
    </row>
    <row r="45" spans="1:6" ht="15.75" customHeight="1">
      <c r="A45" s="80"/>
      <c r="B45" s="52"/>
      <c r="C45" s="80"/>
      <c r="D45" s="80"/>
      <c r="E45" s="80"/>
      <c r="F45" s="51"/>
    </row>
    <row r="46" spans="1:6" ht="15.75" customHeight="1">
      <c r="A46" s="80"/>
      <c r="B46" s="52"/>
      <c r="C46" s="80"/>
      <c r="D46" s="80"/>
      <c r="E46" s="80"/>
      <c r="F46" s="51"/>
    </row>
    <row r="47" spans="1:6" ht="15.75" customHeight="1">
      <c r="A47" s="80"/>
      <c r="B47" s="52"/>
      <c r="C47" s="80"/>
      <c r="D47" s="80"/>
      <c r="E47" s="80"/>
      <c r="F47" s="51"/>
    </row>
    <row r="48" spans="1:6" ht="15.75" customHeight="1">
      <c r="A48" s="80"/>
      <c r="B48" s="52"/>
      <c r="C48" s="80"/>
      <c r="D48" s="80"/>
      <c r="E48" s="80"/>
      <c r="F48" s="51"/>
    </row>
    <row r="49" spans="1:6" ht="15.75" customHeight="1">
      <c r="A49" s="80"/>
      <c r="B49" s="52"/>
      <c r="C49" s="80"/>
      <c r="D49" s="80"/>
      <c r="E49" s="80"/>
      <c r="F49" s="51"/>
    </row>
    <row r="50" spans="1:6" ht="15.75" customHeight="1">
      <c r="B50" s="53"/>
    </row>
    <row r="51" spans="1:6" ht="15.75" customHeight="1">
      <c r="B51" s="53"/>
    </row>
    <row r="52" spans="1:6" ht="15.75" customHeight="1">
      <c r="B52" s="53"/>
    </row>
    <row r="53" spans="1:6" ht="15.75" customHeight="1">
      <c r="B53" s="53"/>
    </row>
    <row r="54" spans="1:6" ht="15.75" customHeight="1">
      <c r="B54" s="53"/>
    </row>
    <row r="55" spans="1:6" ht="15.75" customHeight="1">
      <c r="B55" s="53"/>
    </row>
    <row r="56" spans="1:6" ht="15.75" customHeight="1">
      <c r="B56" s="53"/>
    </row>
    <row r="57" spans="1:6" ht="15.75" customHeight="1">
      <c r="B57" s="53"/>
    </row>
    <row r="58" spans="1:6" ht="15.75" customHeight="1">
      <c r="B58" s="53"/>
    </row>
    <row r="59" spans="1:6" ht="15.75" customHeight="1">
      <c r="B59" s="53"/>
    </row>
    <row r="60" spans="1:6" ht="15.75" customHeight="1">
      <c r="B60" s="53"/>
    </row>
    <row r="61" spans="1:6" ht="15.75" customHeight="1">
      <c r="B61" s="53"/>
    </row>
    <row r="62" spans="1:6" ht="15.75" customHeight="1">
      <c r="B62" s="53"/>
    </row>
    <row r="63" spans="1:6" ht="15.75" customHeight="1">
      <c r="B63" s="53"/>
    </row>
    <row r="64" spans="1:6" ht="15.75" customHeight="1">
      <c r="B64" s="53"/>
    </row>
    <row r="65" spans="2:2" ht="15.75" customHeight="1">
      <c r="B65" s="53"/>
    </row>
    <row r="66" spans="2:2" ht="15.75" customHeight="1">
      <c r="B66" s="53"/>
    </row>
    <row r="67" spans="2:2" ht="15.75" customHeight="1">
      <c r="B67" s="53"/>
    </row>
    <row r="68" spans="2:2" ht="15.75" customHeight="1">
      <c r="B68" s="53"/>
    </row>
    <row r="69" spans="2:2" ht="15.75" customHeight="1">
      <c r="B69" s="53"/>
    </row>
    <row r="70" spans="2:2" ht="15.75" customHeight="1">
      <c r="B70" s="53"/>
    </row>
    <row r="71" spans="2:2" ht="15.75" customHeight="1">
      <c r="B71" s="53"/>
    </row>
    <row r="72" spans="2:2" ht="15.75" customHeight="1">
      <c r="B72" s="53"/>
    </row>
    <row r="73" spans="2:2" ht="15.75" customHeight="1">
      <c r="B73" s="53"/>
    </row>
    <row r="74" spans="2:2" ht="15.75" customHeight="1">
      <c r="B74" s="53"/>
    </row>
    <row r="75" spans="2:2" ht="15.75" customHeight="1">
      <c r="B75" s="53"/>
    </row>
    <row r="76" spans="2:2" ht="15.75" customHeight="1">
      <c r="B76" s="53"/>
    </row>
    <row r="77" spans="2:2" ht="15.75" customHeight="1">
      <c r="B77" s="53"/>
    </row>
    <row r="78" spans="2:2" ht="15.75" customHeight="1">
      <c r="B78" s="53"/>
    </row>
    <row r="79" spans="2:2" ht="15.75" customHeight="1">
      <c r="B79" s="53"/>
    </row>
    <row r="80" spans="2:2" ht="15.75" customHeight="1">
      <c r="B80" s="53"/>
    </row>
    <row r="81" spans="2:2" ht="15.75" customHeight="1">
      <c r="B81" s="53"/>
    </row>
    <row r="82" spans="2:2" ht="15.75" customHeight="1">
      <c r="B82" s="53"/>
    </row>
    <row r="83" spans="2:2" ht="15.75" customHeight="1">
      <c r="B83" s="53"/>
    </row>
    <row r="84" spans="2:2" ht="15.75" customHeight="1">
      <c r="B84" s="53"/>
    </row>
    <row r="85" spans="2:2" ht="15.75" customHeight="1">
      <c r="B85" s="53"/>
    </row>
    <row r="86" spans="2:2" ht="15.75" customHeight="1">
      <c r="B86" s="53"/>
    </row>
    <row r="87" spans="2:2" ht="15.75" customHeight="1">
      <c r="B87" s="53"/>
    </row>
    <row r="88" spans="2:2" ht="15.75" customHeight="1">
      <c r="B88" s="53"/>
    </row>
    <row r="89" spans="2:2" ht="15.75" customHeight="1">
      <c r="B89" s="53"/>
    </row>
    <row r="90" spans="2:2" ht="15.75" customHeight="1">
      <c r="B90" s="53"/>
    </row>
    <row r="91" spans="2:2" ht="15.75" customHeight="1">
      <c r="B91" s="53"/>
    </row>
    <row r="92" spans="2:2" ht="15.75" customHeight="1">
      <c r="B92" s="53"/>
    </row>
    <row r="93" spans="2:2" ht="15.75" customHeight="1">
      <c r="B93" s="53"/>
    </row>
    <row r="94" spans="2:2" ht="15.75" customHeight="1">
      <c r="B94" s="53"/>
    </row>
    <row r="95" spans="2:2" ht="15.75" customHeight="1">
      <c r="B95" s="53"/>
    </row>
    <row r="96" spans="2:2" ht="15.75" customHeight="1">
      <c r="B96" s="53"/>
    </row>
    <row r="97" spans="2:2" ht="15.75" customHeight="1">
      <c r="B97" s="53"/>
    </row>
    <row r="98" spans="2:2" ht="15.75" customHeight="1">
      <c r="B98" s="53"/>
    </row>
    <row r="99" spans="2:2" ht="15.75" customHeight="1">
      <c r="B99" s="53"/>
    </row>
    <row r="100" spans="2:2" ht="15.75" customHeight="1">
      <c r="B100" s="53"/>
    </row>
    <row r="101" spans="2:2" ht="15.75" customHeight="1">
      <c r="B101" s="53"/>
    </row>
    <row r="102" spans="2:2" ht="15.75" customHeight="1">
      <c r="B102" s="53"/>
    </row>
    <row r="103" spans="2:2" ht="15.75" customHeight="1">
      <c r="B103" s="53"/>
    </row>
    <row r="104" spans="2:2" ht="15.75" customHeight="1">
      <c r="B104" s="53"/>
    </row>
    <row r="105" spans="2:2" ht="15.75" customHeight="1">
      <c r="B105" s="53"/>
    </row>
    <row r="106" spans="2:2" ht="15.75" customHeight="1">
      <c r="B106" s="53"/>
    </row>
    <row r="107" spans="2:2" ht="15.75" customHeight="1">
      <c r="B107" s="53"/>
    </row>
    <row r="108" spans="2:2" ht="15.75" customHeight="1">
      <c r="B108" s="53"/>
    </row>
    <row r="109" spans="2:2" ht="15.75" customHeight="1">
      <c r="B109" s="53"/>
    </row>
    <row r="110" spans="2:2" ht="15.75" customHeight="1">
      <c r="B110" s="53"/>
    </row>
    <row r="111" spans="2:2" ht="15.75" customHeight="1">
      <c r="B111" s="53"/>
    </row>
    <row r="112" spans="2:2" ht="15.75" customHeight="1">
      <c r="B112" s="53"/>
    </row>
    <row r="113" spans="2:2" ht="15.75" customHeight="1">
      <c r="B113" s="53"/>
    </row>
    <row r="114" spans="2:2" ht="15.75" customHeight="1">
      <c r="B114" s="53"/>
    </row>
    <row r="115" spans="2:2" ht="15.75" customHeight="1">
      <c r="B115" s="53"/>
    </row>
    <row r="116" spans="2:2" ht="15.75" customHeight="1">
      <c r="B116" s="53"/>
    </row>
    <row r="117" spans="2:2" ht="15.75" customHeight="1">
      <c r="B117" s="53"/>
    </row>
    <row r="118" spans="2:2" ht="15.75" customHeight="1">
      <c r="B118" s="53"/>
    </row>
    <row r="119" spans="2:2" ht="15.75" customHeight="1">
      <c r="B119" s="53"/>
    </row>
    <row r="120" spans="2:2" ht="15.75" customHeight="1">
      <c r="B120" s="53"/>
    </row>
    <row r="121" spans="2:2" ht="15.75" customHeight="1">
      <c r="B121" s="53"/>
    </row>
    <row r="122" spans="2:2" ht="15.75" customHeight="1">
      <c r="B122" s="53"/>
    </row>
    <row r="123" spans="2:2" ht="15.75" customHeight="1">
      <c r="B123" s="53"/>
    </row>
    <row r="124" spans="2:2" ht="15.75" customHeight="1">
      <c r="B124" s="53"/>
    </row>
    <row r="125" spans="2:2" ht="15.75" customHeight="1">
      <c r="B125" s="53"/>
    </row>
    <row r="126" spans="2:2" ht="15.75" customHeight="1">
      <c r="B126" s="53"/>
    </row>
    <row r="127" spans="2:2" ht="15.75" customHeight="1">
      <c r="B127" s="53"/>
    </row>
    <row r="128" spans="2:2" ht="15.75" customHeight="1">
      <c r="B128" s="53"/>
    </row>
    <row r="129" spans="2:2" ht="15.75" customHeight="1">
      <c r="B129" s="53"/>
    </row>
    <row r="130" spans="2:2" ht="15.75" customHeight="1">
      <c r="B130" s="53"/>
    </row>
    <row r="131" spans="2:2" ht="15.75" customHeight="1">
      <c r="B131" s="53"/>
    </row>
    <row r="132" spans="2:2" ht="15.75" customHeight="1">
      <c r="B132" s="53"/>
    </row>
    <row r="133" spans="2:2" ht="15.75" customHeight="1">
      <c r="B133" s="53"/>
    </row>
    <row r="134" spans="2:2" ht="15.75" customHeight="1">
      <c r="B134" s="53"/>
    </row>
    <row r="135" spans="2:2" ht="15.75" customHeight="1">
      <c r="B135" s="53"/>
    </row>
    <row r="136" spans="2:2" ht="15.75" customHeight="1">
      <c r="B136" s="53"/>
    </row>
    <row r="137" spans="2:2" ht="15.75" customHeight="1">
      <c r="B137" s="53"/>
    </row>
    <row r="138" spans="2:2" ht="15.75" customHeight="1">
      <c r="B138" s="53"/>
    </row>
    <row r="139" spans="2:2" ht="15.75" customHeight="1">
      <c r="B139" s="53"/>
    </row>
    <row r="140" spans="2:2" ht="15.75" customHeight="1">
      <c r="B140" s="53"/>
    </row>
    <row r="141" spans="2:2" ht="15.75" customHeight="1">
      <c r="B141" s="53"/>
    </row>
    <row r="142" spans="2:2" ht="15.75" customHeight="1">
      <c r="B142" s="53"/>
    </row>
    <row r="143" spans="2:2" ht="15.75" customHeight="1">
      <c r="B143" s="53"/>
    </row>
    <row r="144" spans="2:2" ht="15.75" customHeight="1">
      <c r="B144" s="53"/>
    </row>
    <row r="145" spans="2:2" ht="15.75" customHeight="1">
      <c r="B145" s="53"/>
    </row>
    <row r="146" spans="2:2" ht="15.75" customHeight="1">
      <c r="B146" s="53"/>
    </row>
    <row r="147" spans="2:2" ht="15.75" customHeight="1">
      <c r="B147" s="53"/>
    </row>
    <row r="148" spans="2:2" ht="15.75" customHeight="1">
      <c r="B148" s="53"/>
    </row>
    <row r="149" spans="2:2" ht="15.75" customHeight="1">
      <c r="B149" s="53"/>
    </row>
    <row r="150" spans="2:2" ht="15.75" customHeight="1">
      <c r="B150" s="53"/>
    </row>
    <row r="151" spans="2:2" ht="15.75" customHeight="1">
      <c r="B151" s="53"/>
    </row>
    <row r="152" spans="2:2" ht="15.75" customHeight="1">
      <c r="B152" s="53"/>
    </row>
    <row r="153" spans="2:2" ht="15.75" customHeight="1">
      <c r="B153" s="53"/>
    </row>
    <row r="154" spans="2:2" ht="15.75" customHeight="1">
      <c r="B154" s="53"/>
    </row>
    <row r="155" spans="2:2" ht="15.75" customHeight="1">
      <c r="B155" s="53"/>
    </row>
    <row r="156" spans="2:2" ht="15.75" customHeight="1">
      <c r="B156" s="53"/>
    </row>
    <row r="157" spans="2:2" ht="15.75" customHeight="1">
      <c r="B157" s="53"/>
    </row>
    <row r="158" spans="2:2" ht="15.75" customHeight="1">
      <c r="B158" s="53"/>
    </row>
    <row r="159" spans="2:2" ht="15.75" customHeight="1">
      <c r="B159" s="53"/>
    </row>
    <row r="160" spans="2:2" ht="15.75" customHeight="1">
      <c r="B160" s="53"/>
    </row>
    <row r="161" spans="2:2" ht="15.75" customHeight="1">
      <c r="B161" s="53"/>
    </row>
    <row r="162" spans="2:2" ht="15.75" customHeight="1">
      <c r="B162" s="53"/>
    </row>
    <row r="163" spans="2:2" ht="15.75" customHeight="1">
      <c r="B163" s="53"/>
    </row>
    <row r="164" spans="2:2" ht="15.75" customHeight="1">
      <c r="B164" s="53"/>
    </row>
    <row r="165" spans="2:2" ht="15.75" customHeight="1">
      <c r="B165" s="53"/>
    </row>
    <row r="166" spans="2:2" ht="15.75" customHeight="1">
      <c r="B166" s="53"/>
    </row>
    <row r="167" spans="2:2" ht="15.75" customHeight="1">
      <c r="B167" s="53"/>
    </row>
    <row r="168" spans="2:2" ht="15.75" customHeight="1">
      <c r="B168" s="53"/>
    </row>
    <row r="169" spans="2:2" ht="15.75" customHeight="1">
      <c r="B169" s="53"/>
    </row>
    <row r="170" spans="2:2" ht="15.75" customHeight="1">
      <c r="B170" s="53"/>
    </row>
    <row r="171" spans="2:2" ht="15.75" customHeight="1">
      <c r="B171" s="53"/>
    </row>
    <row r="172" spans="2:2" ht="15.75" customHeight="1">
      <c r="B172" s="53"/>
    </row>
    <row r="173" spans="2:2" ht="15.75" customHeight="1">
      <c r="B173" s="53"/>
    </row>
    <row r="174" spans="2:2" ht="15.75" customHeight="1">
      <c r="B174" s="53"/>
    </row>
    <row r="175" spans="2:2" ht="15.75" customHeight="1">
      <c r="B175" s="53"/>
    </row>
    <row r="176" spans="2:2" ht="15.75" customHeight="1">
      <c r="B176" s="53"/>
    </row>
    <row r="177" spans="2:2" ht="15.75" customHeight="1">
      <c r="B177" s="53"/>
    </row>
    <row r="178" spans="2:2" ht="15.75" customHeight="1">
      <c r="B178" s="53"/>
    </row>
    <row r="179" spans="2:2" ht="15.75" customHeight="1">
      <c r="B179" s="53"/>
    </row>
    <row r="180" spans="2:2" ht="15.75" customHeight="1">
      <c r="B180" s="53"/>
    </row>
    <row r="181" spans="2:2" ht="15.75" customHeight="1">
      <c r="B181" s="53"/>
    </row>
    <row r="182" spans="2:2" ht="15.75" customHeight="1">
      <c r="B182" s="53"/>
    </row>
    <row r="183" spans="2:2" ht="15.75" customHeight="1">
      <c r="B183" s="53"/>
    </row>
    <row r="184" spans="2:2" ht="15.75" customHeight="1">
      <c r="B184" s="53"/>
    </row>
    <row r="185" spans="2:2" ht="15.75" customHeight="1">
      <c r="B185" s="53"/>
    </row>
    <row r="186" spans="2:2" ht="15.75" customHeight="1">
      <c r="B186" s="53"/>
    </row>
    <row r="187" spans="2:2" ht="15.75" customHeight="1">
      <c r="B187" s="53"/>
    </row>
    <row r="188" spans="2:2" ht="15.75" customHeight="1">
      <c r="B188" s="53"/>
    </row>
    <row r="189" spans="2:2" ht="15.75" customHeight="1">
      <c r="B189" s="53"/>
    </row>
    <row r="190" spans="2:2" ht="15.75" customHeight="1">
      <c r="B190" s="53"/>
    </row>
    <row r="191" spans="2:2" ht="15.75" customHeight="1">
      <c r="B191" s="53"/>
    </row>
    <row r="192" spans="2:2" ht="15.75" customHeight="1">
      <c r="B192" s="53"/>
    </row>
    <row r="193" spans="2:2" ht="15.75" customHeight="1">
      <c r="B193" s="53"/>
    </row>
    <row r="194" spans="2:2" ht="15.75" customHeight="1">
      <c r="B194" s="53"/>
    </row>
    <row r="195" spans="2:2" ht="15.75" customHeight="1">
      <c r="B195" s="53"/>
    </row>
    <row r="196" spans="2:2" ht="15.75" customHeight="1">
      <c r="B196" s="53"/>
    </row>
    <row r="197" spans="2:2" ht="15.75" customHeight="1">
      <c r="B197" s="53"/>
    </row>
    <row r="198" spans="2:2" ht="15.75" customHeight="1">
      <c r="B198" s="53"/>
    </row>
    <row r="199" spans="2:2" ht="15.75" customHeight="1">
      <c r="B199" s="53"/>
    </row>
    <row r="200" spans="2:2" ht="15.75" customHeight="1">
      <c r="B200" s="53"/>
    </row>
    <row r="201" spans="2:2" ht="15.75" customHeight="1">
      <c r="B201" s="53"/>
    </row>
    <row r="202" spans="2:2" ht="15.75" customHeight="1">
      <c r="B202" s="53"/>
    </row>
    <row r="203" spans="2:2" ht="15.75" customHeight="1">
      <c r="B203" s="53"/>
    </row>
    <row r="204" spans="2:2" ht="15.75" customHeight="1">
      <c r="B204" s="53"/>
    </row>
    <row r="205" spans="2:2" ht="15.75" customHeight="1">
      <c r="B205" s="53"/>
    </row>
    <row r="206" spans="2:2" ht="15.75" customHeight="1">
      <c r="B206" s="53"/>
    </row>
    <row r="207" spans="2:2" ht="15.75" customHeight="1">
      <c r="B207" s="53"/>
    </row>
    <row r="208" spans="2:2" ht="15.75" customHeight="1">
      <c r="B208" s="53"/>
    </row>
    <row r="209" spans="2:2" ht="15.75" customHeight="1">
      <c r="B209" s="53"/>
    </row>
    <row r="210" spans="2:2" ht="15.75" customHeight="1">
      <c r="B210" s="53"/>
    </row>
    <row r="211" spans="2:2" ht="15.75" customHeight="1">
      <c r="B211" s="53"/>
    </row>
    <row r="212" spans="2:2" ht="15.75" customHeight="1">
      <c r="B212" s="53"/>
    </row>
    <row r="213" spans="2:2" ht="15.75" customHeight="1">
      <c r="B213" s="53"/>
    </row>
    <row r="214" spans="2:2" ht="15.75" customHeight="1">
      <c r="B214" s="53"/>
    </row>
    <row r="215" spans="2:2" ht="15.75" customHeight="1">
      <c r="B215" s="53"/>
    </row>
    <row r="216" spans="2:2" ht="15.75" customHeight="1">
      <c r="B216" s="53"/>
    </row>
    <row r="217" spans="2:2" ht="15.75" customHeight="1">
      <c r="B217" s="53"/>
    </row>
    <row r="218" spans="2:2" ht="15.75" customHeight="1">
      <c r="B218" s="53"/>
    </row>
    <row r="219" spans="2:2" ht="15.75" customHeight="1">
      <c r="B219" s="53"/>
    </row>
    <row r="220" spans="2:2" ht="15.75" customHeight="1">
      <c r="B220" s="53"/>
    </row>
    <row r="221" spans="2:2" ht="15.75" customHeight="1">
      <c r="B221" s="53"/>
    </row>
    <row r="222" spans="2:2" ht="15.75" customHeight="1">
      <c r="B222" s="53"/>
    </row>
    <row r="223" spans="2:2" ht="15.75" customHeight="1">
      <c r="B223" s="53"/>
    </row>
    <row r="224" spans="2:2" ht="15.75" customHeight="1">
      <c r="B224" s="53"/>
    </row>
    <row r="225" spans="2:2" ht="15.75" customHeight="1">
      <c r="B225" s="53"/>
    </row>
    <row r="226" spans="2:2" ht="15.75" customHeight="1">
      <c r="B226" s="53"/>
    </row>
    <row r="227" spans="2:2" ht="15.75" customHeight="1">
      <c r="B227" s="53"/>
    </row>
    <row r="228" spans="2:2" ht="15.75" customHeight="1">
      <c r="B228" s="53"/>
    </row>
    <row r="229" spans="2:2" ht="15.75" customHeight="1">
      <c r="B229" s="53"/>
    </row>
    <row r="230" spans="2:2" ht="15.75" customHeight="1">
      <c r="B230" s="53"/>
    </row>
    <row r="231" spans="2:2" ht="15.75" customHeight="1">
      <c r="B231" s="53"/>
    </row>
    <row r="232" spans="2:2" ht="15.75" customHeight="1">
      <c r="B232" s="53"/>
    </row>
    <row r="233" spans="2:2" ht="15.75" customHeight="1">
      <c r="B233" s="53"/>
    </row>
    <row r="234" spans="2:2" ht="15.75" customHeight="1">
      <c r="B234" s="53"/>
    </row>
    <row r="235" spans="2:2" ht="15.75" customHeight="1">
      <c r="B235" s="53"/>
    </row>
    <row r="236" spans="2:2" ht="15.75" customHeight="1">
      <c r="B236" s="53"/>
    </row>
    <row r="237" spans="2:2" ht="15.75" customHeight="1">
      <c r="B237" s="53"/>
    </row>
    <row r="238" spans="2:2" ht="15.75" customHeight="1">
      <c r="B238" s="53"/>
    </row>
    <row r="239" spans="2:2" ht="15.75" customHeight="1">
      <c r="B239" s="53"/>
    </row>
    <row r="240" spans="2:2" ht="15.75" customHeight="1">
      <c r="B240" s="53"/>
    </row>
    <row r="241" spans="2:2" ht="15.75" customHeight="1">
      <c r="B241" s="53"/>
    </row>
    <row r="242" spans="2:2" ht="15.75" customHeight="1">
      <c r="B242" s="53"/>
    </row>
    <row r="243" spans="2:2" ht="15.75" customHeight="1">
      <c r="B243" s="53"/>
    </row>
    <row r="244" spans="2:2" ht="15.75" customHeight="1">
      <c r="B244" s="53"/>
    </row>
    <row r="245" spans="2:2" ht="15.75" customHeight="1">
      <c r="B245" s="53"/>
    </row>
    <row r="246" spans="2:2" ht="15.75" customHeight="1">
      <c r="B246" s="53"/>
    </row>
    <row r="247" spans="2:2" ht="15.75" customHeight="1">
      <c r="B247" s="53"/>
    </row>
    <row r="248" spans="2:2" ht="15.75" customHeight="1">
      <c r="B248" s="53"/>
    </row>
    <row r="249" spans="2:2" ht="15.75" customHeight="1">
      <c r="B249" s="53"/>
    </row>
    <row r="250" spans="2:2" ht="15.75" customHeight="1">
      <c r="B250" s="53"/>
    </row>
    <row r="251" spans="2:2" ht="15.75" customHeight="1">
      <c r="B251" s="53"/>
    </row>
    <row r="252" spans="2:2" ht="15.75" customHeight="1">
      <c r="B252" s="53"/>
    </row>
    <row r="253" spans="2:2" ht="15.75" customHeight="1">
      <c r="B253" s="53"/>
    </row>
    <row r="254" spans="2:2" ht="15.75" customHeight="1">
      <c r="B254" s="53"/>
    </row>
    <row r="255" spans="2:2" ht="15.75" customHeight="1">
      <c r="B255" s="53"/>
    </row>
    <row r="256" spans="2:2" ht="15.75" customHeight="1">
      <c r="B256" s="53"/>
    </row>
    <row r="257" spans="2:2" ht="15.75" customHeight="1">
      <c r="B257" s="53"/>
    </row>
    <row r="258" spans="2:2" ht="15.75" customHeight="1">
      <c r="B258" s="53"/>
    </row>
    <row r="259" spans="2:2" ht="15.75" customHeight="1">
      <c r="B259" s="53"/>
    </row>
    <row r="260" spans="2:2" ht="15.75" customHeight="1">
      <c r="B260" s="53"/>
    </row>
    <row r="261" spans="2:2" ht="15.75" customHeight="1">
      <c r="B261" s="53"/>
    </row>
    <row r="262" spans="2:2" ht="15.75" customHeight="1">
      <c r="B262" s="53"/>
    </row>
    <row r="263" spans="2:2" ht="15.75" customHeight="1">
      <c r="B263" s="53"/>
    </row>
    <row r="264" spans="2:2" ht="15.75" customHeight="1">
      <c r="B264" s="53"/>
    </row>
    <row r="265" spans="2:2" ht="15.75" customHeight="1">
      <c r="B265" s="53"/>
    </row>
    <row r="266" spans="2:2" ht="15.75" customHeight="1">
      <c r="B266" s="53"/>
    </row>
    <row r="267" spans="2:2" ht="15.75" customHeight="1">
      <c r="B267" s="53"/>
    </row>
    <row r="268" spans="2:2" ht="15.75" customHeight="1">
      <c r="B268" s="53"/>
    </row>
    <row r="269" spans="2:2" ht="15.75" customHeight="1">
      <c r="B269" s="53"/>
    </row>
    <row r="270" spans="2:2" ht="15.75" customHeight="1">
      <c r="B270" s="53"/>
    </row>
    <row r="271" spans="2:2" ht="15.75" customHeight="1">
      <c r="B271" s="53"/>
    </row>
    <row r="272" spans="2:2" ht="15.75" customHeight="1">
      <c r="B272" s="53"/>
    </row>
    <row r="273" spans="2:2" ht="15.75" customHeight="1">
      <c r="B273" s="53"/>
    </row>
    <row r="274" spans="2:2" ht="15.75" customHeight="1">
      <c r="B274" s="53"/>
    </row>
    <row r="275" spans="2:2" ht="15.75" customHeight="1">
      <c r="B275" s="53"/>
    </row>
    <row r="276" spans="2:2" ht="15.75" customHeight="1">
      <c r="B276" s="53"/>
    </row>
    <row r="277" spans="2:2" ht="15.75" customHeight="1">
      <c r="B277" s="53"/>
    </row>
    <row r="278" spans="2:2" ht="15.75" customHeight="1">
      <c r="B278" s="53"/>
    </row>
    <row r="279" spans="2:2" ht="15.75" customHeight="1">
      <c r="B279" s="53"/>
    </row>
    <row r="280" spans="2:2" ht="15.75" customHeight="1">
      <c r="B280" s="53"/>
    </row>
    <row r="281" spans="2:2" ht="15.75" customHeight="1">
      <c r="B281" s="53"/>
    </row>
    <row r="282" spans="2:2" ht="15.75" customHeight="1">
      <c r="B282" s="53"/>
    </row>
    <row r="283" spans="2:2" ht="15.75" customHeight="1">
      <c r="B283" s="53"/>
    </row>
    <row r="284" spans="2:2" ht="15.75" customHeight="1">
      <c r="B284" s="53"/>
    </row>
    <row r="285" spans="2:2" ht="15.75" customHeight="1">
      <c r="B285" s="53"/>
    </row>
    <row r="286" spans="2:2" ht="15.75" customHeight="1">
      <c r="B286" s="53"/>
    </row>
    <row r="287" spans="2:2" ht="15.75" customHeight="1">
      <c r="B287" s="53"/>
    </row>
    <row r="288" spans="2:2" ht="15.75" customHeight="1">
      <c r="B288" s="53"/>
    </row>
    <row r="289" spans="2:2" ht="15.75" customHeight="1">
      <c r="B289" s="53"/>
    </row>
    <row r="290" spans="2:2" ht="15.75" customHeight="1">
      <c r="B290" s="53"/>
    </row>
    <row r="291" spans="2:2" ht="15.75" customHeight="1">
      <c r="B291" s="53"/>
    </row>
    <row r="292" spans="2:2" ht="15.75" customHeight="1">
      <c r="B292" s="53"/>
    </row>
    <row r="293" spans="2:2" ht="15.75" customHeight="1">
      <c r="B293" s="53"/>
    </row>
    <row r="294" spans="2:2" ht="15.75" customHeight="1">
      <c r="B294" s="53"/>
    </row>
    <row r="295" spans="2:2" ht="15.75" customHeight="1">
      <c r="B295" s="53"/>
    </row>
    <row r="296" spans="2:2" ht="15.75" customHeight="1">
      <c r="B296" s="53"/>
    </row>
    <row r="297" spans="2:2" ht="15.75" customHeight="1">
      <c r="B297" s="53"/>
    </row>
    <row r="298" spans="2:2" ht="15.75" customHeight="1">
      <c r="B298" s="53"/>
    </row>
    <row r="299" spans="2:2" ht="15.75" customHeight="1">
      <c r="B299" s="53"/>
    </row>
    <row r="300" spans="2:2" ht="15.75" customHeight="1">
      <c r="B300" s="53"/>
    </row>
    <row r="301" spans="2:2" ht="15.75" customHeight="1">
      <c r="B301" s="53"/>
    </row>
    <row r="302" spans="2:2" ht="15.75" customHeight="1">
      <c r="B302" s="53"/>
    </row>
    <row r="303" spans="2:2" ht="15.75" customHeight="1">
      <c r="B303" s="53"/>
    </row>
    <row r="304" spans="2:2" ht="15.75" customHeight="1">
      <c r="B304" s="53"/>
    </row>
    <row r="305" spans="2:2" ht="15.75" customHeight="1">
      <c r="B305" s="53"/>
    </row>
    <row r="306" spans="2:2" ht="15.75" customHeight="1">
      <c r="B306" s="53"/>
    </row>
    <row r="307" spans="2:2" ht="15.75" customHeight="1">
      <c r="B307" s="53"/>
    </row>
    <row r="308" spans="2:2" ht="15.75" customHeight="1">
      <c r="B308" s="53"/>
    </row>
    <row r="309" spans="2:2" ht="15.75" customHeight="1">
      <c r="B309" s="53"/>
    </row>
    <row r="310" spans="2:2" ht="15.75" customHeight="1">
      <c r="B310" s="53"/>
    </row>
    <row r="311" spans="2:2" ht="15.75" customHeight="1">
      <c r="B311" s="53"/>
    </row>
    <row r="312" spans="2:2" ht="15.75" customHeight="1">
      <c r="B312" s="53"/>
    </row>
    <row r="313" spans="2:2" ht="15.75" customHeight="1">
      <c r="B313" s="53"/>
    </row>
    <row r="314" spans="2:2" ht="15.75" customHeight="1">
      <c r="B314" s="53"/>
    </row>
    <row r="315" spans="2:2" ht="15.75" customHeight="1">
      <c r="B315" s="53"/>
    </row>
    <row r="316" spans="2:2" ht="15.75" customHeight="1">
      <c r="B316" s="53"/>
    </row>
    <row r="317" spans="2:2" ht="15.75" customHeight="1">
      <c r="B317" s="53"/>
    </row>
    <row r="318" spans="2:2" ht="15.75" customHeight="1">
      <c r="B318" s="53"/>
    </row>
    <row r="319" spans="2:2" ht="15.75" customHeight="1">
      <c r="B319" s="53"/>
    </row>
    <row r="320" spans="2:2" ht="15.75" customHeight="1">
      <c r="B320" s="53"/>
    </row>
    <row r="321" spans="2:2" ht="15.75" customHeight="1">
      <c r="B321" s="53"/>
    </row>
    <row r="322" spans="2:2" ht="15.75" customHeight="1">
      <c r="B322" s="53"/>
    </row>
    <row r="323" spans="2:2" ht="15.75" customHeight="1">
      <c r="B323" s="53"/>
    </row>
    <row r="324" spans="2:2" ht="15.75" customHeight="1">
      <c r="B324" s="53"/>
    </row>
    <row r="325" spans="2:2" ht="15.75" customHeight="1">
      <c r="B325" s="53"/>
    </row>
    <row r="326" spans="2:2" ht="15.75" customHeight="1">
      <c r="B326" s="53"/>
    </row>
    <row r="327" spans="2:2" ht="15.75" customHeight="1">
      <c r="B327" s="53"/>
    </row>
    <row r="328" spans="2:2" ht="15.75" customHeight="1">
      <c r="B328" s="53"/>
    </row>
    <row r="329" spans="2:2" ht="15.75" customHeight="1">
      <c r="B329" s="53"/>
    </row>
    <row r="330" spans="2:2" ht="15.75" customHeight="1">
      <c r="B330" s="53"/>
    </row>
    <row r="331" spans="2:2" ht="15.75" customHeight="1">
      <c r="B331" s="53"/>
    </row>
    <row r="332" spans="2:2" ht="15.75" customHeight="1">
      <c r="B332" s="53"/>
    </row>
    <row r="333" spans="2:2" ht="15.75" customHeight="1">
      <c r="B333" s="53"/>
    </row>
    <row r="334" spans="2:2" ht="15.75" customHeight="1">
      <c r="B334" s="53"/>
    </row>
    <row r="335" spans="2:2" ht="15.75" customHeight="1">
      <c r="B335" s="53"/>
    </row>
    <row r="336" spans="2:2" ht="15.75" customHeight="1">
      <c r="B336" s="53"/>
    </row>
    <row r="337" spans="2:2" ht="15.75" customHeight="1">
      <c r="B337" s="53"/>
    </row>
    <row r="338" spans="2:2" ht="15.75" customHeight="1">
      <c r="B338" s="53"/>
    </row>
    <row r="339" spans="2:2" ht="15.75" customHeight="1">
      <c r="B339" s="53"/>
    </row>
    <row r="340" spans="2:2" ht="15.75" customHeight="1">
      <c r="B340" s="53"/>
    </row>
    <row r="341" spans="2:2" ht="15.75" customHeight="1">
      <c r="B341" s="53"/>
    </row>
    <row r="342" spans="2:2" ht="15.75" customHeight="1">
      <c r="B342" s="53"/>
    </row>
    <row r="343" spans="2:2" ht="15.75" customHeight="1">
      <c r="B343" s="53"/>
    </row>
    <row r="344" spans="2:2" ht="15.75" customHeight="1">
      <c r="B344" s="53"/>
    </row>
    <row r="345" spans="2:2" ht="15.75" customHeight="1">
      <c r="B345" s="53"/>
    </row>
    <row r="346" spans="2:2" ht="15.75" customHeight="1">
      <c r="B346" s="53"/>
    </row>
    <row r="347" spans="2:2" ht="15.75" customHeight="1">
      <c r="B347" s="53"/>
    </row>
    <row r="348" spans="2:2" ht="15.75" customHeight="1">
      <c r="B348" s="53"/>
    </row>
    <row r="349" spans="2:2" ht="15.75" customHeight="1">
      <c r="B349" s="53"/>
    </row>
    <row r="350" spans="2:2" ht="15.75" customHeight="1">
      <c r="B350" s="53"/>
    </row>
    <row r="351" spans="2:2" ht="15.75" customHeight="1">
      <c r="B351" s="53"/>
    </row>
    <row r="352" spans="2:2" ht="15.75" customHeight="1">
      <c r="B352" s="53"/>
    </row>
    <row r="353" spans="2:2" ht="15.75" customHeight="1">
      <c r="B353" s="53"/>
    </row>
    <row r="354" spans="2:2" ht="15.75" customHeight="1">
      <c r="B354" s="53"/>
    </row>
    <row r="355" spans="2:2" ht="15.75" customHeight="1">
      <c r="B355" s="53"/>
    </row>
    <row r="356" spans="2:2" ht="15.75" customHeight="1">
      <c r="B356" s="53"/>
    </row>
    <row r="357" spans="2:2" ht="15.75" customHeight="1">
      <c r="B357" s="53"/>
    </row>
    <row r="358" spans="2:2" ht="15.75" customHeight="1">
      <c r="B358" s="53"/>
    </row>
    <row r="359" spans="2:2" ht="15.75" customHeight="1">
      <c r="B359" s="53"/>
    </row>
    <row r="360" spans="2:2" ht="15.75" customHeight="1">
      <c r="B360" s="53"/>
    </row>
    <row r="361" spans="2:2" ht="15.75" customHeight="1">
      <c r="B361" s="53"/>
    </row>
    <row r="362" spans="2:2" ht="15.75" customHeight="1">
      <c r="B362" s="53"/>
    </row>
    <row r="363" spans="2:2" ht="15.75" customHeight="1">
      <c r="B363" s="53"/>
    </row>
    <row r="364" spans="2:2" ht="15.75" customHeight="1">
      <c r="B364" s="53"/>
    </row>
    <row r="365" spans="2:2" ht="15.75" customHeight="1">
      <c r="B365" s="53"/>
    </row>
    <row r="366" spans="2:2" ht="15.75" customHeight="1">
      <c r="B366" s="53"/>
    </row>
    <row r="367" spans="2:2" ht="15.75" customHeight="1">
      <c r="B367" s="53"/>
    </row>
    <row r="368" spans="2:2" ht="15.75" customHeight="1">
      <c r="B368" s="53"/>
    </row>
    <row r="369" spans="2:2" ht="15.75" customHeight="1">
      <c r="B369" s="53"/>
    </row>
    <row r="370" spans="2:2" ht="15.75" customHeight="1">
      <c r="B370" s="53"/>
    </row>
    <row r="371" spans="2:2" ht="15.75" customHeight="1">
      <c r="B371" s="53"/>
    </row>
    <row r="372" spans="2:2" ht="15.75" customHeight="1">
      <c r="B372" s="53"/>
    </row>
    <row r="373" spans="2:2" ht="15.75" customHeight="1">
      <c r="B373" s="53"/>
    </row>
    <row r="374" spans="2:2" ht="15.75" customHeight="1">
      <c r="B374" s="53"/>
    </row>
    <row r="375" spans="2:2" ht="15.75" customHeight="1">
      <c r="B375" s="53"/>
    </row>
    <row r="376" spans="2:2" ht="15.75" customHeight="1">
      <c r="B376" s="53"/>
    </row>
    <row r="377" spans="2:2" ht="15.75" customHeight="1">
      <c r="B377" s="53"/>
    </row>
    <row r="378" spans="2:2" ht="15.75" customHeight="1">
      <c r="B378" s="53"/>
    </row>
    <row r="379" spans="2:2" ht="15.75" customHeight="1">
      <c r="B379" s="53"/>
    </row>
    <row r="380" spans="2:2" ht="15.75" customHeight="1">
      <c r="B380" s="53"/>
    </row>
    <row r="381" spans="2:2" ht="15.75" customHeight="1">
      <c r="B381" s="53"/>
    </row>
    <row r="382" spans="2:2" ht="15.75" customHeight="1">
      <c r="B382" s="53"/>
    </row>
    <row r="383" spans="2:2" ht="15.75" customHeight="1">
      <c r="B383" s="53"/>
    </row>
    <row r="384" spans="2:2" ht="15.75" customHeight="1">
      <c r="B384" s="53"/>
    </row>
    <row r="385" spans="2:2" ht="15.75" customHeight="1">
      <c r="B385" s="53"/>
    </row>
    <row r="386" spans="2:2" ht="15.75" customHeight="1">
      <c r="B386" s="53"/>
    </row>
    <row r="387" spans="2:2" ht="15.75" customHeight="1">
      <c r="B387" s="53"/>
    </row>
    <row r="388" spans="2:2" ht="15.75" customHeight="1">
      <c r="B388" s="53"/>
    </row>
    <row r="389" spans="2:2" ht="15.75" customHeight="1">
      <c r="B389" s="53"/>
    </row>
    <row r="390" spans="2:2" ht="15.75" customHeight="1">
      <c r="B390" s="53"/>
    </row>
    <row r="391" spans="2:2" ht="15.75" customHeight="1">
      <c r="B391" s="53"/>
    </row>
    <row r="392" spans="2:2" ht="15.75" customHeight="1">
      <c r="B392" s="53"/>
    </row>
    <row r="393" spans="2:2" ht="15.75" customHeight="1">
      <c r="B393" s="53"/>
    </row>
    <row r="394" spans="2:2" ht="15.75" customHeight="1">
      <c r="B394" s="53"/>
    </row>
    <row r="395" spans="2:2" ht="15.75" customHeight="1">
      <c r="B395" s="53"/>
    </row>
    <row r="396" spans="2:2" ht="15.75" customHeight="1">
      <c r="B396" s="53"/>
    </row>
    <row r="397" spans="2:2" ht="15.75" customHeight="1">
      <c r="B397" s="53"/>
    </row>
    <row r="398" spans="2:2" ht="15.75" customHeight="1">
      <c r="B398" s="53"/>
    </row>
    <row r="399" spans="2:2" ht="15.75" customHeight="1">
      <c r="B399" s="53"/>
    </row>
    <row r="400" spans="2:2" ht="15.75" customHeight="1">
      <c r="B400" s="53"/>
    </row>
    <row r="401" spans="2:2" ht="15.75" customHeight="1">
      <c r="B401" s="53"/>
    </row>
    <row r="402" spans="2:2" ht="15.75" customHeight="1">
      <c r="B402" s="53"/>
    </row>
    <row r="403" spans="2:2" ht="15.75" customHeight="1">
      <c r="B403" s="53"/>
    </row>
    <row r="404" spans="2:2" ht="15.75" customHeight="1">
      <c r="B404" s="53"/>
    </row>
    <row r="405" spans="2:2" ht="15.75" customHeight="1">
      <c r="B405" s="53"/>
    </row>
    <row r="406" spans="2:2" ht="15.75" customHeight="1">
      <c r="B406" s="53"/>
    </row>
    <row r="407" spans="2:2" ht="15.75" customHeight="1">
      <c r="B407" s="53"/>
    </row>
    <row r="408" spans="2:2" ht="15.75" customHeight="1">
      <c r="B408" s="53"/>
    </row>
    <row r="409" spans="2:2" ht="15.75" customHeight="1">
      <c r="B409" s="53"/>
    </row>
    <row r="410" spans="2:2" ht="15.75" customHeight="1">
      <c r="B410" s="53"/>
    </row>
    <row r="411" spans="2:2" ht="15.75" customHeight="1">
      <c r="B411" s="53"/>
    </row>
    <row r="412" spans="2:2" ht="15.75" customHeight="1">
      <c r="B412" s="53"/>
    </row>
    <row r="413" spans="2:2" ht="15.75" customHeight="1">
      <c r="B413" s="53"/>
    </row>
    <row r="414" spans="2:2" ht="15.75" customHeight="1">
      <c r="B414" s="53"/>
    </row>
    <row r="415" spans="2:2" ht="15.75" customHeight="1">
      <c r="B415" s="53"/>
    </row>
    <row r="416" spans="2:2" ht="15.75" customHeight="1">
      <c r="B416" s="53"/>
    </row>
    <row r="417" spans="2:2" ht="15.75" customHeight="1">
      <c r="B417" s="53"/>
    </row>
    <row r="418" spans="2:2" ht="15.75" customHeight="1">
      <c r="B418" s="53"/>
    </row>
    <row r="419" spans="2:2" ht="15.75" customHeight="1">
      <c r="B419" s="53"/>
    </row>
    <row r="420" spans="2:2" ht="15.75" customHeight="1">
      <c r="B420" s="53"/>
    </row>
    <row r="421" spans="2:2" ht="15.75" customHeight="1">
      <c r="B421" s="53"/>
    </row>
    <row r="422" spans="2:2" ht="15.75" customHeight="1">
      <c r="B422" s="53"/>
    </row>
    <row r="423" spans="2:2" ht="15.75" customHeight="1">
      <c r="B423" s="53"/>
    </row>
    <row r="424" spans="2:2" ht="15.75" customHeight="1">
      <c r="B424" s="53"/>
    </row>
    <row r="425" spans="2:2" ht="15.75" customHeight="1">
      <c r="B425" s="53"/>
    </row>
    <row r="426" spans="2:2" ht="15.75" customHeight="1">
      <c r="B426" s="53"/>
    </row>
    <row r="427" spans="2:2" ht="15.75" customHeight="1">
      <c r="B427" s="53"/>
    </row>
    <row r="428" spans="2:2" ht="15.75" customHeight="1">
      <c r="B428" s="53"/>
    </row>
    <row r="429" spans="2:2" ht="15.75" customHeight="1">
      <c r="B429" s="53"/>
    </row>
    <row r="430" spans="2:2" ht="15.75" customHeight="1">
      <c r="B430" s="53"/>
    </row>
    <row r="431" spans="2:2" ht="15.75" customHeight="1">
      <c r="B431" s="53"/>
    </row>
    <row r="432" spans="2:2" ht="15.75" customHeight="1">
      <c r="B432" s="53"/>
    </row>
    <row r="433" spans="2:2" ht="15.75" customHeight="1">
      <c r="B433" s="53"/>
    </row>
    <row r="434" spans="2:2" ht="15.75" customHeight="1">
      <c r="B434" s="53"/>
    </row>
    <row r="435" spans="2:2" ht="15.75" customHeight="1">
      <c r="B435" s="53"/>
    </row>
    <row r="436" spans="2:2" ht="15.75" customHeight="1">
      <c r="B436" s="53"/>
    </row>
    <row r="437" spans="2:2" ht="15.75" customHeight="1">
      <c r="B437" s="53"/>
    </row>
    <row r="438" spans="2:2" ht="15.75" customHeight="1">
      <c r="B438" s="53"/>
    </row>
    <row r="439" spans="2:2" ht="15.75" customHeight="1">
      <c r="B439" s="53"/>
    </row>
    <row r="440" spans="2:2" ht="15.75" customHeight="1">
      <c r="B440" s="53"/>
    </row>
    <row r="441" spans="2:2" ht="15.75" customHeight="1">
      <c r="B441" s="53"/>
    </row>
    <row r="442" spans="2:2" ht="15.75" customHeight="1">
      <c r="B442" s="53"/>
    </row>
    <row r="443" spans="2:2" ht="15.75" customHeight="1">
      <c r="B443" s="53"/>
    </row>
    <row r="444" spans="2:2" ht="15.75" customHeight="1">
      <c r="B444" s="53"/>
    </row>
    <row r="445" spans="2:2" ht="15.75" customHeight="1">
      <c r="B445" s="53"/>
    </row>
    <row r="446" spans="2:2" ht="15.75" customHeight="1">
      <c r="B446" s="53"/>
    </row>
    <row r="447" spans="2:2" ht="15.75" customHeight="1">
      <c r="B447" s="53"/>
    </row>
    <row r="448" spans="2:2" ht="15.75" customHeight="1">
      <c r="B448" s="53"/>
    </row>
    <row r="449" spans="2:2" ht="15.75" customHeight="1">
      <c r="B449" s="53"/>
    </row>
    <row r="450" spans="2:2" ht="15.75" customHeight="1">
      <c r="B450" s="53"/>
    </row>
    <row r="451" spans="2:2" ht="15.75" customHeight="1">
      <c r="B451" s="53"/>
    </row>
    <row r="452" spans="2:2" ht="15.75" customHeight="1">
      <c r="B452" s="53"/>
    </row>
    <row r="453" spans="2:2" ht="15.75" customHeight="1">
      <c r="B453" s="53"/>
    </row>
    <row r="454" spans="2:2" ht="15.75" customHeight="1">
      <c r="B454" s="53"/>
    </row>
    <row r="455" spans="2:2" ht="15.75" customHeight="1">
      <c r="B455" s="53"/>
    </row>
    <row r="456" spans="2:2" ht="15.75" customHeight="1">
      <c r="B456" s="53"/>
    </row>
    <row r="457" spans="2:2" ht="15.75" customHeight="1">
      <c r="B457" s="53"/>
    </row>
    <row r="458" spans="2:2" ht="15.75" customHeight="1">
      <c r="B458" s="53"/>
    </row>
    <row r="459" spans="2:2" ht="15.75" customHeight="1">
      <c r="B459" s="53"/>
    </row>
    <row r="460" spans="2:2" ht="15.75" customHeight="1">
      <c r="B460" s="53"/>
    </row>
    <row r="461" spans="2:2" ht="15.75" customHeight="1">
      <c r="B461" s="53"/>
    </row>
    <row r="462" spans="2:2" ht="15.75" customHeight="1">
      <c r="B462" s="53"/>
    </row>
    <row r="463" spans="2:2" ht="15.75" customHeight="1">
      <c r="B463" s="53"/>
    </row>
    <row r="464" spans="2:2" ht="15.75" customHeight="1">
      <c r="B464" s="53"/>
    </row>
    <row r="465" spans="2:2" ht="15.75" customHeight="1">
      <c r="B465" s="53"/>
    </row>
    <row r="466" spans="2:2" ht="15.75" customHeight="1">
      <c r="B466" s="53"/>
    </row>
    <row r="467" spans="2:2" ht="15.75" customHeight="1">
      <c r="B467" s="53"/>
    </row>
    <row r="468" spans="2:2" ht="15.75" customHeight="1">
      <c r="B468" s="53"/>
    </row>
    <row r="469" spans="2:2" ht="15.75" customHeight="1">
      <c r="B469" s="53"/>
    </row>
    <row r="470" spans="2:2" ht="15.75" customHeight="1">
      <c r="B470" s="53"/>
    </row>
    <row r="471" spans="2:2" ht="15.75" customHeight="1">
      <c r="B471" s="53"/>
    </row>
    <row r="472" spans="2:2" ht="15.75" customHeight="1">
      <c r="B472" s="53"/>
    </row>
    <row r="473" spans="2:2" ht="15.75" customHeight="1">
      <c r="B473" s="53"/>
    </row>
    <row r="474" spans="2:2" ht="15.75" customHeight="1">
      <c r="B474" s="53"/>
    </row>
    <row r="475" spans="2:2" ht="15.75" customHeight="1">
      <c r="B475" s="53"/>
    </row>
    <row r="476" spans="2:2" ht="15.75" customHeight="1">
      <c r="B476" s="53"/>
    </row>
    <row r="477" spans="2:2" ht="15.75" customHeight="1">
      <c r="B477" s="53"/>
    </row>
    <row r="478" spans="2:2" ht="15.75" customHeight="1">
      <c r="B478" s="53"/>
    </row>
    <row r="479" spans="2:2" ht="15.75" customHeight="1">
      <c r="B479" s="53"/>
    </row>
    <row r="480" spans="2:2" ht="15.75" customHeight="1">
      <c r="B480" s="53"/>
    </row>
    <row r="481" spans="2:2" ht="15.75" customHeight="1">
      <c r="B481" s="53"/>
    </row>
    <row r="482" spans="2:2" ht="15.75" customHeight="1">
      <c r="B482" s="53"/>
    </row>
    <row r="483" spans="2:2" ht="15.75" customHeight="1">
      <c r="B483" s="53"/>
    </row>
    <row r="484" spans="2:2" ht="15.75" customHeight="1">
      <c r="B484" s="53"/>
    </row>
    <row r="485" spans="2:2" ht="15.75" customHeight="1">
      <c r="B485" s="53"/>
    </row>
    <row r="486" spans="2:2" ht="15.75" customHeight="1">
      <c r="B486" s="53"/>
    </row>
    <row r="487" spans="2:2" ht="15.75" customHeight="1">
      <c r="B487" s="53"/>
    </row>
    <row r="488" spans="2:2" ht="15.75" customHeight="1">
      <c r="B488" s="53"/>
    </row>
    <row r="489" spans="2:2" ht="15.75" customHeight="1">
      <c r="B489" s="53"/>
    </row>
    <row r="490" spans="2:2" ht="15.75" customHeight="1">
      <c r="B490" s="53"/>
    </row>
    <row r="491" spans="2:2" ht="15.75" customHeight="1">
      <c r="B491" s="53"/>
    </row>
    <row r="492" spans="2:2" ht="15.75" customHeight="1">
      <c r="B492" s="53"/>
    </row>
    <row r="493" spans="2:2" ht="15.75" customHeight="1">
      <c r="B493" s="53"/>
    </row>
    <row r="494" spans="2:2" ht="15.75" customHeight="1">
      <c r="B494" s="53"/>
    </row>
    <row r="495" spans="2:2" ht="15.75" customHeight="1">
      <c r="B495" s="53"/>
    </row>
    <row r="496" spans="2:2" ht="15.75" customHeight="1">
      <c r="B496" s="53"/>
    </row>
    <row r="497" spans="2:2" ht="15.75" customHeight="1">
      <c r="B497" s="53"/>
    </row>
    <row r="498" spans="2:2" ht="15.75" customHeight="1">
      <c r="B498" s="53"/>
    </row>
    <row r="499" spans="2:2" ht="15.75" customHeight="1">
      <c r="B499" s="53"/>
    </row>
    <row r="500" spans="2:2" ht="15.75" customHeight="1">
      <c r="B500" s="53"/>
    </row>
    <row r="501" spans="2:2" ht="15.75" customHeight="1">
      <c r="B501" s="53"/>
    </row>
    <row r="502" spans="2:2" ht="15.75" customHeight="1">
      <c r="B502" s="53"/>
    </row>
    <row r="503" spans="2:2" ht="15.75" customHeight="1">
      <c r="B503" s="53"/>
    </row>
    <row r="504" spans="2:2" ht="15.75" customHeight="1">
      <c r="B504" s="53"/>
    </row>
    <row r="505" spans="2:2" ht="15.75" customHeight="1">
      <c r="B505" s="53"/>
    </row>
    <row r="506" spans="2:2" ht="15.75" customHeight="1">
      <c r="B506" s="53"/>
    </row>
    <row r="507" spans="2:2" ht="15.75" customHeight="1">
      <c r="B507" s="53"/>
    </row>
    <row r="508" spans="2:2" ht="15.75" customHeight="1">
      <c r="B508" s="53"/>
    </row>
    <row r="509" spans="2:2" ht="15.75" customHeight="1">
      <c r="B509" s="53"/>
    </row>
    <row r="510" spans="2:2" ht="15.75" customHeight="1">
      <c r="B510" s="53"/>
    </row>
    <row r="511" spans="2:2" ht="15.75" customHeight="1">
      <c r="B511" s="53"/>
    </row>
    <row r="512" spans="2:2" ht="15.75" customHeight="1">
      <c r="B512" s="53"/>
    </row>
    <row r="513" spans="2:2" ht="15.75" customHeight="1">
      <c r="B513" s="53"/>
    </row>
    <row r="514" spans="2:2" ht="15.75" customHeight="1">
      <c r="B514" s="53"/>
    </row>
    <row r="515" spans="2:2" ht="15.75" customHeight="1">
      <c r="B515" s="53"/>
    </row>
    <row r="516" spans="2:2" ht="15.75" customHeight="1">
      <c r="B516" s="53"/>
    </row>
    <row r="517" spans="2:2" ht="15.75" customHeight="1">
      <c r="B517" s="53"/>
    </row>
    <row r="518" spans="2:2" ht="15.75" customHeight="1">
      <c r="B518" s="53"/>
    </row>
    <row r="519" spans="2:2" ht="15.75" customHeight="1">
      <c r="B519" s="53"/>
    </row>
    <row r="520" spans="2:2" ht="15.75" customHeight="1">
      <c r="B520" s="53"/>
    </row>
    <row r="521" spans="2:2" ht="15.75" customHeight="1">
      <c r="B521" s="53"/>
    </row>
    <row r="522" spans="2:2" ht="15.75" customHeight="1">
      <c r="B522" s="53"/>
    </row>
    <row r="523" spans="2:2" ht="15.75" customHeight="1">
      <c r="B523" s="53"/>
    </row>
    <row r="524" spans="2:2" ht="15.75" customHeight="1">
      <c r="B524" s="53"/>
    </row>
    <row r="525" spans="2:2" ht="15.75" customHeight="1">
      <c r="B525" s="53"/>
    </row>
    <row r="526" spans="2:2" ht="15.75" customHeight="1">
      <c r="B526" s="53"/>
    </row>
    <row r="527" spans="2:2" ht="15.75" customHeight="1">
      <c r="B527" s="53"/>
    </row>
    <row r="528" spans="2:2" ht="15.75" customHeight="1">
      <c r="B528" s="53"/>
    </row>
    <row r="529" spans="2:2" ht="15.75" customHeight="1">
      <c r="B529" s="53"/>
    </row>
    <row r="530" spans="2:2" ht="15.75" customHeight="1">
      <c r="B530" s="53"/>
    </row>
    <row r="531" spans="2:2" ht="15.75" customHeight="1">
      <c r="B531" s="53"/>
    </row>
    <row r="532" spans="2:2" ht="15.75" customHeight="1">
      <c r="B532" s="53"/>
    </row>
    <row r="533" spans="2:2" ht="15.75" customHeight="1">
      <c r="B533" s="53"/>
    </row>
    <row r="534" spans="2:2" ht="15.75" customHeight="1">
      <c r="B534" s="53"/>
    </row>
    <row r="535" spans="2:2" ht="15.75" customHeight="1">
      <c r="B535" s="53"/>
    </row>
    <row r="536" spans="2:2" ht="15.75" customHeight="1">
      <c r="B536" s="53"/>
    </row>
    <row r="537" spans="2:2" ht="15.75" customHeight="1">
      <c r="B537" s="53"/>
    </row>
    <row r="538" spans="2:2" ht="15.75" customHeight="1">
      <c r="B538" s="53"/>
    </row>
    <row r="539" spans="2:2" ht="15.75" customHeight="1">
      <c r="B539" s="53"/>
    </row>
    <row r="540" spans="2:2" ht="15.75" customHeight="1">
      <c r="B540" s="53"/>
    </row>
    <row r="541" spans="2:2" ht="15.75" customHeight="1">
      <c r="B541" s="53"/>
    </row>
    <row r="542" spans="2:2" ht="15.75" customHeight="1">
      <c r="B542" s="53"/>
    </row>
    <row r="543" spans="2:2" ht="15.75" customHeight="1">
      <c r="B543" s="53"/>
    </row>
    <row r="544" spans="2:2" ht="15.75" customHeight="1">
      <c r="B544" s="53"/>
    </row>
    <row r="545" spans="2:2" ht="15.75" customHeight="1">
      <c r="B545" s="53"/>
    </row>
    <row r="546" spans="2:2" ht="15.75" customHeight="1">
      <c r="B546" s="53"/>
    </row>
    <row r="547" spans="2:2" ht="15.75" customHeight="1">
      <c r="B547" s="53"/>
    </row>
    <row r="548" spans="2:2" ht="15.75" customHeight="1">
      <c r="B548" s="53"/>
    </row>
    <row r="549" spans="2:2" ht="15.75" customHeight="1">
      <c r="B549" s="53"/>
    </row>
    <row r="550" spans="2:2" ht="15.75" customHeight="1">
      <c r="B550" s="53"/>
    </row>
    <row r="551" spans="2:2" ht="15.75" customHeight="1">
      <c r="B551" s="53"/>
    </row>
    <row r="552" spans="2:2" ht="15.75" customHeight="1">
      <c r="B552" s="53"/>
    </row>
    <row r="553" spans="2:2" ht="15.75" customHeight="1">
      <c r="B553" s="53"/>
    </row>
    <row r="554" spans="2:2" ht="15.75" customHeight="1">
      <c r="B554" s="53"/>
    </row>
    <row r="555" spans="2:2" ht="15.75" customHeight="1">
      <c r="B555" s="53"/>
    </row>
    <row r="556" spans="2:2" ht="15.75" customHeight="1">
      <c r="B556" s="53"/>
    </row>
    <row r="557" spans="2:2" ht="15.75" customHeight="1">
      <c r="B557" s="53"/>
    </row>
    <row r="558" spans="2:2" ht="15.75" customHeight="1">
      <c r="B558" s="53"/>
    </row>
    <row r="559" spans="2:2" ht="15.75" customHeight="1">
      <c r="B559" s="53"/>
    </row>
    <row r="560" spans="2:2" ht="15.75" customHeight="1">
      <c r="B560" s="53"/>
    </row>
    <row r="561" spans="2:2" ht="15.75" customHeight="1">
      <c r="B561" s="53"/>
    </row>
    <row r="562" spans="2:2" ht="15.75" customHeight="1">
      <c r="B562" s="53"/>
    </row>
    <row r="563" spans="2:2" ht="15.75" customHeight="1">
      <c r="B563" s="53"/>
    </row>
    <row r="564" spans="2:2" ht="15.75" customHeight="1">
      <c r="B564" s="53"/>
    </row>
    <row r="565" spans="2:2" ht="15.75" customHeight="1">
      <c r="B565" s="53"/>
    </row>
    <row r="566" spans="2:2" ht="15.75" customHeight="1">
      <c r="B566" s="53"/>
    </row>
    <row r="567" spans="2:2" ht="15.75" customHeight="1">
      <c r="B567" s="53"/>
    </row>
    <row r="568" spans="2:2" ht="15.75" customHeight="1">
      <c r="B568" s="53"/>
    </row>
    <row r="569" spans="2:2" ht="15.75" customHeight="1">
      <c r="B569" s="53"/>
    </row>
    <row r="570" spans="2:2" ht="15.75" customHeight="1">
      <c r="B570" s="53"/>
    </row>
    <row r="571" spans="2:2" ht="15.75" customHeight="1">
      <c r="B571" s="53"/>
    </row>
    <row r="572" spans="2:2" ht="15.75" customHeight="1">
      <c r="B572" s="53"/>
    </row>
    <row r="573" spans="2:2" ht="15.75" customHeight="1">
      <c r="B573" s="53"/>
    </row>
    <row r="574" spans="2:2" ht="15.75" customHeight="1">
      <c r="B574" s="53"/>
    </row>
    <row r="575" spans="2:2" ht="15.75" customHeight="1">
      <c r="B575" s="53"/>
    </row>
    <row r="576" spans="2:2" ht="15.75" customHeight="1">
      <c r="B576" s="53"/>
    </row>
    <row r="577" spans="2:2" ht="15.75" customHeight="1">
      <c r="B577" s="53"/>
    </row>
    <row r="578" spans="2:2" ht="15.75" customHeight="1">
      <c r="B578" s="53"/>
    </row>
    <row r="579" spans="2:2" ht="15.75" customHeight="1">
      <c r="B579" s="53"/>
    </row>
    <row r="580" spans="2:2" ht="15.75" customHeight="1">
      <c r="B580" s="53"/>
    </row>
    <row r="581" spans="2:2" ht="15.75" customHeight="1">
      <c r="B581" s="53"/>
    </row>
    <row r="582" spans="2:2" ht="15.75" customHeight="1">
      <c r="B582" s="53"/>
    </row>
    <row r="583" spans="2:2" ht="15.75" customHeight="1">
      <c r="B583" s="53"/>
    </row>
    <row r="584" spans="2:2" ht="15.75" customHeight="1">
      <c r="B584" s="53"/>
    </row>
    <row r="585" spans="2:2" ht="15.75" customHeight="1">
      <c r="B585" s="53"/>
    </row>
    <row r="586" spans="2:2" ht="15.75" customHeight="1">
      <c r="B586" s="53"/>
    </row>
    <row r="587" spans="2:2" ht="15.75" customHeight="1">
      <c r="B587" s="53"/>
    </row>
    <row r="588" spans="2:2" ht="15.75" customHeight="1">
      <c r="B588" s="53"/>
    </row>
    <row r="589" spans="2:2" ht="15.75" customHeight="1">
      <c r="B589" s="53"/>
    </row>
    <row r="590" spans="2:2" ht="15.75" customHeight="1">
      <c r="B590" s="53"/>
    </row>
    <row r="591" spans="2:2" ht="15.75" customHeight="1">
      <c r="B591" s="53"/>
    </row>
    <row r="592" spans="2:2" ht="15.75" customHeight="1">
      <c r="B592" s="53"/>
    </row>
    <row r="593" spans="2:2" ht="15.75" customHeight="1">
      <c r="B593" s="53"/>
    </row>
    <row r="594" spans="2:2" ht="15.75" customHeight="1">
      <c r="B594" s="53"/>
    </row>
    <row r="595" spans="2:2" ht="15.75" customHeight="1">
      <c r="B595" s="53"/>
    </row>
    <row r="596" spans="2:2" ht="15.75" customHeight="1">
      <c r="B596" s="53"/>
    </row>
    <row r="597" spans="2:2" ht="15.75" customHeight="1">
      <c r="B597" s="53"/>
    </row>
    <row r="598" spans="2:2" ht="15.75" customHeight="1">
      <c r="B598" s="53"/>
    </row>
    <row r="599" spans="2:2" ht="15.75" customHeight="1">
      <c r="B599" s="53"/>
    </row>
    <row r="600" spans="2:2" ht="15.75" customHeight="1">
      <c r="B600" s="53"/>
    </row>
    <row r="601" spans="2:2" ht="15.75" customHeight="1">
      <c r="B601" s="53"/>
    </row>
    <row r="602" spans="2:2" ht="15.75" customHeight="1">
      <c r="B602" s="53"/>
    </row>
    <row r="603" spans="2:2" ht="15.75" customHeight="1">
      <c r="B603" s="53"/>
    </row>
    <row r="604" spans="2:2" ht="15.75" customHeight="1">
      <c r="B604" s="53"/>
    </row>
    <row r="605" spans="2:2" ht="15.75" customHeight="1">
      <c r="B605" s="53"/>
    </row>
    <row r="606" spans="2:2" ht="15.75" customHeight="1">
      <c r="B606" s="53"/>
    </row>
    <row r="607" spans="2:2" ht="15.75" customHeight="1">
      <c r="B607" s="53"/>
    </row>
    <row r="608" spans="2:2" ht="15.75" customHeight="1">
      <c r="B608" s="53"/>
    </row>
    <row r="609" spans="2:2" ht="15.75" customHeight="1">
      <c r="B609" s="53"/>
    </row>
    <row r="610" spans="2:2" ht="15.75" customHeight="1">
      <c r="B610" s="53"/>
    </row>
    <row r="611" spans="2:2" ht="15.75" customHeight="1">
      <c r="B611" s="53"/>
    </row>
    <row r="612" spans="2:2" ht="15.75" customHeight="1">
      <c r="B612" s="53"/>
    </row>
    <row r="613" spans="2:2" ht="15.75" customHeight="1">
      <c r="B613" s="53"/>
    </row>
    <row r="614" spans="2:2" ht="15.75" customHeight="1">
      <c r="B614" s="53"/>
    </row>
    <row r="615" spans="2:2" ht="15.75" customHeight="1">
      <c r="B615" s="53"/>
    </row>
    <row r="616" spans="2:2" ht="15.75" customHeight="1">
      <c r="B616" s="53"/>
    </row>
    <row r="617" spans="2:2" ht="15.75" customHeight="1">
      <c r="B617" s="53"/>
    </row>
    <row r="618" spans="2:2" ht="15.75" customHeight="1">
      <c r="B618" s="53"/>
    </row>
    <row r="619" spans="2:2" ht="15.75" customHeight="1">
      <c r="B619" s="53"/>
    </row>
    <row r="620" spans="2:2" ht="15.75" customHeight="1">
      <c r="B620" s="53"/>
    </row>
    <row r="621" spans="2:2" ht="15.75" customHeight="1">
      <c r="B621" s="53"/>
    </row>
    <row r="622" spans="2:2" ht="15.75" customHeight="1">
      <c r="B622" s="53"/>
    </row>
    <row r="623" spans="2:2" ht="15.75" customHeight="1">
      <c r="B623" s="53"/>
    </row>
    <row r="624" spans="2:2" ht="15.75" customHeight="1">
      <c r="B624" s="53"/>
    </row>
    <row r="625" spans="2:2" ht="15.75" customHeight="1">
      <c r="B625" s="53"/>
    </row>
    <row r="626" spans="2:2" ht="15.75" customHeight="1">
      <c r="B626" s="53"/>
    </row>
    <row r="627" spans="2:2" ht="15.75" customHeight="1">
      <c r="B627" s="53"/>
    </row>
    <row r="628" spans="2:2" ht="15.75" customHeight="1">
      <c r="B628" s="53"/>
    </row>
    <row r="629" spans="2:2" ht="15.75" customHeight="1">
      <c r="B629" s="53"/>
    </row>
    <row r="630" spans="2:2" ht="15.75" customHeight="1">
      <c r="B630" s="53"/>
    </row>
    <row r="631" spans="2:2" ht="15.75" customHeight="1">
      <c r="B631" s="53"/>
    </row>
    <row r="632" spans="2:2" ht="15.75" customHeight="1">
      <c r="B632" s="53"/>
    </row>
    <row r="633" spans="2:2" ht="15.75" customHeight="1">
      <c r="B633" s="53"/>
    </row>
    <row r="634" spans="2:2" ht="15.75" customHeight="1">
      <c r="B634" s="53"/>
    </row>
    <row r="635" spans="2:2" ht="15.75" customHeight="1">
      <c r="B635" s="53"/>
    </row>
    <row r="636" spans="2:2" ht="15.75" customHeight="1">
      <c r="B636" s="53"/>
    </row>
    <row r="637" spans="2:2" ht="15.75" customHeight="1">
      <c r="B637" s="53"/>
    </row>
    <row r="638" spans="2:2" ht="15.75" customHeight="1">
      <c r="B638" s="53"/>
    </row>
    <row r="639" spans="2:2" ht="15.75" customHeight="1">
      <c r="B639" s="53"/>
    </row>
    <row r="640" spans="2:2" ht="15.75" customHeight="1">
      <c r="B640" s="53"/>
    </row>
    <row r="641" spans="2:2" ht="15.75" customHeight="1">
      <c r="B641" s="53"/>
    </row>
    <row r="642" spans="2:2" ht="15.75" customHeight="1">
      <c r="B642" s="53"/>
    </row>
    <row r="643" spans="2:2" ht="15.75" customHeight="1">
      <c r="B643" s="53"/>
    </row>
    <row r="644" spans="2:2" ht="15.75" customHeight="1">
      <c r="B644" s="53"/>
    </row>
    <row r="645" spans="2:2" ht="15.75" customHeight="1">
      <c r="B645" s="53"/>
    </row>
    <row r="646" spans="2:2" ht="15.75" customHeight="1">
      <c r="B646" s="53"/>
    </row>
    <row r="647" spans="2:2" ht="15.75" customHeight="1">
      <c r="B647" s="53"/>
    </row>
    <row r="648" spans="2:2" ht="15.75" customHeight="1">
      <c r="B648" s="53"/>
    </row>
    <row r="649" spans="2:2" ht="15.75" customHeight="1">
      <c r="B649" s="53"/>
    </row>
    <row r="650" spans="2:2" ht="15.75" customHeight="1">
      <c r="B650" s="53"/>
    </row>
    <row r="651" spans="2:2" ht="15.75" customHeight="1">
      <c r="B651" s="53"/>
    </row>
    <row r="652" spans="2:2" ht="15.75" customHeight="1">
      <c r="B652" s="53"/>
    </row>
    <row r="653" spans="2:2" ht="15.75" customHeight="1">
      <c r="B653" s="53"/>
    </row>
    <row r="654" spans="2:2" ht="15.75" customHeight="1">
      <c r="B654" s="53"/>
    </row>
    <row r="655" spans="2:2" ht="15.75" customHeight="1">
      <c r="B655" s="53"/>
    </row>
    <row r="656" spans="2:2" ht="15.75" customHeight="1">
      <c r="B656" s="53"/>
    </row>
    <row r="657" spans="2:2" ht="15.75" customHeight="1">
      <c r="B657" s="53"/>
    </row>
    <row r="658" spans="2:2" ht="15.75" customHeight="1">
      <c r="B658" s="53"/>
    </row>
    <row r="659" spans="2:2" ht="15.75" customHeight="1">
      <c r="B659" s="53"/>
    </row>
    <row r="660" spans="2:2" ht="15.75" customHeight="1">
      <c r="B660" s="53"/>
    </row>
    <row r="661" spans="2:2" ht="15.75" customHeight="1">
      <c r="B661" s="53"/>
    </row>
    <row r="662" spans="2:2" ht="15.75" customHeight="1">
      <c r="B662" s="53"/>
    </row>
    <row r="663" spans="2:2" ht="15.75" customHeight="1">
      <c r="B663" s="53"/>
    </row>
    <row r="664" spans="2:2" ht="15.75" customHeight="1">
      <c r="B664" s="53"/>
    </row>
    <row r="665" spans="2:2" ht="15.75" customHeight="1">
      <c r="B665" s="53"/>
    </row>
    <row r="666" spans="2:2" ht="15.75" customHeight="1">
      <c r="B666" s="53"/>
    </row>
    <row r="667" spans="2:2" ht="15.75" customHeight="1">
      <c r="B667" s="53"/>
    </row>
    <row r="668" spans="2:2" ht="15.75" customHeight="1">
      <c r="B668" s="53"/>
    </row>
    <row r="669" spans="2:2" ht="15.75" customHeight="1">
      <c r="B669" s="53"/>
    </row>
    <row r="670" spans="2:2" ht="15.75" customHeight="1">
      <c r="B670" s="53"/>
    </row>
    <row r="671" spans="2:2" ht="15.75" customHeight="1">
      <c r="B671" s="53"/>
    </row>
    <row r="672" spans="2:2" ht="15.75" customHeight="1">
      <c r="B672" s="53"/>
    </row>
    <row r="673" spans="2:2" ht="15.75" customHeight="1">
      <c r="B673" s="53"/>
    </row>
    <row r="674" spans="2:2" ht="15.75" customHeight="1">
      <c r="B674" s="53"/>
    </row>
    <row r="675" spans="2:2" ht="15.75" customHeight="1">
      <c r="B675" s="53"/>
    </row>
    <row r="676" spans="2:2" ht="15.75" customHeight="1">
      <c r="B676" s="53"/>
    </row>
    <row r="677" spans="2:2" ht="15.75" customHeight="1">
      <c r="B677" s="53"/>
    </row>
    <row r="678" spans="2:2" ht="15.75" customHeight="1">
      <c r="B678" s="53"/>
    </row>
    <row r="679" spans="2:2" ht="15.75" customHeight="1">
      <c r="B679" s="53"/>
    </row>
    <row r="680" spans="2:2" ht="15.75" customHeight="1">
      <c r="B680" s="53"/>
    </row>
    <row r="681" spans="2:2" ht="15.75" customHeight="1">
      <c r="B681" s="53"/>
    </row>
    <row r="682" spans="2:2" ht="15.75" customHeight="1">
      <c r="B682" s="53"/>
    </row>
    <row r="683" spans="2:2" ht="15.75" customHeight="1">
      <c r="B683" s="53"/>
    </row>
    <row r="684" spans="2:2" ht="15.75" customHeight="1">
      <c r="B684" s="53"/>
    </row>
    <row r="685" spans="2:2" ht="15.75" customHeight="1">
      <c r="B685" s="53"/>
    </row>
    <row r="686" spans="2:2" ht="15.75" customHeight="1">
      <c r="B686" s="53"/>
    </row>
    <row r="687" spans="2:2" ht="15.75" customHeight="1">
      <c r="B687" s="53"/>
    </row>
    <row r="688" spans="2:2" ht="15.75" customHeight="1">
      <c r="B688" s="53"/>
    </row>
    <row r="689" spans="2:2" ht="15.75" customHeight="1">
      <c r="B689" s="53"/>
    </row>
    <row r="690" spans="2:2" ht="15.75" customHeight="1">
      <c r="B690" s="53"/>
    </row>
    <row r="691" spans="2:2" ht="15.75" customHeight="1">
      <c r="B691" s="53"/>
    </row>
    <row r="692" spans="2:2" ht="15.75" customHeight="1">
      <c r="B692" s="53"/>
    </row>
    <row r="693" spans="2:2" ht="15.75" customHeight="1">
      <c r="B693" s="53"/>
    </row>
    <row r="694" spans="2:2" ht="15.75" customHeight="1">
      <c r="B694" s="53"/>
    </row>
    <row r="695" spans="2:2" ht="15.75" customHeight="1">
      <c r="B695" s="53"/>
    </row>
    <row r="696" spans="2:2" ht="15.75" customHeight="1">
      <c r="B696" s="53"/>
    </row>
    <row r="697" spans="2:2" ht="15.75" customHeight="1">
      <c r="B697" s="53"/>
    </row>
    <row r="698" spans="2:2" ht="15.75" customHeight="1">
      <c r="B698" s="53"/>
    </row>
    <row r="699" spans="2:2" ht="15.75" customHeight="1">
      <c r="B699" s="53"/>
    </row>
    <row r="700" spans="2:2" ht="15.75" customHeight="1">
      <c r="B700" s="53"/>
    </row>
    <row r="701" spans="2:2" ht="15.75" customHeight="1">
      <c r="B701" s="53"/>
    </row>
    <row r="702" spans="2:2" ht="15.75" customHeight="1">
      <c r="B702" s="53"/>
    </row>
    <row r="703" spans="2:2" ht="15.75" customHeight="1">
      <c r="B703" s="53"/>
    </row>
    <row r="704" spans="2:2" ht="15.75" customHeight="1">
      <c r="B704" s="53"/>
    </row>
    <row r="705" spans="2:2" ht="15.75" customHeight="1">
      <c r="B705" s="53"/>
    </row>
    <row r="706" spans="2:2" ht="15.75" customHeight="1">
      <c r="B706" s="53"/>
    </row>
    <row r="707" spans="2:2" ht="15.75" customHeight="1">
      <c r="B707" s="53"/>
    </row>
    <row r="708" spans="2:2" ht="15.75" customHeight="1">
      <c r="B708" s="53"/>
    </row>
    <row r="709" spans="2:2" ht="15.75" customHeight="1">
      <c r="B709" s="53"/>
    </row>
    <row r="710" spans="2:2" ht="15.75" customHeight="1">
      <c r="B710" s="53"/>
    </row>
    <row r="711" spans="2:2" ht="15.75" customHeight="1">
      <c r="B711" s="53"/>
    </row>
    <row r="712" spans="2:2" ht="15.75" customHeight="1">
      <c r="B712" s="53"/>
    </row>
    <row r="713" spans="2:2" ht="15.75" customHeight="1">
      <c r="B713" s="53"/>
    </row>
    <row r="714" spans="2:2" ht="15.75" customHeight="1">
      <c r="B714" s="53"/>
    </row>
    <row r="715" spans="2:2" ht="15.75" customHeight="1">
      <c r="B715" s="53"/>
    </row>
    <row r="716" spans="2:2" ht="15.75" customHeight="1">
      <c r="B716" s="53"/>
    </row>
    <row r="717" spans="2:2" ht="15.75" customHeight="1">
      <c r="B717" s="53"/>
    </row>
    <row r="718" spans="2:2" ht="15.75" customHeight="1">
      <c r="B718" s="53"/>
    </row>
    <row r="719" spans="2:2" ht="15.75" customHeight="1">
      <c r="B719" s="53"/>
    </row>
    <row r="720" spans="2:2" ht="15.75" customHeight="1">
      <c r="B720" s="53"/>
    </row>
    <row r="721" spans="2:2" ht="15.75" customHeight="1">
      <c r="B721" s="53"/>
    </row>
    <row r="722" spans="2:2" ht="15.75" customHeight="1">
      <c r="B722" s="53"/>
    </row>
    <row r="723" spans="2:2" ht="15.75" customHeight="1">
      <c r="B723" s="53"/>
    </row>
    <row r="724" spans="2:2" ht="15.75" customHeight="1">
      <c r="B724" s="53"/>
    </row>
    <row r="725" spans="2:2" ht="15.75" customHeight="1">
      <c r="B725" s="53"/>
    </row>
    <row r="726" spans="2:2" ht="15.75" customHeight="1">
      <c r="B726" s="53"/>
    </row>
    <row r="727" spans="2:2" ht="15.75" customHeight="1">
      <c r="B727" s="53"/>
    </row>
    <row r="728" spans="2:2" ht="15.75" customHeight="1">
      <c r="B728" s="53"/>
    </row>
    <row r="729" spans="2:2" ht="15.75" customHeight="1">
      <c r="B729" s="53"/>
    </row>
    <row r="730" spans="2:2" ht="15.75" customHeight="1">
      <c r="B730" s="53"/>
    </row>
    <row r="731" spans="2:2" ht="15.75" customHeight="1">
      <c r="B731" s="53"/>
    </row>
    <row r="732" spans="2:2" ht="15.75" customHeight="1">
      <c r="B732" s="53"/>
    </row>
    <row r="733" spans="2:2" ht="15.75" customHeight="1">
      <c r="B733" s="53"/>
    </row>
    <row r="734" spans="2:2" ht="15.75" customHeight="1">
      <c r="B734" s="53"/>
    </row>
    <row r="735" spans="2:2" ht="15.75" customHeight="1">
      <c r="B735" s="53"/>
    </row>
    <row r="736" spans="2:2" ht="15.75" customHeight="1">
      <c r="B736" s="53"/>
    </row>
    <row r="737" spans="2:2" ht="15.75" customHeight="1">
      <c r="B737" s="53"/>
    </row>
    <row r="738" spans="2:2" ht="15.75" customHeight="1">
      <c r="B738" s="53"/>
    </row>
    <row r="739" spans="2:2" ht="15.75" customHeight="1">
      <c r="B739" s="53"/>
    </row>
    <row r="740" spans="2:2" ht="15.75" customHeight="1">
      <c r="B740" s="53"/>
    </row>
    <row r="741" spans="2:2" ht="15.75" customHeight="1">
      <c r="B741" s="53"/>
    </row>
    <row r="742" spans="2:2" ht="15.75" customHeight="1">
      <c r="B742" s="53"/>
    </row>
    <row r="743" spans="2:2" ht="15.75" customHeight="1">
      <c r="B743" s="53"/>
    </row>
    <row r="744" spans="2:2" ht="15.75" customHeight="1">
      <c r="B744" s="53"/>
    </row>
    <row r="745" spans="2:2" ht="15.75" customHeight="1">
      <c r="B745" s="53"/>
    </row>
    <row r="746" spans="2:2" ht="15.75" customHeight="1">
      <c r="B746" s="53"/>
    </row>
    <row r="747" spans="2:2" ht="15.75" customHeight="1">
      <c r="B747" s="53"/>
    </row>
    <row r="748" spans="2:2" ht="15.75" customHeight="1">
      <c r="B748" s="53"/>
    </row>
    <row r="749" spans="2:2" ht="15.75" customHeight="1">
      <c r="B749" s="53"/>
    </row>
    <row r="750" spans="2:2" ht="15.75" customHeight="1">
      <c r="B750" s="53"/>
    </row>
    <row r="751" spans="2:2" ht="15.75" customHeight="1">
      <c r="B751" s="53"/>
    </row>
    <row r="752" spans="2:2" ht="15.75" customHeight="1">
      <c r="B752" s="53"/>
    </row>
    <row r="753" spans="2:2" ht="15.75" customHeight="1">
      <c r="B753" s="53"/>
    </row>
    <row r="754" spans="2:2" ht="15.75" customHeight="1">
      <c r="B754" s="53"/>
    </row>
    <row r="755" spans="2:2" ht="15.75" customHeight="1">
      <c r="B755" s="53"/>
    </row>
    <row r="756" spans="2:2" ht="15.75" customHeight="1">
      <c r="B756" s="53"/>
    </row>
    <row r="757" spans="2:2" ht="15.75" customHeight="1">
      <c r="B757" s="53"/>
    </row>
    <row r="758" spans="2:2" ht="15.75" customHeight="1">
      <c r="B758" s="53"/>
    </row>
    <row r="759" spans="2:2" ht="15.75" customHeight="1">
      <c r="B759" s="53"/>
    </row>
    <row r="760" spans="2:2" ht="15.75" customHeight="1">
      <c r="B760" s="53"/>
    </row>
    <row r="761" spans="2:2" ht="15.75" customHeight="1">
      <c r="B761" s="53"/>
    </row>
    <row r="762" spans="2:2" ht="15.75" customHeight="1">
      <c r="B762" s="53"/>
    </row>
    <row r="763" spans="2:2" ht="15.75" customHeight="1">
      <c r="B763" s="53"/>
    </row>
    <row r="764" spans="2:2" ht="15.75" customHeight="1">
      <c r="B764" s="53"/>
    </row>
    <row r="765" spans="2:2" ht="15.75" customHeight="1">
      <c r="B765" s="53"/>
    </row>
    <row r="766" spans="2:2" ht="15.75" customHeight="1">
      <c r="B766" s="53"/>
    </row>
    <row r="767" spans="2:2" ht="15.75" customHeight="1">
      <c r="B767" s="53"/>
    </row>
    <row r="768" spans="2:2" ht="15.75" customHeight="1">
      <c r="B768" s="53"/>
    </row>
    <row r="769" spans="2:2" ht="15.75" customHeight="1">
      <c r="B769" s="53"/>
    </row>
    <row r="770" spans="2:2" ht="15.75" customHeight="1">
      <c r="B770" s="53"/>
    </row>
    <row r="771" spans="2:2" ht="15.75" customHeight="1">
      <c r="B771" s="53"/>
    </row>
    <row r="772" spans="2:2" ht="15.75" customHeight="1">
      <c r="B772" s="53"/>
    </row>
    <row r="773" spans="2:2" ht="15.75" customHeight="1">
      <c r="B773" s="53"/>
    </row>
    <row r="774" spans="2:2" ht="15.75" customHeight="1">
      <c r="B774" s="53"/>
    </row>
    <row r="775" spans="2:2" ht="15.75" customHeight="1">
      <c r="B775" s="53"/>
    </row>
    <row r="776" spans="2:2" ht="15.75" customHeight="1">
      <c r="B776" s="53"/>
    </row>
    <row r="777" spans="2:2" ht="15.75" customHeight="1">
      <c r="B777" s="53"/>
    </row>
    <row r="778" spans="2:2" ht="15.75" customHeight="1">
      <c r="B778" s="53"/>
    </row>
    <row r="779" spans="2:2" ht="15.75" customHeight="1">
      <c r="B779" s="53"/>
    </row>
    <row r="780" spans="2:2" ht="15.75" customHeight="1">
      <c r="B780" s="53"/>
    </row>
    <row r="781" spans="2:2" ht="15.75" customHeight="1">
      <c r="B781" s="53"/>
    </row>
    <row r="782" spans="2:2" ht="15.75" customHeight="1">
      <c r="B782" s="53"/>
    </row>
    <row r="783" spans="2:2" ht="15.75" customHeight="1">
      <c r="B783" s="53"/>
    </row>
    <row r="784" spans="2:2" ht="15.75" customHeight="1">
      <c r="B784" s="53"/>
    </row>
    <row r="785" spans="2:2" ht="15.75" customHeight="1">
      <c r="B785" s="53"/>
    </row>
    <row r="786" spans="2:2" ht="15.75" customHeight="1">
      <c r="B786" s="53"/>
    </row>
    <row r="787" spans="2:2" ht="15.75" customHeight="1">
      <c r="B787" s="53"/>
    </row>
    <row r="788" spans="2:2" ht="15.75" customHeight="1">
      <c r="B788" s="53"/>
    </row>
    <row r="789" spans="2:2" ht="15.75" customHeight="1">
      <c r="B789" s="53"/>
    </row>
    <row r="790" spans="2:2" ht="15.75" customHeight="1">
      <c r="B790" s="53"/>
    </row>
    <row r="791" spans="2:2" ht="15.75" customHeight="1">
      <c r="B791" s="53"/>
    </row>
    <row r="792" spans="2:2" ht="15.75" customHeight="1">
      <c r="B792" s="53"/>
    </row>
    <row r="793" spans="2:2" ht="15.75" customHeight="1">
      <c r="B793" s="53"/>
    </row>
    <row r="794" spans="2:2" ht="15.75" customHeight="1">
      <c r="B794" s="53"/>
    </row>
    <row r="795" spans="2:2" ht="15.75" customHeight="1">
      <c r="B795" s="53"/>
    </row>
    <row r="796" spans="2:2" ht="15.75" customHeight="1">
      <c r="B796" s="53"/>
    </row>
    <row r="797" spans="2:2" ht="15.75" customHeight="1">
      <c r="B797" s="53"/>
    </row>
    <row r="798" spans="2:2" ht="15.75" customHeight="1">
      <c r="B798" s="53"/>
    </row>
    <row r="799" spans="2:2" ht="15.75" customHeight="1">
      <c r="B799" s="53"/>
    </row>
    <row r="800" spans="2:2" ht="15.75" customHeight="1">
      <c r="B800" s="53"/>
    </row>
    <row r="801" spans="2:2" ht="15.75" customHeight="1">
      <c r="B801" s="53"/>
    </row>
    <row r="802" spans="2:2" ht="15.75" customHeight="1">
      <c r="B802" s="53"/>
    </row>
    <row r="803" spans="2:2" ht="15.75" customHeight="1">
      <c r="B803" s="53"/>
    </row>
    <row r="804" spans="2:2" ht="15.75" customHeight="1">
      <c r="B804" s="53"/>
    </row>
    <row r="805" spans="2:2" ht="15.75" customHeight="1">
      <c r="B805" s="53"/>
    </row>
    <row r="806" spans="2:2" ht="15.75" customHeight="1">
      <c r="B806" s="53"/>
    </row>
    <row r="807" spans="2:2" ht="15.75" customHeight="1">
      <c r="B807" s="53"/>
    </row>
    <row r="808" spans="2:2" ht="15.75" customHeight="1">
      <c r="B808" s="53"/>
    </row>
    <row r="809" spans="2:2" ht="15.75" customHeight="1">
      <c r="B809" s="53"/>
    </row>
    <row r="810" spans="2:2" ht="15.75" customHeight="1">
      <c r="B810" s="53"/>
    </row>
    <row r="811" spans="2:2" ht="15.75" customHeight="1">
      <c r="B811" s="53"/>
    </row>
    <row r="812" spans="2:2" ht="15.75" customHeight="1">
      <c r="B812" s="53"/>
    </row>
    <row r="813" spans="2:2" ht="15.75" customHeight="1">
      <c r="B813" s="53"/>
    </row>
    <row r="814" spans="2:2" ht="15.75" customHeight="1">
      <c r="B814" s="53"/>
    </row>
    <row r="815" spans="2:2" ht="15.75" customHeight="1">
      <c r="B815" s="53"/>
    </row>
    <row r="816" spans="2:2" ht="15.75" customHeight="1">
      <c r="B816" s="53"/>
    </row>
    <row r="817" spans="2:2" ht="15.75" customHeight="1">
      <c r="B817" s="53"/>
    </row>
    <row r="818" spans="2:2" ht="15.75" customHeight="1">
      <c r="B818" s="53"/>
    </row>
    <row r="819" spans="2:2" ht="15.75" customHeight="1">
      <c r="B819" s="53"/>
    </row>
    <row r="820" spans="2:2" ht="15.75" customHeight="1">
      <c r="B820" s="53"/>
    </row>
    <row r="821" spans="2:2" ht="15.75" customHeight="1">
      <c r="B821" s="53"/>
    </row>
    <row r="822" spans="2:2" ht="15.75" customHeight="1">
      <c r="B822" s="53"/>
    </row>
    <row r="823" spans="2:2" ht="15.75" customHeight="1">
      <c r="B823" s="53"/>
    </row>
    <row r="824" spans="2:2" ht="15.75" customHeight="1">
      <c r="B824" s="53"/>
    </row>
    <row r="825" spans="2:2" ht="15.75" customHeight="1">
      <c r="B825" s="53"/>
    </row>
    <row r="826" spans="2:2" ht="15.75" customHeight="1">
      <c r="B826" s="53"/>
    </row>
    <row r="827" spans="2:2" ht="15.75" customHeight="1">
      <c r="B827" s="53"/>
    </row>
    <row r="828" spans="2:2" ht="15.75" customHeight="1">
      <c r="B828" s="53"/>
    </row>
    <row r="829" spans="2:2" ht="15.75" customHeight="1">
      <c r="B829" s="53"/>
    </row>
    <row r="830" spans="2:2" ht="15.75" customHeight="1">
      <c r="B830" s="53"/>
    </row>
    <row r="831" spans="2:2" ht="15.75" customHeight="1">
      <c r="B831" s="53"/>
    </row>
    <row r="832" spans="2:2" ht="15.75" customHeight="1">
      <c r="B832" s="53"/>
    </row>
    <row r="833" spans="2:2" ht="15.75" customHeight="1">
      <c r="B833" s="53"/>
    </row>
    <row r="834" spans="2:2" ht="15.75" customHeight="1">
      <c r="B834" s="53"/>
    </row>
    <row r="835" spans="2:2" ht="15.75" customHeight="1">
      <c r="B835" s="53"/>
    </row>
    <row r="836" spans="2:2" ht="15.75" customHeight="1">
      <c r="B836" s="53"/>
    </row>
    <row r="837" spans="2:2" ht="15.75" customHeight="1">
      <c r="B837" s="53"/>
    </row>
    <row r="838" spans="2:2" ht="15.75" customHeight="1">
      <c r="B838" s="53"/>
    </row>
    <row r="839" spans="2:2" ht="15.75" customHeight="1">
      <c r="B839" s="53"/>
    </row>
    <row r="840" spans="2:2" ht="15.75" customHeight="1">
      <c r="B840" s="53"/>
    </row>
    <row r="841" spans="2:2" ht="15.75" customHeight="1">
      <c r="B841" s="53"/>
    </row>
    <row r="842" spans="2:2" ht="15.75" customHeight="1">
      <c r="B842" s="53"/>
    </row>
    <row r="843" spans="2:2" ht="15.75" customHeight="1">
      <c r="B843" s="53"/>
    </row>
    <row r="844" spans="2:2" ht="15.75" customHeight="1">
      <c r="B844" s="53"/>
    </row>
    <row r="845" spans="2:2" ht="15.75" customHeight="1">
      <c r="B845" s="53"/>
    </row>
    <row r="846" spans="2:2" ht="15.75" customHeight="1">
      <c r="B846" s="53"/>
    </row>
    <row r="847" spans="2:2" ht="15.75" customHeight="1">
      <c r="B847" s="53"/>
    </row>
    <row r="848" spans="2:2" ht="15.75" customHeight="1">
      <c r="B848" s="53"/>
    </row>
    <row r="849" spans="2:2" ht="15.75" customHeight="1">
      <c r="B849" s="53"/>
    </row>
    <row r="850" spans="2:2" ht="15.75" customHeight="1">
      <c r="B850" s="53"/>
    </row>
    <row r="851" spans="2:2" ht="15.75" customHeight="1">
      <c r="B851" s="53"/>
    </row>
    <row r="852" spans="2:2" ht="15.75" customHeight="1">
      <c r="B852" s="53"/>
    </row>
    <row r="853" spans="2:2" ht="15.75" customHeight="1">
      <c r="B853" s="53"/>
    </row>
    <row r="854" spans="2:2" ht="15.75" customHeight="1">
      <c r="B854" s="53"/>
    </row>
    <row r="855" spans="2:2" ht="15.75" customHeight="1">
      <c r="B855" s="53"/>
    </row>
    <row r="856" spans="2:2" ht="15.75" customHeight="1">
      <c r="B856" s="53"/>
    </row>
    <row r="857" spans="2:2" ht="15.75" customHeight="1">
      <c r="B857" s="53"/>
    </row>
    <row r="858" spans="2:2" ht="15.75" customHeight="1">
      <c r="B858" s="53"/>
    </row>
    <row r="859" spans="2:2" ht="15.75" customHeight="1">
      <c r="B859" s="53"/>
    </row>
    <row r="860" spans="2:2" ht="15.75" customHeight="1">
      <c r="B860" s="53"/>
    </row>
    <row r="861" spans="2:2" ht="15.75" customHeight="1">
      <c r="B861" s="53"/>
    </row>
    <row r="862" spans="2:2" ht="15.75" customHeight="1">
      <c r="B862" s="53"/>
    </row>
    <row r="863" spans="2:2" ht="15.75" customHeight="1">
      <c r="B863" s="53"/>
    </row>
    <row r="864" spans="2:2" ht="15.75" customHeight="1">
      <c r="B864" s="53"/>
    </row>
    <row r="865" spans="2:2" ht="15.75" customHeight="1">
      <c r="B865" s="53"/>
    </row>
    <row r="866" spans="2:2" ht="15.75" customHeight="1">
      <c r="B866" s="53"/>
    </row>
    <row r="867" spans="2:2" ht="15.75" customHeight="1">
      <c r="B867" s="53"/>
    </row>
    <row r="868" spans="2:2" ht="15.75" customHeight="1">
      <c r="B868" s="53"/>
    </row>
    <row r="869" spans="2:2" ht="15.75" customHeight="1">
      <c r="B869" s="53"/>
    </row>
    <row r="870" spans="2:2" ht="15.75" customHeight="1">
      <c r="B870" s="53"/>
    </row>
    <row r="871" spans="2:2" ht="15.75" customHeight="1">
      <c r="B871" s="53"/>
    </row>
    <row r="872" spans="2:2" ht="15.75" customHeight="1">
      <c r="B872" s="53"/>
    </row>
    <row r="873" spans="2:2" ht="15.75" customHeight="1">
      <c r="B873" s="53"/>
    </row>
    <row r="874" spans="2:2" ht="15.75" customHeight="1">
      <c r="B874" s="53"/>
    </row>
    <row r="875" spans="2:2" ht="15.75" customHeight="1">
      <c r="B875" s="53"/>
    </row>
    <row r="876" spans="2:2" ht="15.75" customHeight="1">
      <c r="B876" s="53"/>
    </row>
    <row r="877" spans="2:2" ht="15.75" customHeight="1">
      <c r="B877" s="53"/>
    </row>
    <row r="878" spans="2:2" ht="15.75" customHeight="1">
      <c r="B878" s="53"/>
    </row>
    <row r="879" spans="2:2" ht="15.75" customHeight="1">
      <c r="B879" s="53"/>
    </row>
    <row r="880" spans="2:2" ht="15.75" customHeight="1">
      <c r="B880" s="53"/>
    </row>
    <row r="881" spans="2:2" ht="15.75" customHeight="1">
      <c r="B881" s="53"/>
    </row>
    <row r="882" spans="2:2" ht="15.75" customHeight="1">
      <c r="B882" s="53"/>
    </row>
    <row r="883" spans="2:2" ht="15.75" customHeight="1">
      <c r="B883" s="53"/>
    </row>
    <row r="884" spans="2:2" ht="15.75" customHeight="1">
      <c r="B884" s="53"/>
    </row>
    <row r="885" spans="2:2" ht="15.75" customHeight="1">
      <c r="B885" s="53"/>
    </row>
    <row r="886" spans="2:2" ht="15.75" customHeight="1">
      <c r="B886" s="53"/>
    </row>
    <row r="887" spans="2:2" ht="15.75" customHeight="1">
      <c r="B887" s="53"/>
    </row>
    <row r="888" spans="2:2" ht="15.75" customHeight="1">
      <c r="B888" s="53"/>
    </row>
    <row r="889" spans="2:2" ht="15.75" customHeight="1">
      <c r="B889" s="53"/>
    </row>
    <row r="890" spans="2:2" ht="15.75" customHeight="1">
      <c r="B890" s="53"/>
    </row>
    <row r="891" spans="2:2" ht="15.75" customHeight="1">
      <c r="B891" s="53"/>
    </row>
    <row r="892" spans="2:2" ht="15.75" customHeight="1">
      <c r="B892" s="53"/>
    </row>
    <row r="893" spans="2:2" ht="15.75" customHeight="1">
      <c r="B893" s="53"/>
    </row>
    <row r="894" spans="2:2" ht="15.75" customHeight="1">
      <c r="B894" s="53"/>
    </row>
    <row r="895" spans="2:2" ht="15.75" customHeight="1">
      <c r="B895" s="53"/>
    </row>
    <row r="896" spans="2:2" ht="15.75" customHeight="1">
      <c r="B896" s="53"/>
    </row>
    <row r="897" spans="2:2" ht="15.75" customHeight="1">
      <c r="B897" s="53"/>
    </row>
    <row r="898" spans="2:2" ht="15.75" customHeight="1">
      <c r="B898" s="53"/>
    </row>
    <row r="899" spans="2:2" ht="15.75" customHeight="1">
      <c r="B899" s="53"/>
    </row>
  </sheetData>
  <mergeCells count="2">
    <mergeCell ref="A8:B8"/>
    <mergeCell ref="A1:F1"/>
  </mergeCells>
  <conditionalFormatting sqref="F11:F899">
    <cfRule type="cellIs" dxfId="35" priority="1" operator="equal">
      <formula>"Não iniciado"</formula>
    </cfRule>
    <cfRule type="cellIs" dxfId="34" priority="2" operator="equal">
      <formula>"Em cadastramento"</formula>
    </cfRule>
    <cfRule type="notContainsBlanks" dxfId="33" priority="3">
      <formula>LEN(TRIM(F11))&gt;0</formula>
    </cfRule>
  </conditionalFormatting>
  <pageMargins left="0.25" right="0.25" top="0.75" bottom="0.75" header="0" footer="0"/>
  <pageSetup paperSize="9" scale="65"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30"/>
  <sheetViews>
    <sheetView topLeftCell="A7" workbookViewId="0">
      <selection activeCell="B30" sqref="B30"/>
    </sheetView>
  </sheetViews>
  <sheetFormatPr defaultColWidth="12.5703125" defaultRowHeight="15" customHeight="1"/>
  <cols>
    <col min="1" max="1" width="13" style="75" customWidth="1"/>
    <col min="2" max="2" width="92.42578125" style="74" customWidth="1"/>
    <col min="3" max="3" width="17.28515625" style="75" customWidth="1"/>
    <col min="4" max="4" width="18.5703125" style="75" customWidth="1"/>
    <col min="5" max="5" width="12.5703125" style="75" customWidth="1"/>
    <col min="6" max="6" width="20" style="75" bestFit="1" customWidth="1"/>
    <col min="7" max="7" width="18.140625" hidden="1" customWidth="1"/>
  </cols>
  <sheetData>
    <row r="1" spans="1:26" ht="18" customHeight="1">
      <c r="A1" s="90" t="s">
        <v>171</v>
      </c>
      <c r="B1" s="92"/>
      <c r="C1" s="93"/>
      <c r="D1" s="93"/>
      <c r="E1" s="93"/>
      <c r="F1" s="93"/>
      <c r="G1" s="89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5.75" customHeight="1">
      <c r="A2" s="21"/>
      <c r="B2" s="21"/>
      <c r="C2" s="22"/>
      <c r="D2" s="22"/>
      <c r="E2" s="22"/>
      <c r="F2" s="22"/>
      <c r="G2" s="2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5.75" customHeight="1">
      <c r="A3" s="23" t="s">
        <v>33</v>
      </c>
      <c r="B3" s="24">
        <f>COUNTA(F11:F887)</f>
        <v>16</v>
      </c>
      <c r="C3" s="22"/>
      <c r="D3" s="22"/>
      <c r="E3" s="22"/>
      <c r="F3" s="22"/>
      <c r="G3" s="2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15.75" customHeight="1">
      <c r="A4" s="23" t="s">
        <v>34</v>
      </c>
      <c r="B4" s="24">
        <f>COUNTIF(F11:F709, "Em análise do MEC")</f>
        <v>7</v>
      </c>
      <c r="C4" s="22"/>
      <c r="D4" s="22"/>
      <c r="E4" s="22"/>
      <c r="F4" s="22"/>
      <c r="G4" s="2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15.75" customHeight="1">
      <c r="A5" s="23" t="s">
        <v>35</v>
      </c>
      <c r="B5" s="24">
        <f>SUM(COUNTIF(F11:F709, "Não iniciado"), COUNTIF(F11:F709, "Em cadastramento"))</f>
        <v>9</v>
      </c>
      <c r="C5" s="22"/>
      <c r="D5" s="22"/>
      <c r="E5" s="22"/>
      <c r="F5" s="22"/>
      <c r="G5" s="2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15.75" customHeight="1">
      <c r="A6" s="23" t="s">
        <v>36</v>
      </c>
      <c r="B6" s="25">
        <f>B4/B3*100</f>
        <v>43.75</v>
      </c>
      <c r="C6" s="45"/>
      <c r="D6" s="22"/>
      <c r="E6" s="22"/>
      <c r="F6" s="22"/>
      <c r="G6" s="2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15.75" customHeight="1">
      <c r="A7" s="22"/>
      <c r="B7" s="22"/>
      <c r="C7" s="22"/>
      <c r="D7" s="22"/>
      <c r="E7" s="22"/>
      <c r="F7" s="22"/>
      <c r="G7" s="2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5.75" customHeight="1">
      <c r="A8" s="88" t="s">
        <v>37</v>
      </c>
      <c r="B8" s="92"/>
      <c r="C8" s="22"/>
      <c r="D8" s="22"/>
      <c r="E8" s="22"/>
      <c r="F8" s="22"/>
      <c r="G8" s="2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5.75" customHeight="1">
      <c r="A9" s="22"/>
      <c r="B9" s="22"/>
      <c r="C9" s="22"/>
      <c r="D9" s="22"/>
      <c r="E9" s="22"/>
      <c r="F9" s="22"/>
      <c r="G9" s="2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5.75" customHeight="1">
      <c r="A10" s="78" t="s">
        <v>38</v>
      </c>
      <c r="B10" s="78" t="s">
        <v>39</v>
      </c>
      <c r="C10" s="78" t="s">
        <v>40</v>
      </c>
      <c r="D10" s="78" t="s">
        <v>41</v>
      </c>
      <c r="E10" s="78" t="s">
        <v>42</v>
      </c>
      <c r="F10" s="47" t="s">
        <v>43</v>
      </c>
      <c r="G10" s="34" t="s">
        <v>172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5.75" customHeight="1">
      <c r="A11" s="78">
        <v>17032695</v>
      </c>
      <c r="B11" s="68" t="s">
        <v>173</v>
      </c>
      <c r="C11" s="78" t="s">
        <v>20</v>
      </c>
      <c r="D11" s="78" t="s">
        <v>174</v>
      </c>
      <c r="E11" s="78" t="s">
        <v>46</v>
      </c>
      <c r="F11" s="78" t="s">
        <v>47</v>
      </c>
      <c r="G11" s="35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5.75" customHeight="1">
      <c r="A12" s="78">
        <v>17032814</v>
      </c>
      <c r="B12" s="68" t="s">
        <v>175</v>
      </c>
      <c r="C12" s="78" t="s">
        <v>20</v>
      </c>
      <c r="D12" s="78" t="s">
        <v>174</v>
      </c>
      <c r="E12" s="78" t="s">
        <v>46</v>
      </c>
      <c r="F12" s="78" t="s">
        <v>47</v>
      </c>
      <c r="G12" s="35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5.75" customHeight="1">
      <c r="A13" s="78">
        <v>17032750</v>
      </c>
      <c r="B13" s="68" t="s">
        <v>176</v>
      </c>
      <c r="C13" s="78" t="s">
        <v>20</v>
      </c>
      <c r="D13" s="78" t="s">
        <v>174</v>
      </c>
      <c r="E13" s="78" t="s">
        <v>46</v>
      </c>
      <c r="F13" s="78" t="s">
        <v>47</v>
      </c>
      <c r="G13" s="35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5.75" customHeight="1">
      <c r="A14" s="78">
        <v>17032717</v>
      </c>
      <c r="B14" s="68" t="s">
        <v>177</v>
      </c>
      <c r="C14" s="78" t="s">
        <v>20</v>
      </c>
      <c r="D14" s="78" t="s">
        <v>174</v>
      </c>
      <c r="E14" s="78" t="s">
        <v>46</v>
      </c>
      <c r="F14" s="78" t="s">
        <v>47</v>
      </c>
      <c r="G14" s="35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5.75" customHeight="1">
      <c r="A15" s="78">
        <v>17032784</v>
      </c>
      <c r="B15" s="68" t="s">
        <v>178</v>
      </c>
      <c r="C15" s="78" t="s">
        <v>20</v>
      </c>
      <c r="D15" s="78" t="s">
        <v>174</v>
      </c>
      <c r="E15" s="78" t="s">
        <v>46</v>
      </c>
      <c r="F15" s="78" t="s">
        <v>80</v>
      </c>
      <c r="G15" s="35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5.75" customHeight="1">
      <c r="A16" s="78">
        <v>17032873</v>
      </c>
      <c r="B16" s="68" t="s">
        <v>179</v>
      </c>
      <c r="C16" s="78" t="s">
        <v>20</v>
      </c>
      <c r="D16" s="78" t="s">
        <v>174</v>
      </c>
      <c r="E16" s="78" t="s">
        <v>46</v>
      </c>
      <c r="F16" s="78" t="s">
        <v>80</v>
      </c>
      <c r="G16" s="35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5.75" customHeight="1">
      <c r="A17" s="78">
        <v>17033276</v>
      </c>
      <c r="B17" s="68" t="s">
        <v>180</v>
      </c>
      <c r="C17" s="78" t="s">
        <v>20</v>
      </c>
      <c r="D17" s="78" t="s">
        <v>181</v>
      </c>
      <c r="E17" s="78" t="s">
        <v>46</v>
      </c>
      <c r="F17" s="78" t="s">
        <v>80</v>
      </c>
      <c r="G17" s="35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5.75" customHeight="1">
      <c r="A18" s="78">
        <v>17033284</v>
      </c>
      <c r="B18" s="68" t="s">
        <v>182</v>
      </c>
      <c r="C18" s="78" t="s">
        <v>20</v>
      </c>
      <c r="D18" s="78" t="s">
        <v>181</v>
      </c>
      <c r="E18" s="78" t="s">
        <v>46</v>
      </c>
      <c r="F18" s="78" t="s">
        <v>80</v>
      </c>
      <c r="G18" s="35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5.75" customHeight="1">
      <c r="A19" s="78">
        <v>17033624</v>
      </c>
      <c r="B19" s="68" t="s">
        <v>183</v>
      </c>
      <c r="C19" s="78" t="s">
        <v>20</v>
      </c>
      <c r="D19" s="78" t="s">
        <v>184</v>
      </c>
      <c r="E19" s="78" t="s">
        <v>46</v>
      </c>
      <c r="F19" s="78" t="s">
        <v>80</v>
      </c>
      <c r="G19" s="35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5.75" customHeight="1">
      <c r="A20" s="78">
        <v>17033594</v>
      </c>
      <c r="B20" s="68" t="s">
        <v>185</v>
      </c>
      <c r="C20" s="78" t="s">
        <v>20</v>
      </c>
      <c r="D20" s="78" t="s">
        <v>184</v>
      </c>
      <c r="E20" s="78" t="s">
        <v>46</v>
      </c>
      <c r="F20" s="78" t="s">
        <v>96</v>
      </c>
      <c r="G20" s="35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5.75" customHeight="1">
      <c r="A21" s="78">
        <v>17033632</v>
      </c>
      <c r="B21" s="68" t="s">
        <v>186</v>
      </c>
      <c r="C21" s="78" t="s">
        <v>20</v>
      </c>
      <c r="D21" s="78" t="s">
        <v>184</v>
      </c>
      <c r="E21" s="78" t="s">
        <v>46</v>
      </c>
      <c r="F21" s="78" t="s">
        <v>96</v>
      </c>
      <c r="G21" s="35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5.75" customHeight="1">
      <c r="A22" s="78">
        <v>17033292</v>
      </c>
      <c r="B22" s="68" t="s">
        <v>187</v>
      </c>
      <c r="C22" s="78" t="s">
        <v>20</v>
      </c>
      <c r="D22" s="78" t="s">
        <v>188</v>
      </c>
      <c r="E22" s="78" t="s">
        <v>46</v>
      </c>
      <c r="F22" s="78" t="s">
        <v>96</v>
      </c>
      <c r="G22" s="35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5.75" customHeight="1">
      <c r="A23" s="78">
        <v>17035287</v>
      </c>
      <c r="B23" s="68" t="s">
        <v>189</v>
      </c>
      <c r="C23" s="78" t="s">
        <v>20</v>
      </c>
      <c r="D23" s="78" t="s">
        <v>190</v>
      </c>
      <c r="E23" s="78" t="s">
        <v>46</v>
      </c>
      <c r="F23" s="78" t="s">
        <v>96</v>
      </c>
      <c r="G23" s="35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5.75" customHeight="1">
      <c r="A24" s="78">
        <v>17038952</v>
      </c>
      <c r="B24" s="68" t="s">
        <v>191</v>
      </c>
      <c r="C24" s="78" t="s">
        <v>20</v>
      </c>
      <c r="D24" s="78" t="s">
        <v>190</v>
      </c>
      <c r="E24" s="78" t="s">
        <v>46</v>
      </c>
      <c r="F24" s="78" t="s">
        <v>96</v>
      </c>
      <c r="G24" s="35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5.75" customHeight="1">
      <c r="A25" s="78">
        <v>17035333</v>
      </c>
      <c r="B25" s="68" t="s">
        <v>192</v>
      </c>
      <c r="C25" s="78" t="s">
        <v>20</v>
      </c>
      <c r="D25" s="78" t="s">
        <v>190</v>
      </c>
      <c r="E25" s="78" t="s">
        <v>46</v>
      </c>
      <c r="F25" s="78" t="s">
        <v>96</v>
      </c>
      <c r="G25" s="35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5.75" customHeight="1">
      <c r="A26" s="78">
        <v>17035465</v>
      </c>
      <c r="B26" s="68" t="s">
        <v>193</v>
      </c>
      <c r="C26" s="78" t="s">
        <v>20</v>
      </c>
      <c r="D26" s="78" t="s">
        <v>190</v>
      </c>
      <c r="E26" s="78" t="s">
        <v>46</v>
      </c>
      <c r="F26" s="78" t="s">
        <v>96</v>
      </c>
      <c r="G26" s="35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5.75" customHeight="1">
      <c r="A27" s="44"/>
      <c r="B27" s="49"/>
      <c r="C27" s="44"/>
      <c r="D27" s="44"/>
      <c r="E27" s="44"/>
      <c r="F27" s="44"/>
      <c r="G27" s="35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5.75" customHeight="1">
      <c r="A28" s="44"/>
      <c r="B28" s="49"/>
      <c r="C28" s="44"/>
      <c r="D28" s="44"/>
      <c r="E28" s="44"/>
      <c r="F28" s="44"/>
      <c r="G28" s="35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5.75" customHeight="1">
      <c r="A29" s="44"/>
      <c r="B29" s="49"/>
      <c r="C29" s="44"/>
      <c r="D29" s="44"/>
      <c r="E29" s="44"/>
      <c r="F29" s="44"/>
      <c r="G29" s="35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5.75" customHeight="1">
      <c r="A30" s="44"/>
      <c r="B30" s="49"/>
      <c r="C30" s="44"/>
      <c r="D30" s="44"/>
      <c r="E30" s="44"/>
      <c r="F30" s="44"/>
      <c r="G30" s="35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5.75" customHeight="1">
      <c r="A31" s="44"/>
      <c r="B31" s="49"/>
      <c r="C31" s="44"/>
      <c r="D31" s="44"/>
      <c r="E31" s="44"/>
      <c r="F31" s="44"/>
      <c r="G31" s="35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5.75" customHeight="1">
      <c r="A32" s="44"/>
      <c r="B32" s="49"/>
      <c r="C32" s="44"/>
      <c r="D32" s="44"/>
      <c r="E32" s="44"/>
      <c r="F32" s="44"/>
      <c r="G32" s="35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5.75" customHeight="1">
      <c r="A33" s="44"/>
      <c r="B33" s="49"/>
      <c r="C33" s="44"/>
      <c r="D33" s="44"/>
      <c r="E33" s="44"/>
      <c r="F33" s="44"/>
      <c r="G33" s="35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5.75" customHeight="1">
      <c r="A34" s="44"/>
      <c r="B34" s="49"/>
      <c r="C34" s="44"/>
      <c r="D34" s="44"/>
      <c r="E34" s="44"/>
      <c r="F34" s="44"/>
      <c r="G34" s="35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5.75" customHeight="1">
      <c r="A35" s="44"/>
      <c r="B35" s="49"/>
      <c r="C35" s="44"/>
      <c r="D35" s="44"/>
      <c r="E35" s="44"/>
      <c r="F35" s="44"/>
      <c r="G35" s="35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5.75" customHeight="1">
      <c r="A36" s="44"/>
      <c r="B36" s="49"/>
      <c r="C36" s="44"/>
      <c r="D36" s="44"/>
      <c r="E36" s="44"/>
      <c r="F36" s="44"/>
      <c r="G36" s="35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5.75" customHeight="1">
      <c r="A37" s="44"/>
      <c r="B37" s="49"/>
      <c r="C37" s="44"/>
      <c r="D37" s="44"/>
      <c r="E37" s="44"/>
      <c r="F37" s="44"/>
      <c r="G37" s="35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5.75" customHeight="1">
      <c r="A38" s="44"/>
      <c r="B38" s="49"/>
      <c r="C38" s="44"/>
      <c r="D38" s="44"/>
      <c r="E38" s="44"/>
      <c r="F38" s="44"/>
      <c r="G38" s="35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5.75" customHeight="1">
      <c r="A39" s="44"/>
      <c r="B39" s="49"/>
      <c r="C39" s="44"/>
      <c r="D39" s="44"/>
      <c r="E39" s="44"/>
      <c r="F39" s="44"/>
      <c r="G39" s="35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5.75" customHeight="1">
      <c r="A40" s="44"/>
      <c r="B40" s="49"/>
      <c r="C40" s="44"/>
      <c r="D40" s="44"/>
      <c r="E40" s="44"/>
      <c r="F40" s="44"/>
      <c r="G40" s="35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5.75" customHeight="1">
      <c r="A41" s="44"/>
      <c r="B41" s="49"/>
      <c r="C41" s="44"/>
      <c r="D41" s="44"/>
      <c r="E41" s="44"/>
      <c r="F41" s="44"/>
      <c r="G41" s="35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5.75" customHeight="1">
      <c r="A42" s="44"/>
      <c r="B42" s="49"/>
      <c r="C42" s="44"/>
      <c r="D42" s="44"/>
      <c r="E42" s="44"/>
      <c r="F42" s="44"/>
      <c r="G42" s="35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5.75" customHeight="1">
      <c r="A43" s="44"/>
      <c r="B43" s="49"/>
      <c r="C43" s="44"/>
      <c r="D43" s="44"/>
      <c r="E43" s="44"/>
      <c r="F43" s="44"/>
      <c r="G43" s="35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5.75" customHeight="1">
      <c r="A44" s="44"/>
      <c r="B44" s="49"/>
      <c r="C44" s="44"/>
      <c r="D44" s="44"/>
      <c r="E44" s="44"/>
      <c r="F44" s="44"/>
      <c r="G44" s="35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5.75" customHeight="1">
      <c r="A45" s="44"/>
      <c r="B45" s="49"/>
      <c r="C45" s="44"/>
      <c r="D45" s="44"/>
      <c r="E45" s="44"/>
      <c r="F45" s="44"/>
      <c r="G45" s="35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5.75" customHeight="1">
      <c r="A46" s="44"/>
      <c r="B46" s="49"/>
      <c r="C46" s="44"/>
      <c r="D46" s="44"/>
      <c r="E46" s="44"/>
      <c r="F46" s="44"/>
      <c r="G46" s="35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5.75" customHeight="1">
      <c r="A47" s="44"/>
      <c r="B47" s="49"/>
      <c r="C47" s="44"/>
      <c r="D47" s="44"/>
      <c r="E47" s="44"/>
      <c r="F47" s="44"/>
      <c r="G47" s="35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5.75" customHeight="1">
      <c r="A48" s="44"/>
      <c r="B48" s="49"/>
      <c r="C48" s="44"/>
      <c r="D48" s="44"/>
      <c r="E48" s="44"/>
      <c r="F48" s="44"/>
      <c r="G48" s="35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5.75" customHeight="1">
      <c r="A49" s="44"/>
      <c r="B49" s="49"/>
      <c r="C49" s="44"/>
      <c r="D49" s="44"/>
      <c r="E49" s="44"/>
      <c r="F49" s="44"/>
      <c r="G49" s="35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5.75" customHeight="1">
      <c r="A50" s="44"/>
      <c r="B50" s="49"/>
      <c r="C50" s="44"/>
      <c r="D50" s="44"/>
      <c r="E50" s="44"/>
      <c r="F50" s="44"/>
      <c r="G50" s="35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5.75" customHeight="1">
      <c r="A51" s="44"/>
      <c r="B51" s="49"/>
      <c r="C51" s="44"/>
      <c r="D51" s="44"/>
      <c r="E51" s="44"/>
      <c r="F51" s="44"/>
      <c r="G51" s="35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5.75" customHeight="1">
      <c r="A52" s="44"/>
      <c r="B52" s="49"/>
      <c r="C52" s="44"/>
      <c r="D52" s="44"/>
      <c r="E52" s="44"/>
      <c r="F52" s="44"/>
      <c r="G52" s="35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5.75" customHeight="1">
      <c r="A53" s="44"/>
      <c r="B53" s="49"/>
      <c r="C53" s="44"/>
      <c r="D53" s="44"/>
      <c r="E53" s="44"/>
      <c r="F53" s="44"/>
      <c r="G53" s="35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5.75" customHeight="1">
      <c r="A54" s="44"/>
      <c r="B54" s="49"/>
      <c r="C54" s="44"/>
      <c r="D54" s="44"/>
      <c r="E54" s="44"/>
      <c r="F54" s="44"/>
      <c r="G54" s="35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5.75" customHeight="1">
      <c r="A55" s="44"/>
      <c r="B55" s="49"/>
      <c r="C55" s="44"/>
      <c r="D55" s="44"/>
      <c r="E55" s="44"/>
      <c r="F55" s="44"/>
      <c r="G55" s="35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5.75" customHeight="1">
      <c r="A56" s="44"/>
      <c r="B56" s="49"/>
      <c r="C56" s="44"/>
      <c r="D56" s="44"/>
      <c r="E56" s="44"/>
      <c r="F56" s="44"/>
      <c r="G56" s="35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5.75" customHeight="1">
      <c r="A57" s="44"/>
      <c r="B57" s="49"/>
      <c r="C57" s="44"/>
      <c r="D57" s="44"/>
      <c r="E57" s="44"/>
      <c r="F57" s="44"/>
      <c r="G57" s="35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5.75" customHeight="1">
      <c r="A58" s="44"/>
      <c r="B58" s="49"/>
      <c r="C58" s="44"/>
      <c r="D58" s="44"/>
      <c r="E58" s="44"/>
      <c r="F58" s="44"/>
      <c r="G58" s="35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5.75" customHeight="1">
      <c r="A59" s="44"/>
      <c r="B59" s="49"/>
      <c r="C59" s="44"/>
      <c r="D59" s="44"/>
      <c r="E59" s="44"/>
      <c r="F59" s="44"/>
      <c r="G59" s="35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5.75" customHeight="1">
      <c r="A60" s="44"/>
      <c r="B60" s="49"/>
      <c r="C60" s="44"/>
      <c r="D60" s="44"/>
      <c r="E60" s="44"/>
      <c r="F60" s="44"/>
      <c r="G60" s="35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5.75" customHeight="1">
      <c r="A61" s="44"/>
      <c r="B61" s="49"/>
      <c r="C61" s="44"/>
      <c r="D61" s="44"/>
      <c r="E61" s="44"/>
      <c r="F61" s="44"/>
      <c r="G61" s="35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5.75" customHeight="1">
      <c r="A62" s="44"/>
      <c r="B62" s="49"/>
      <c r="C62" s="44"/>
      <c r="D62" s="44"/>
      <c r="E62" s="44"/>
      <c r="F62" s="44"/>
      <c r="G62" s="35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5.75" customHeight="1">
      <c r="A63" s="44"/>
      <c r="B63" s="49"/>
      <c r="C63" s="44"/>
      <c r="D63" s="44"/>
      <c r="E63" s="44"/>
      <c r="F63" s="44"/>
      <c r="G63" s="35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5.75" customHeight="1">
      <c r="A64" s="44"/>
      <c r="B64" s="49"/>
      <c r="C64" s="44"/>
      <c r="D64" s="44"/>
      <c r="E64" s="44"/>
      <c r="F64" s="44"/>
      <c r="G64" s="35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5.75" customHeight="1">
      <c r="A65" s="44"/>
      <c r="B65" s="49"/>
      <c r="C65" s="44"/>
      <c r="D65" s="44"/>
      <c r="E65" s="44"/>
      <c r="F65" s="44"/>
      <c r="G65" s="35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5.75" customHeight="1">
      <c r="A66" s="44"/>
      <c r="B66" s="49"/>
      <c r="C66" s="44"/>
      <c r="D66" s="44"/>
      <c r="E66" s="44"/>
      <c r="F66" s="44"/>
      <c r="G66" s="35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5.75" customHeight="1">
      <c r="A67" s="44"/>
      <c r="B67" s="49"/>
      <c r="C67" s="44"/>
      <c r="D67" s="44"/>
      <c r="E67" s="44"/>
      <c r="F67" s="44"/>
      <c r="G67" s="35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5.75" customHeight="1">
      <c r="A68" s="44"/>
      <c r="B68" s="49"/>
      <c r="C68" s="44"/>
      <c r="D68" s="44"/>
      <c r="E68" s="44"/>
      <c r="F68" s="44"/>
      <c r="G68" s="35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5.75" customHeight="1">
      <c r="A69" s="44"/>
      <c r="B69" s="49"/>
      <c r="C69" s="44"/>
      <c r="D69" s="44"/>
      <c r="E69" s="44"/>
      <c r="F69" s="44"/>
      <c r="G69" s="35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5.75" customHeight="1">
      <c r="A70" s="44"/>
      <c r="B70" s="49"/>
      <c r="C70" s="44"/>
      <c r="D70" s="44"/>
      <c r="E70" s="44"/>
      <c r="F70" s="44"/>
      <c r="G70" s="35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5.75" customHeight="1">
      <c r="A71" s="44"/>
      <c r="B71" s="49"/>
      <c r="C71" s="44"/>
      <c r="D71" s="44"/>
      <c r="E71" s="44"/>
      <c r="F71" s="44"/>
      <c r="G71" s="35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5.75" customHeight="1">
      <c r="A72" s="44"/>
      <c r="B72" s="49"/>
      <c r="C72" s="44"/>
      <c r="D72" s="44"/>
      <c r="E72" s="44"/>
      <c r="F72" s="44"/>
      <c r="G72" s="35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5.75" customHeight="1">
      <c r="A73" s="44"/>
      <c r="B73" s="49"/>
      <c r="C73" s="44"/>
      <c r="D73" s="44"/>
      <c r="E73" s="44"/>
      <c r="F73" s="44"/>
      <c r="G73" s="35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5.75" customHeight="1">
      <c r="A74" s="44"/>
      <c r="B74" s="49"/>
      <c r="C74" s="44"/>
      <c r="D74" s="44"/>
      <c r="E74" s="44"/>
      <c r="F74" s="44"/>
      <c r="G74" s="35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5.75" customHeight="1">
      <c r="A75" s="44"/>
      <c r="B75" s="49"/>
      <c r="C75" s="44"/>
      <c r="D75" s="44"/>
      <c r="E75" s="44"/>
      <c r="F75" s="44"/>
      <c r="G75" s="35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5.75" customHeight="1">
      <c r="A76" s="44"/>
      <c r="B76" s="49"/>
      <c r="C76" s="44"/>
      <c r="D76" s="44"/>
      <c r="E76" s="44"/>
      <c r="F76" s="44"/>
      <c r="G76" s="35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5.75" customHeight="1">
      <c r="A77" s="44"/>
      <c r="B77" s="49"/>
      <c r="C77" s="44"/>
      <c r="D77" s="44"/>
      <c r="E77" s="44"/>
      <c r="F77" s="44"/>
      <c r="G77" s="35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5.75" customHeight="1">
      <c r="A78" s="44"/>
      <c r="B78" s="49"/>
      <c r="C78" s="44"/>
      <c r="D78" s="44"/>
      <c r="E78" s="44"/>
      <c r="F78" s="44"/>
      <c r="G78" s="35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5.75" customHeight="1">
      <c r="A79" s="44"/>
      <c r="B79" s="49"/>
      <c r="C79" s="44"/>
      <c r="D79" s="44"/>
      <c r="E79" s="44"/>
      <c r="F79" s="44"/>
      <c r="G79" s="35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5.75" customHeight="1">
      <c r="A80" s="44"/>
      <c r="B80" s="49"/>
      <c r="C80" s="44"/>
      <c r="D80" s="44"/>
      <c r="E80" s="44"/>
      <c r="F80" s="44"/>
      <c r="G80" s="35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5.75" customHeight="1">
      <c r="A81" s="44"/>
      <c r="B81" s="49"/>
      <c r="C81" s="44"/>
      <c r="D81" s="44"/>
      <c r="E81" s="44"/>
      <c r="F81" s="44"/>
      <c r="G81" s="35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5.75" customHeight="1">
      <c r="A82" s="44"/>
      <c r="B82" s="49"/>
      <c r="C82" s="44"/>
      <c r="D82" s="44"/>
      <c r="E82" s="44"/>
      <c r="F82" s="44"/>
      <c r="G82" s="35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5.75" customHeight="1">
      <c r="A83" s="44"/>
      <c r="B83" s="49"/>
      <c r="C83" s="44"/>
      <c r="D83" s="44"/>
      <c r="E83" s="44"/>
      <c r="F83" s="44"/>
      <c r="G83" s="35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5.75" customHeight="1">
      <c r="A84" s="44"/>
      <c r="B84" s="49"/>
      <c r="C84" s="44"/>
      <c r="D84" s="44"/>
      <c r="E84" s="44"/>
      <c r="F84" s="44"/>
      <c r="G84" s="35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5.75" customHeight="1">
      <c r="A85" s="44"/>
      <c r="B85" s="49"/>
      <c r="C85" s="44"/>
      <c r="D85" s="44"/>
      <c r="E85" s="44"/>
      <c r="F85" s="44"/>
      <c r="G85" s="35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5.75" customHeight="1">
      <c r="A86" s="44"/>
      <c r="B86" s="49"/>
      <c r="C86" s="44"/>
      <c r="D86" s="44"/>
      <c r="E86" s="44"/>
      <c r="F86" s="44"/>
      <c r="G86" s="35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5.75" customHeight="1">
      <c r="A87" s="44"/>
      <c r="B87" s="49"/>
      <c r="C87" s="44"/>
      <c r="D87" s="44"/>
      <c r="E87" s="44"/>
      <c r="F87" s="44"/>
      <c r="G87" s="35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5.75" customHeight="1">
      <c r="A88" s="44"/>
      <c r="B88" s="49"/>
      <c r="C88" s="44"/>
      <c r="D88" s="44"/>
      <c r="E88" s="44"/>
      <c r="F88" s="44"/>
      <c r="G88" s="35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5.75" customHeight="1">
      <c r="A89" s="44"/>
      <c r="B89" s="49"/>
      <c r="C89" s="44"/>
      <c r="D89" s="44"/>
      <c r="E89" s="44"/>
      <c r="F89" s="44"/>
      <c r="G89" s="35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5.75" customHeight="1">
      <c r="A90" s="44"/>
      <c r="B90" s="49"/>
      <c r="C90" s="44"/>
      <c r="D90" s="44"/>
      <c r="E90" s="44"/>
      <c r="F90" s="44"/>
      <c r="G90" s="35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5.75" customHeight="1">
      <c r="A91" s="44"/>
      <c r="B91" s="49"/>
      <c r="C91" s="44"/>
      <c r="D91" s="44"/>
      <c r="E91" s="44"/>
      <c r="F91" s="44"/>
      <c r="G91" s="35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5.75" customHeight="1">
      <c r="A92" s="44"/>
      <c r="B92" s="49"/>
      <c r="C92" s="44"/>
      <c r="D92" s="44"/>
      <c r="E92" s="44"/>
      <c r="F92" s="44"/>
      <c r="G92" s="35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5.75" customHeight="1">
      <c r="A93" s="44"/>
      <c r="B93" s="49"/>
      <c r="C93" s="44"/>
      <c r="D93" s="44"/>
      <c r="E93" s="44"/>
      <c r="F93" s="44"/>
      <c r="G93" s="35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5.75" customHeight="1">
      <c r="A94" s="44"/>
      <c r="B94" s="49"/>
      <c r="C94" s="44"/>
      <c r="D94" s="44"/>
      <c r="E94" s="44"/>
      <c r="F94" s="44"/>
      <c r="G94" s="35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5.75" customHeight="1">
      <c r="A95" s="44"/>
      <c r="B95" s="49"/>
      <c r="C95" s="44"/>
      <c r="D95" s="44"/>
      <c r="E95" s="44"/>
      <c r="F95" s="44"/>
      <c r="G95" s="35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5.75" customHeight="1">
      <c r="A96" s="44"/>
      <c r="B96" s="49"/>
      <c r="C96" s="44"/>
      <c r="D96" s="44"/>
      <c r="E96" s="44"/>
      <c r="F96" s="44"/>
      <c r="G96" s="35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5.75" customHeight="1">
      <c r="A97" s="44"/>
      <c r="B97" s="49"/>
      <c r="C97" s="44"/>
      <c r="D97" s="44"/>
      <c r="E97" s="44"/>
      <c r="F97" s="44"/>
      <c r="G97" s="35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5.75" customHeight="1">
      <c r="A98" s="44"/>
      <c r="B98" s="49"/>
      <c r="C98" s="44"/>
      <c r="D98" s="44"/>
      <c r="E98" s="44"/>
      <c r="F98" s="44"/>
      <c r="G98" s="35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5.75" customHeight="1">
      <c r="A99" s="44"/>
      <c r="B99" s="49"/>
      <c r="C99" s="44"/>
      <c r="D99" s="44"/>
      <c r="E99" s="44"/>
      <c r="F99" s="44"/>
      <c r="G99" s="35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5.75" customHeight="1">
      <c r="A100" s="44"/>
      <c r="B100" s="49"/>
      <c r="C100" s="44"/>
      <c r="D100" s="44"/>
      <c r="E100" s="44"/>
      <c r="F100" s="44"/>
      <c r="G100" s="35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5.75" customHeight="1">
      <c r="A101" s="44"/>
      <c r="B101" s="49"/>
      <c r="C101" s="44"/>
      <c r="D101" s="44"/>
      <c r="E101" s="44"/>
      <c r="F101" s="44"/>
      <c r="G101" s="35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5.75" customHeight="1">
      <c r="A102" s="44"/>
      <c r="B102" s="49"/>
      <c r="C102" s="44"/>
      <c r="D102" s="44"/>
      <c r="E102" s="44"/>
      <c r="F102" s="44"/>
      <c r="G102" s="35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5.75" customHeight="1">
      <c r="A103" s="44"/>
      <c r="B103" s="49"/>
      <c r="C103" s="44"/>
      <c r="D103" s="44"/>
      <c r="E103" s="44"/>
      <c r="F103" s="44"/>
      <c r="G103" s="35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5.75" customHeight="1">
      <c r="A104" s="44"/>
      <c r="B104" s="49"/>
      <c r="C104" s="44"/>
      <c r="D104" s="44"/>
      <c r="E104" s="44"/>
      <c r="F104" s="44"/>
      <c r="G104" s="35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5.75" customHeight="1">
      <c r="A105" s="44"/>
      <c r="B105" s="49"/>
      <c r="C105" s="44"/>
      <c r="D105" s="44"/>
      <c r="E105" s="44"/>
      <c r="F105" s="44"/>
      <c r="G105" s="35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5.75" customHeight="1">
      <c r="A106" s="44"/>
      <c r="B106" s="49"/>
      <c r="C106" s="44"/>
      <c r="D106" s="44"/>
      <c r="E106" s="44"/>
      <c r="F106" s="44"/>
      <c r="G106" s="35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5.75" customHeight="1">
      <c r="A107" s="44"/>
      <c r="B107" s="49"/>
      <c r="C107" s="44"/>
      <c r="D107" s="44"/>
      <c r="E107" s="44"/>
      <c r="F107" s="44"/>
      <c r="G107" s="35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5.75" customHeight="1">
      <c r="A108" s="44"/>
      <c r="B108" s="49"/>
      <c r="C108" s="44"/>
      <c r="D108" s="44"/>
      <c r="E108" s="44"/>
      <c r="F108" s="44"/>
      <c r="G108" s="35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5.75" customHeight="1">
      <c r="A109" s="44"/>
      <c r="B109" s="49"/>
      <c r="C109" s="44"/>
      <c r="D109" s="44"/>
      <c r="E109" s="44"/>
      <c r="F109" s="44"/>
      <c r="G109" s="35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5.75" customHeight="1">
      <c r="A110" s="44"/>
      <c r="B110" s="49"/>
      <c r="C110" s="44"/>
      <c r="D110" s="44"/>
      <c r="E110" s="44"/>
      <c r="F110" s="44"/>
      <c r="G110" s="35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5.75" customHeight="1">
      <c r="A111" s="44"/>
      <c r="B111" s="49"/>
      <c r="C111" s="44"/>
      <c r="D111" s="44"/>
      <c r="E111" s="44"/>
      <c r="F111" s="44"/>
      <c r="G111" s="35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5.75" customHeight="1">
      <c r="A112" s="44"/>
      <c r="B112" s="49"/>
      <c r="C112" s="44"/>
      <c r="D112" s="44"/>
      <c r="E112" s="44"/>
      <c r="F112" s="44"/>
      <c r="G112" s="35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5.75" customHeight="1">
      <c r="A113" s="44"/>
      <c r="B113" s="49"/>
      <c r="C113" s="44"/>
      <c r="D113" s="44"/>
      <c r="E113" s="44"/>
      <c r="F113" s="44"/>
      <c r="G113" s="35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5.75" customHeight="1">
      <c r="A114" s="44"/>
      <c r="B114" s="49"/>
      <c r="C114" s="44"/>
      <c r="D114" s="44"/>
      <c r="E114" s="44"/>
      <c r="F114" s="44"/>
      <c r="G114" s="35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5.75" customHeight="1">
      <c r="A115" s="44"/>
      <c r="B115" s="49"/>
      <c r="C115" s="44"/>
      <c r="D115" s="44"/>
      <c r="E115" s="44"/>
      <c r="F115" s="44"/>
      <c r="G115" s="35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5.75" customHeight="1">
      <c r="A116" s="44"/>
      <c r="B116" s="49"/>
      <c r="C116" s="44"/>
      <c r="D116" s="44"/>
      <c r="E116" s="44"/>
      <c r="F116" s="44"/>
      <c r="G116" s="35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5.75" customHeight="1">
      <c r="A117" s="44"/>
      <c r="B117" s="49"/>
      <c r="C117" s="44"/>
      <c r="D117" s="44"/>
      <c r="E117" s="44"/>
      <c r="F117" s="44"/>
      <c r="G117" s="35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5.75" customHeight="1">
      <c r="A118" s="44"/>
      <c r="B118" s="49"/>
      <c r="C118" s="44"/>
      <c r="D118" s="44"/>
      <c r="E118" s="44"/>
      <c r="F118" s="44"/>
      <c r="G118" s="35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5.75" customHeight="1">
      <c r="A119" s="44"/>
      <c r="B119" s="49"/>
      <c r="C119" s="44"/>
      <c r="D119" s="44"/>
      <c r="E119" s="44"/>
      <c r="F119" s="44"/>
      <c r="G119" s="35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5.75" customHeight="1">
      <c r="A120" s="44"/>
      <c r="B120" s="49"/>
      <c r="C120" s="44"/>
      <c r="D120" s="44"/>
      <c r="E120" s="44"/>
      <c r="F120" s="44"/>
      <c r="G120" s="35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5.75" customHeight="1">
      <c r="A121" s="44"/>
      <c r="B121" s="49"/>
      <c r="C121" s="44"/>
      <c r="D121" s="44"/>
      <c r="E121" s="44"/>
      <c r="F121" s="44"/>
      <c r="G121" s="35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5.75" customHeight="1">
      <c r="A122" s="44"/>
      <c r="B122" s="49"/>
      <c r="C122" s="44"/>
      <c r="D122" s="44"/>
      <c r="E122" s="44"/>
      <c r="F122" s="44"/>
      <c r="G122" s="35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5.75" customHeight="1">
      <c r="A123" s="44"/>
      <c r="B123" s="49"/>
      <c r="C123" s="44"/>
      <c r="D123" s="44"/>
      <c r="E123" s="44"/>
      <c r="F123" s="44"/>
      <c r="G123" s="35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5.75" customHeight="1">
      <c r="A124" s="44"/>
      <c r="B124" s="49"/>
      <c r="C124" s="44"/>
      <c r="D124" s="44"/>
      <c r="E124" s="44"/>
      <c r="F124" s="44"/>
      <c r="G124" s="35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5.75" customHeight="1">
      <c r="A125" s="44"/>
      <c r="B125" s="49"/>
      <c r="C125" s="44"/>
      <c r="D125" s="44"/>
      <c r="E125" s="44"/>
      <c r="F125" s="44"/>
      <c r="G125" s="35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5.75" customHeight="1">
      <c r="A126" s="44"/>
      <c r="B126" s="49"/>
      <c r="C126" s="44"/>
      <c r="D126" s="44"/>
      <c r="E126" s="44"/>
      <c r="F126" s="44"/>
      <c r="G126" s="35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5.75" customHeight="1">
      <c r="A127" s="44"/>
      <c r="B127" s="49"/>
      <c r="C127" s="44"/>
      <c r="D127" s="44"/>
      <c r="E127" s="44"/>
      <c r="F127" s="44"/>
      <c r="G127" s="35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5.75" customHeight="1">
      <c r="A128" s="44"/>
      <c r="B128" s="49"/>
      <c r="C128" s="44"/>
      <c r="D128" s="44"/>
      <c r="E128" s="44"/>
      <c r="F128" s="44"/>
      <c r="G128" s="35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5.75" customHeight="1">
      <c r="A129" s="44"/>
      <c r="B129" s="49"/>
      <c r="C129" s="44"/>
      <c r="D129" s="44"/>
      <c r="E129" s="44"/>
      <c r="F129" s="44"/>
      <c r="G129" s="35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5.75" customHeight="1">
      <c r="A130" s="44"/>
      <c r="B130" s="49"/>
      <c r="C130" s="44"/>
      <c r="D130" s="44"/>
      <c r="E130" s="44"/>
      <c r="F130" s="44"/>
      <c r="G130" s="35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5.75" customHeight="1">
      <c r="A131" s="44"/>
      <c r="B131" s="49"/>
      <c r="C131" s="44"/>
      <c r="D131" s="44"/>
      <c r="E131" s="44"/>
      <c r="F131" s="44"/>
      <c r="G131" s="35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5.75" customHeight="1">
      <c r="A132" s="44"/>
      <c r="B132" s="49"/>
      <c r="C132" s="44"/>
      <c r="D132" s="44"/>
      <c r="E132" s="44"/>
      <c r="F132" s="44"/>
      <c r="G132" s="35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5.75" customHeight="1">
      <c r="A133" s="44"/>
      <c r="B133" s="49"/>
      <c r="C133" s="44"/>
      <c r="D133" s="44"/>
      <c r="E133" s="44"/>
      <c r="F133" s="44"/>
      <c r="G133" s="35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5.75" customHeight="1">
      <c r="A134" s="44"/>
      <c r="B134" s="49"/>
      <c r="C134" s="44"/>
      <c r="D134" s="44"/>
      <c r="E134" s="44"/>
      <c r="F134" s="44"/>
      <c r="G134" s="35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5.75" customHeight="1">
      <c r="A135" s="44"/>
      <c r="B135" s="49"/>
      <c r="C135" s="44"/>
      <c r="D135" s="44"/>
      <c r="E135" s="44"/>
      <c r="F135" s="44"/>
      <c r="G135" s="35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5.75" customHeight="1">
      <c r="A136" s="44"/>
      <c r="B136" s="49"/>
      <c r="C136" s="44"/>
      <c r="D136" s="44"/>
      <c r="E136" s="44"/>
      <c r="F136" s="44"/>
      <c r="G136" s="35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5.75" customHeight="1">
      <c r="A137" s="44"/>
      <c r="B137" s="49"/>
      <c r="C137" s="44"/>
      <c r="D137" s="44"/>
      <c r="E137" s="44"/>
      <c r="F137" s="44"/>
      <c r="G137" s="35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5.75" customHeight="1">
      <c r="A138" s="44"/>
      <c r="B138" s="49"/>
      <c r="C138" s="44"/>
      <c r="D138" s="44"/>
      <c r="E138" s="44"/>
      <c r="F138" s="44"/>
      <c r="G138" s="35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5.75" customHeight="1">
      <c r="A139" s="44"/>
      <c r="B139" s="49"/>
      <c r="C139" s="44"/>
      <c r="D139" s="44"/>
      <c r="E139" s="44"/>
      <c r="F139" s="44"/>
      <c r="G139" s="35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5.75" customHeight="1">
      <c r="A140" s="44"/>
      <c r="B140" s="49"/>
      <c r="C140" s="44"/>
      <c r="D140" s="44"/>
      <c r="E140" s="44"/>
      <c r="F140" s="44"/>
      <c r="G140" s="35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5.75" customHeight="1">
      <c r="A141" s="44"/>
      <c r="B141" s="49"/>
      <c r="C141" s="44"/>
      <c r="D141" s="44"/>
      <c r="E141" s="44"/>
      <c r="F141" s="44"/>
      <c r="G141" s="35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5.75" customHeight="1">
      <c r="A142" s="44"/>
      <c r="B142" s="49"/>
      <c r="C142" s="44"/>
      <c r="D142" s="44"/>
      <c r="E142" s="44"/>
      <c r="F142" s="44"/>
      <c r="G142" s="35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5.75" customHeight="1">
      <c r="A143" s="44"/>
      <c r="B143" s="49"/>
      <c r="C143" s="44"/>
      <c r="D143" s="44"/>
      <c r="E143" s="44"/>
      <c r="F143" s="44"/>
      <c r="G143" s="35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5.75" customHeight="1">
      <c r="A144" s="44"/>
      <c r="B144" s="49"/>
      <c r="C144" s="44"/>
      <c r="D144" s="44"/>
      <c r="E144" s="44"/>
      <c r="F144" s="44"/>
      <c r="G144" s="35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5.75" customHeight="1">
      <c r="A145" s="44"/>
      <c r="B145" s="49"/>
      <c r="C145" s="44"/>
      <c r="D145" s="44"/>
      <c r="E145" s="44"/>
      <c r="F145" s="44"/>
      <c r="G145" s="35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5.75" customHeight="1">
      <c r="A146" s="44"/>
      <c r="B146" s="49"/>
      <c r="C146" s="44"/>
      <c r="D146" s="44"/>
      <c r="E146" s="44"/>
      <c r="F146" s="44"/>
      <c r="G146" s="35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5.75" customHeight="1">
      <c r="A147" s="44"/>
      <c r="B147" s="49"/>
      <c r="C147" s="44"/>
      <c r="D147" s="44"/>
      <c r="E147" s="44"/>
      <c r="F147" s="44"/>
      <c r="G147" s="35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5.75" customHeight="1">
      <c r="A148" s="44"/>
      <c r="B148" s="49"/>
      <c r="C148" s="44"/>
      <c r="D148" s="44"/>
      <c r="E148" s="44"/>
      <c r="F148" s="44"/>
      <c r="G148" s="35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5.75" customHeight="1">
      <c r="A149" s="44"/>
      <c r="B149" s="49"/>
      <c r="C149" s="44"/>
      <c r="D149" s="44"/>
      <c r="E149" s="44"/>
      <c r="F149" s="44"/>
      <c r="G149" s="35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5.75" customHeight="1">
      <c r="A150" s="44"/>
      <c r="B150" s="49"/>
      <c r="C150" s="44"/>
      <c r="D150" s="44"/>
      <c r="E150" s="44"/>
      <c r="F150" s="44"/>
      <c r="G150" s="35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5.75" customHeight="1">
      <c r="A151" s="44"/>
      <c r="B151" s="49"/>
      <c r="C151" s="44"/>
      <c r="D151" s="44"/>
      <c r="E151" s="44"/>
      <c r="F151" s="44"/>
      <c r="G151" s="35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5.75" customHeight="1">
      <c r="A152" s="44"/>
      <c r="B152" s="49"/>
      <c r="C152" s="44"/>
      <c r="D152" s="44"/>
      <c r="E152" s="44"/>
      <c r="F152" s="44"/>
      <c r="G152" s="35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5.75" customHeight="1">
      <c r="A153" s="44"/>
      <c r="B153" s="49"/>
      <c r="C153" s="44"/>
      <c r="D153" s="44"/>
      <c r="E153" s="44"/>
      <c r="F153" s="44"/>
      <c r="G153" s="35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5.75" customHeight="1">
      <c r="A154" s="44"/>
      <c r="B154" s="49"/>
      <c r="C154" s="44"/>
      <c r="D154" s="44"/>
      <c r="E154" s="44"/>
      <c r="F154" s="44"/>
      <c r="G154" s="35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5.75" customHeight="1">
      <c r="A155" s="44"/>
      <c r="B155" s="49"/>
      <c r="C155" s="44"/>
      <c r="D155" s="44"/>
      <c r="E155" s="44"/>
      <c r="F155" s="44"/>
      <c r="G155" s="35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5.75" customHeight="1">
      <c r="A156" s="44"/>
      <c r="B156" s="49"/>
      <c r="C156" s="44"/>
      <c r="D156" s="44"/>
      <c r="E156" s="44"/>
      <c r="F156" s="44"/>
      <c r="G156" s="35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5.75" customHeight="1">
      <c r="A157" s="44"/>
      <c r="B157" s="49"/>
      <c r="C157" s="44"/>
      <c r="D157" s="44"/>
      <c r="E157" s="44"/>
      <c r="F157" s="44"/>
      <c r="G157" s="35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5.75" customHeight="1">
      <c r="A158" s="44"/>
      <c r="B158" s="49"/>
      <c r="C158" s="44"/>
      <c r="D158" s="44"/>
      <c r="E158" s="44"/>
      <c r="F158" s="44"/>
      <c r="G158" s="35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5.75" customHeight="1">
      <c r="A159" s="44"/>
      <c r="B159" s="49"/>
      <c r="C159" s="44"/>
      <c r="D159" s="44"/>
      <c r="E159" s="44"/>
      <c r="F159" s="44"/>
      <c r="G159" s="35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5.75" customHeight="1">
      <c r="A160" s="44"/>
      <c r="B160" s="49"/>
      <c r="C160" s="44"/>
      <c r="D160" s="44"/>
      <c r="E160" s="44"/>
      <c r="F160" s="44"/>
      <c r="G160" s="35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5.75" customHeight="1">
      <c r="A161" s="44"/>
      <c r="B161" s="49"/>
      <c r="C161" s="44"/>
      <c r="D161" s="44"/>
      <c r="E161" s="44"/>
      <c r="F161" s="44"/>
      <c r="G161" s="35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5.75" customHeight="1">
      <c r="A162" s="44"/>
      <c r="B162" s="49"/>
      <c r="C162" s="44"/>
      <c r="D162" s="44"/>
      <c r="E162" s="44"/>
      <c r="F162" s="44"/>
      <c r="G162" s="35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5.75" customHeight="1">
      <c r="A163" s="44"/>
      <c r="B163" s="49"/>
      <c r="C163" s="44"/>
      <c r="D163" s="44"/>
      <c r="E163" s="44"/>
      <c r="F163" s="44"/>
      <c r="G163" s="35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5.75" customHeight="1">
      <c r="A164" s="44"/>
      <c r="B164" s="49"/>
      <c r="C164" s="44"/>
      <c r="D164" s="44"/>
      <c r="E164" s="44"/>
      <c r="F164" s="44"/>
      <c r="G164" s="35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5.75" customHeight="1">
      <c r="A165" s="44"/>
      <c r="B165" s="49"/>
      <c r="C165" s="44"/>
      <c r="D165" s="44"/>
      <c r="E165" s="44"/>
      <c r="F165" s="44"/>
      <c r="G165" s="35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5.75" customHeight="1">
      <c r="A166" s="44"/>
      <c r="B166" s="49"/>
      <c r="C166" s="44"/>
      <c r="D166" s="44"/>
      <c r="E166" s="44"/>
      <c r="F166" s="44"/>
      <c r="G166" s="35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5.75" customHeight="1">
      <c r="A167" s="44"/>
      <c r="B167" s="49"/>
      <c r="C167" s="44"/>
      <c r="D167" s="44"/>
      <c r="E167" s="44"/>
      <c r="F167" s="44"/>
      <c r="G167" s="35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5.75" customHeight="1">
      <c r="A168" s="44"/>
      <c r="B168" s="49"/>
      <c r="C168" s="44"/>
      <c r="D168" s="44"/>
      <c r="E168" s="44"/>
      <c r="F168" s="44"/>
      <c r="G168" s="35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5.75" customHeight="1">
      <c r="A169" s="44"/>
      <c r="B169" s="49"/>
      <c r="C169" s="44"/>
      <c r="D169" s="44"/>
      <c r="E169" s="44"/>
      <c r="F169" s="44"/>
      <c r="G169" s="35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5.75" customHeight="1">
      <c r="A170" s="44"/>
      <c r="B170" s="49"/>
      <c r="C170" s="44"/>
      <c r="D170" s="44"/>
      <c r="E170" s="44"/>
      <c r="F170" s="44"/>
      <c r="G170" s="35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5.75" customHeight="1">
      <c r="A171" s="44"/>
      <c r="B171" s="49"/>
      <c r="C171" s="44"/>
      <c r="D171" s="44"/>
      <c r="E171" s="44"/>
      <c r="F171" s="44"/>
      <c r="G171" s="35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5.75" customHeight="1">
      <c r="A172" s="44"/>
      <c r="B172" s="49"/>
      <c r="C172" s="44"/>
      <c r="D172" s="44"/>
      <c r="E172" s="44"/>
      <c r="F172" s="44"/>
      <c r="G172" s="35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5.75" customHeight="1">
      <c r="A173" s="44"/>
      <c r="B173" s="49"/>
      <c r="C173" s="44"/>
      <c r="D173" s="44"/>
      <c r="E173" s="44"/>
      <c r="F173" s="44"/>
      <c r="G173" s="35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5.75" customHeight="1">
      <c r="A174" s="44"/>
      <c r="B174" s="49"/>
      <c r="C174" s="44"/>
      <c r="D174" s="44"/>
      <c r="E174" s="44"/>
      <c r="F174" s="44"/>
      <c r="G174" s="35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5.75" customHeight="1">
      <c r="A175" s="44"/>
      <c r="B175" s="49"/>
      <c r="C175" s="44"/>
      <c r="D175" s="44"/>
      <c r="E175" s="44"/>
      <c r="F175" s="44"/>
      <c r="G175" s="35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5.75" customHeight="1">
      <c r="A176" s="44"/>
      <c r="B176" s="49"/>
      <c r="C176" s="44"/>
      <c r="D176" s="44"/>
      <c r="E176" s="44"/>
      <c r="F176" s="44"/>
      <c r="G176" s="35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5.75" customHeight="1">
      <c r="A177" s="44"/>
      <c r="B177" s="49"/>
      <c r="C177" s="44"/>
      <c r="D177" s="44"/>
      <c r="E177" s="44"/>
      <c r="F177" s="44"/>
      <c r="G177" s="35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5.75" customHeight="1">
      <c r="A178" s="44"/>
      <c r="B178" s="49"/>
      <c r="C178" s="44"/>
      <c r="D178" s="44"/>
      <c r="E178" s="44"/>
      <c r="F178" s="44"/>
      <c r="G178" s="35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5.75" customHeight="1">
      <c r="A179" s="44"/>
      <c r="B179" s="49"/>
      <c r="C179" s="44"/>
      <c r="D179" s="44"/>
      <c r="E179" s="44"/>
      <c r="F179" s="44"/>
      <c r="G179" s="35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5.75" customHeight="1">
      <c r="A180" s="44"/>
      <c r="B180" s="49"/>
      <c r="C180" s="44"/>
      <c r="D180" s="44"/>
      <c r="E180" s="44"/>
      <c r="F180" s="44"/>
      <c r="G180" s="35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5.75" customHeight="1">
      <c r="A181" s="44"/>
      <c r="B181" s="49"/>
      <c r="C181" s="44"/>
      <c r="D181" s="44"/>
      <c r="E181" s="44"/>
      <c r="F181" s="44"/>
      <c r="G181" s="35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5.75" customHeight="1">
      <c r="A182" s="44"/>
      <c r="B182" s="49"/>
      <c r="C182" s="44"/>
      <c r="D182" s="44"/>
      <c r="E182" s="44"/>
      <c r="F182" s="44"/>
      <c r="G182" s="35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5.75" customHeight="1">
      <c r="A183" s="44"/>
      <c r="B183" s="49"/>
      <c r="C183" s="44"/>
      <c r="D183" s="44"/>
      <c r="E183" s="44"/>
      <c r="F183" s="44"/>
      <c r="G183" s="35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5.75" customHeight="1">
      <c r="A184" s="44"/>
      <c r="B184" s="49"/>
      <c r="C184" s="44"/>
      <c r="D184" s="44"/>
      <c r="E184" s="44"/>
      <c r="F184" s="44"/>
      <c r="G184" s="35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5.75" customHeight="1">
      <c r="A185" s="44"/>
      <c r="B185" s="49"/>
      <c r="C185" s="44"/>
      <c r="D185" s="44"/>
      <c r="E185" s="44"/>
      <c r="F185" s="44"/>
      <c r="G185" s="35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5.75" customHeight="1">
      <c r="A186" s="44"/>
      <c r="B186" s="49"/>
      <c r="C186" s="44"/>
      <c r="D186" s="44"/>
      <c r="E186" s="44"/>
      <c r="F186" s="44"/>
      <c r="G186" s="35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5.75" customHeight="1">
      <c r="A187" s="44"/>
      <c r="B187" s="49"/>
      <c r="C187" s="44"/>
      <c r="D187" s="44"/>
      <c r="E187" s="44"/>
      <c r="F187" s="44"/>
      <c r="G187" s="35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5.75" customHeight="1">
      <c r="A188" s="44"/>
      <c r="B188" s="49"/>
      <c r="C188" s="44"/>
      <c r="D188" s="44"/>
      <c r="E188" s="44"/>
      <c r="F188" s="44"/>
      <c r="G188" s="35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5.75" customHeight="1">
      <c r="A189" s="44"/>
      <c r="B189" s="49"/>
      <c r="C189" s="44"/>
      <c r="D189" s="44"/>
      <c r="E189" s="44"/>
      <c r="F189" s="44"/>
      <c r="G189" s="35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5.75" customHeight="1">
      <c r="A190" s="44"/>
      <c r="B190" s="49"/>
      <c r="C190" s="44"/>
      <c r="D190" s="44"/>
      <c r="E190" s="44"/>
      <c r="F190" s="44"/>
      <c r="G190" s="35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5.75" customHeight="1">
      <c r="A191" s="44"/>
      <c r="B191" s="49"/>
      <c r="C191" s="44"/>
      <c r="D191" s="44"/>
      <c r="E191" s="44"/>
      <c r="F191" s="44"/>
      <c r="G191" s="35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5.75" customHeight="1">
      <c r="A192" s="44"/>
      <c r="B192" s="49"/>
      <c r="C192" s="44"/>
      <c r="D192" s="44"/>
      <c r="E192" s="44"/>
      <c r="F192" s="44"/>
      <c r="G192" s="35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5.75" customHeight="1">
      <c r="A193" s="44"/>
      <c r="B193" s="49"/>
      <c r="C193" s="44"/>
      <c r="D193" s="44"/>
      <c r="E193" s="44"/>
      <c r="F193" s="44"/>
      <c r="G193" s="35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5.75" customHeight="1">
      <c r="A194" s="44"/>
      <c r="B194" s="49"/>
      <c r="C194" s="44"/>
      <c r="D194" s="44"/>
      <c r="E194" s="44"/>
      <c r="F194" s="44"/>
      <c r="G194" s="35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5.75" customHeight="1">
      <c r="A195" s="44"/>
      <c r="B195" s="49"/>
      <c r="C195" s="44"/>
      <c r="D195" s="44"/>
      <c r="E195" s="44"/>
      <c r="F195" s="44"/>
      <c r="G195" s="35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5.75" customHeight="1">
      <c r="A196" s="44"/>
      <c r="B196" s="49"/>
      <c r="C196" s="44"/>
      <c r="D196" s="44"/>
      <c r="E196" s="44"/>
      <c r="F196" s="44"/>
      <c r="G196" s="35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5.75" customHeight="1">
      <c r="A197" s="44"/>
      <c r="B197" s="49"/>
      <c r="C197" s="44"/>
      <c r="D197" s="44"/>
      <c r="E197" s="44"/>
      <c r="F197" s="44"/>
      <c r="G197" s="35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5.75" customHeight="1">
      <c r="A198" s="44"/>
      <c r="B198" s="49"/>
      <c r="C198" s="44"/>
      <c r="D198" s="44"/>
      <c r="E198" s="44"/>
      <c r="F198" s="44"/>
      <c r="G198" s="35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5.75" customHeight="1">
      <c r="A199" s="44"/>
      <c r="B199" s="49"/>
      <c r="C199" s="44"/>
      <c r="D199" s="44"/>
      <c r="E199" s="44"/>
      <c r="F199" s="44"/>
      <c r="G199" s="35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5.75" customHeight="1">
      <c r="A200" s="44"/>
      <c r="B200" s="49"/>
      <c r="C200" s="44"/>
      <c r="D200" s="44"/>
      <c r="E200" s="44"/>
      <c r="F200" s="44"/>
      <c r="G200" s="35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5.75" customHeight="1">
      <c r="A201" s="44"/>
      <c r="B201" s="49"/>
      <c r="C201" s="44"/>
      <c r="D201" s="44"/>
      <c r="E201" s="44"/>
      <c r="F201" s="44"/>
      <c r="G201" s="35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5.75" customHeight="1">
      <c r="A202" s="44"/>
      <c r="B202" s="49"/>
      <c r="C202" s="44"/>
      <c r="D202" s="44"/>
      <c r="E202" s="44"/>
      <c r="F202" s="44"/>
      <c r="G202" s="35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5.75" customHeight="1">
      <c r="A203" s="44"/>
      <c r="B203" s="49"/>
      <c r="C203" s="44"/>
      <c r="D203" s="44"/>
      <c r="E203" s="44"/>
      <c r="F203" s="44"/>
      <c r="G203" s="35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5.75" customHeight="1">
      <c r="A204" s="44"/>
      <c r="B204" s="49"/>
      <c r="C204" s="44"/>
      <c r="D204" s="44"/>
      <c r="E204" s="44"/>
      <c r="F204" s="44"/>
      <c r="G204" s="35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5.75" customHeight="1">
      <c r="A205" s="44"/>
      <c r="B205" s="49"/>
      <c r="C205" s="44"/>
      <c r="D205" s="44"/>
      <c r="E205" s="44"/>
      <c r="F205" s="44"/>
      <c r="G205" s="35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5.75" customHeight="1">
      <c r="A206" s="44"/>
      <c r="B206" s="49"/>
      <c r="C206" s="44"/>
      <c r="D206" s="44"/>
      <c r="E206" s="44"/>
      <c r="F206" s="44"/>
      <c r="G206" s="35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5.75" customHeight="1">
      <c r="A207" s="44"/>
      <c r="B207" s="49"/>
      <c r="C207" s="44"/>
      <c r="D207" s="44"/>
      <c r="E207" s="44"/>
      <c r="F207" s="44"/>
      <c r="G207" s="35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5.75" customHeight="1">
      <c r="A208" s="44"/>
      <c r="B208" s="49"/>
      <c r="C208" s="44"/>
      <c r="D208" s="44"/>
      <c r="E208" s="44"/>
      <c r="F208" s="44"/>
      <c r="G208" s="35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5.75" customHeight="1">
      <c r="A209" s="44"/>
      <c r="B209" s="49"/>
      <c r="C209" s="44"/>
      <c r="D209" s="44"/>
      <c r="E209" s="44"/>
      <c r="F209" s="44"/>
      <c r="G209" s="35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5.75" customHeight="1">
      <c r="A210" s="44"/>
      <c r="B210" s="49"/>
      <c r="C210" s="44"/>
      <c r="D210" s="44"/>
      <c r="E210" s="44"/>
      <c r="F210" s="44"/>
      <c r="G210" s="35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5.75" customHeight="1">
      <c r="A211" s="44"/>
      <c r="B211" s="49"/>
      <c r="C211" s="44"/>
      <c r="D211" s="44"/>
      <c r="E211" s="44"/>
      <c r="F211" s="44"/>
      <c r="G211" s="35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5.75" customHeight="1">
      <c r="A212" s="44"/>
      <c r="B212" s="49"/>
      <c r="C212" s="44"/>
      <c r="D212" s="44"/>
      <c r="E212" s="44"/>
      <c r="F212" s="44"/>
      <c r="G212" s="35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5.75" customHeight="1">
      <c r="A213" s="44"/>
      <c r="B213" s="49"/>
      <c r="C213" s="44"/>
      <c r="D213" s="44"/>
      <c r="E213" s="44"/>
      <c r="F213" s="44"/>
      <c r="G213" s="35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5.75" customHeight="1">
      <c r="A214" s="44"/>
      <c r="B214" s="49"/>
      <c r="C214" s="44"/>
      <c r="D214" s="44"/>
      <c r="E214" s="44"/>
      <c r="F214" s="44"/>
      <c r="G214" s="35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5.75" customHeight="1">
      <c r="A215" s="44"/>
      <c r="B215" s="49"/>
      <c r="C215" s="44"/>
      <c r="D215" s="44"/>
      <c r="E215" s="44"/>
      <c r="F215" s="44"/>
      <c r="G215" s="35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5.75" customHeight="1">
      <c r="A216" s="44"/>
      <c r="B216" s="49"/>
      <c r="C216" s="44"/>
      <c r="D216" s="44"/>
      <c r="E216" s="44"/>
      <c r="F216" s="44"/>
      <c r="G216" s="35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5.75" customHeight="1">
      <c r="A217" s="44"/>
      <c r="B217" s="49"/>
      <c r="C217" s="44"/>
      <c r="D217" s="44"/>
      <c r="E217" s="44"/>
      <c r="F217" s="44"/>
      <c r="G217" s="35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5.75" customHeight="1">
      <c r="A218" s="44"/>
      <c r="B218" s="49"/>
      <c r="C218" s="44"/>
      <c r="D218" s="44"/>
      <c r="E218" s="44"/>
      <c r="F218" s="44"/>
      <c r="G218" s="35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5.75" customHeight="1">
      <c r="A219" s="44"/>
      <c r="B219" s="49"/>
      <c r="C219" s="44"/>
      <c r="D219" s="44"/>
      <c r="E219" s="44"/>
      <c r="F219" s="44"/>
      <c r="G219" s="35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5.75" customHeight="1">
      <c r="A220" s="44"/>
      <c r="B220" s="49"/>
      <c r="C220" s="44"/>
      <c r="D220" s="44"/>
      <c r="E220" s="44"/>
      <c r="F220" s="44"/>
      <c r="G220" s="35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5.75" customHeight="1">
      <c r="A221" s="44"/>
      <c r="B221" s="49"/>
      <c r="C221" s="44"/>
      <c r="D221" s="44"/>
      <c r="E221" s="44"/>
      <c r="F221" s="44"/>
      <c r="G221" s="35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5.75" customHeight="1">
      <c r="A222" s="44"/>
      <c r="B222" s="49"/>
      <c r="C222" s="44"/>
      <c r="D222" s="44"/>
      <c r="E222" s="44"/>
      <c r="F222" s="44"/>
      <c r="G222" s="35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5.75" customHeight="1">
      <c r="A223" s="44"/>
      <c r="B223" s="49"/>
      <c r="C223" s="44"/>
      <c r="D223" s="44"/>
      <c r="E223" s="44"/>
      <c r="F223" s="44"/>
      <c r="G223" s="35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5.75" customHeight="1">
      <c r="A224" s="44"/>
      <c r="B224" s="49"/>
      <c r="C224" s="44"/>
      <c r="D224" s="44"/>
      <c r="E224" s="44"/>
      <c r="F224" s="44"/>
      <c r="G224" s="35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5.75" customHeight="1">
      <c r="A225" s="44"/>
      <c r="B225" s="49"/>
      <c r="C225" s="44"/>
      <c r="D225" s="44"/>
      <c r="E225" s="44"/>
      <c r="F225" s="44"/>
      <c r="G225" s="35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5.75" customHeight="1">
      <c r="A226" s="44"/>
      <c r="B226" s="49"/>
      <c r="C226" s="44"/>
      <c r="D226" s="44"/>
      <c r="E226" s="44"/>
      <c r="F226" s="44"/>
      <c r="G226" s="35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5.75" customHeight="1">
      <c r="A227" s="44"/>
      <c r="B227" s="49"/>
      <c r="C227" s="44"/>
      <c r="D227" s="44"/>
      <c r="E227" s="44"/>
      <c r="F227" s="44"/>
      <c r="G227" s="35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5.75" customHeight="1">
      <c r="A228" s="44"/>
      <c r="B228" s="49"/>
      <c r="C228" s="44"/>
      <c r="D228" s="44"/>
      <c r="E228" s="44"/>
      <c r="F228" s="44"/>
      <c r="G228" s="35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5.75" customHeight="1">
      <c r="A229" s="44"/>
      <c r="B229" s="49"/>
      <c r="C229" s="44"/>
      <c r="D229" s="44"/>
      <c r="E229" s="44"/>
      <c r="F229" s="44"/>
      <c r="G229" s="35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5.75" customHeight="1">
      <c r="A230" s="44"/>
      <c r="B230" s="49"/>
      <c r="C230" s="44"/>
      <c r="D230" s="44"/>
      <c r="E230" s="44"/>
      <c r="F230" s="44"/>
      <c r="G230" s="35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5.75" customHeight="1">
      <c r="A231" s="44"/>
      <c r="B231" s="49"/>
      <c r="C231" s="44"/>
      <c r="D231" s="44"/>
      <c r="E231" s="44"/>
      <c r="F231" s="44"/>
      <c r="G231" s="35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5.75" customHeight="1">
      <c r="A232" s="44"/>
      <c r="B232" s="49"/>
      <c r="C232" s="44"/>
      <c r="D232" s="44"/>
      <c r="E232" s="44"/>
      <c r="F232" s="44"/>
      <c r="G232" s="35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5.75" customHeight="1">
      <c r="A233" s="44"/>
      <c r="B233" s="49"/>
      <c r="C233" s="44"/>
      <c r="D233" s="44"/>
      <c r="E233" s="44"/>
      <c r="F233" s="44"/>
      <c r="G233" s="35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5.75" customHeight="1">
      <c r="A234" s="44"/>
      <c r="B234" s="49"/>
      <c r="C234" s="44"/>
      <c r="D234" s="44"/>
      <c r="E234" s="44"/>
      <c r="F234" s="44"/>
      <c r="G234" s="35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5.75" customHeight="1">
      <c r="A235" s="44"/>
      <c r="B235" s="49"/>
      <c r="C235" s="44"/>
      <c r="D235" s="44"/>
      <c r="E235" s="44"/>
      <c r="F235" s="44"/>
      <c r="G235" s="35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5.75" customHeight="1">
      <c r="A236" s="44"/>
      <c r="B236" s="49"/>
      <c r="C236" s="44"/>
      <c r="D236" s="44"/>
      <c r="E236" s="44"/>
      <c r="F236" s="44"/>
      <c r="G236" s="35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5.75" customHeight="1">
      <c r="A237" s="44"/>
      <c r="B237" s="49"/>
      <c r="C237" s="44"/>
      <c r="D237" s="44"/>
      <c r="E237" s="44"/>
      <c r="F237" s="44"/>
      <c r="G237" s="35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5.75" customHeight="1">
      <c r="A238" s="44"/>
      <c r="B238" s="49"/>
      <c r="C238" s="44"/>
      <c r="D238" s="44"/>
      <c r="E238" s="44"/>
      <c r="F238" s="44"/>
      <c r="G238" s="35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5.75" customHeight="1">
      <c r="A239" s="44"/>
      <c r="B239" s="49"/>
      <c r="C239" s="44"/>
      <c r="D239" s="44"/>
      <c r="E239" s="44"/>
      <c r="F239" s="44"/>
      <c r="G239" s="35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5.75" customHeight="1">
      <c r="A240" s="44"/>
      <c r="B240" s="49"/>
      <c r="C240" s="44"/>
      <c r="D240" s="44"/>
      <c r="E240" s="44"/>
      <c r="F240" s="44"/>
      <c r="G240" s="35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5.75" customHeight="1">
      <c r="A241" s="44"/>
      <c r="B241" s="49"/>
      <c r="C241" s="44"/>
      <c r="D241" s="44"/>
      <c r="E241" s="44"/>
      <c r="F241" s="44"/>
      <c r="G241" s="35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5.75" customHeight="1">
      <c r="A242" s="44"/>
      <c r="B242" s="49"/>
      <c r="C242" s="44"/>
      <c r="D242" s="44"/>
      <c r="E242" s="44"/>
      <c r="F242" s="44"/>
      <c r="G242" s="35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5.75" customHeight="1">
      <c r="A243" s="44"/>
      <c r="B243" s="49"/>
      <c r="C243" s="44"/>
      <c r="D243" s="44"/>
      <c r="E243" s="44"/>
      <c r="F243" s="44"/>
      <c r="G243" s="35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5.75" customHeight="1">
      <c r="A244" s="44"/>
      <c r="B244" s="49"/>
      <c r="C244" s="44"/>
      <c r="D244" s="44"/>
      <c r="E244" s="44"/>
      <c r="F244" s="44"/>
      <c r="G244" s="35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5.75" customHeight="1">
      <c r="A245" s="44"/>
      <c r="B245" s="49"/>
      <c r="C245" s="44"/>
      <c r="D245" s="44"/>
      <c r="E245" s="44"/>
      <c r="F245" s="44"/>
      <c r="G245" s="35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5.75" customHeight="1">
      <c r="A246" s="44"/>
      <c r="B246" s="49"/>
      <c r="C246" s="44"/>
      <c r="D246" s="44"/>
      <c r="E246" s="44"/>
      <c r="F246" s="44"/>
      <c r="G246" s="35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5.75" customHeight="1">
      <c r="A247" s="44"/>
      <c r="B247" s="49"/>
      <c r="C247" s="44"/>
      <c r="D247" s="44"/>
      <c r="E247" s="44"/>
      <c r="F247" s="44"/>
      <c r="G247" s="35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5.75" customHeight="1">
      <c r="A248" s="44"/>
      <c r="B248" s="49"/>
      <c r="C248" s="44"/>
      <c r="D248" s="44"/>
      <c r="E248" s="44"/>
      <c r="F248" s="44"/>
      <c r="G248" s="35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5.75" customHeight="1">
      <c r="A249" s="44"/>
      <c r="B249" s="49"/>
      <c r="C249" s="44"/>
      <c r="D249" s="44"/>
      <c r="E249" s="44"/>
      <c r="F249" s="44"/>
      <c r="G249" s="35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5.75" customHeight="1">
      <c r="A250" s="44"/>
      <c r="B250" s="49"/>
      <c r="C250" s="44"/>
      <c r="D250" s="44"/>
      <c r="E250" s="44"/>
      <c r="F250" s="44"/>
      <c r="G250" s="35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5.75" customHeight="1">
      <c r="A251" s="44"/>
      <c r="B251" s="49"/>
      <c r="C251" s="44"/>
      <c r="D251" s="44"/>
      <c r="E251" s="44"/>
      <c r="F251" s="44"/>
      <c r="G251" s="35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5.75" customHeight="1">
      <c r="A252" s="44"/>
      <c r="B252" s="49"/>
      <c r="C252" s="44"/>
      <c r="D252" s="44"/>
      <c r="E252" s="44"/>
      <c r="F252" s="44"/>
      <c r="G252" s="35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5.75" customHeight="1">
      <c r="A253" s="44"/>
      <c r="B253" s="49"/>
      <c r="C253" s="44"/>
      <c r="D253" s="44"/>
      <c r="E253" s="44"/>
      <c r="F253" s="44"/>
      <c r="G253" s="35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5.75" customHeight="1">
      <c r="A254" s="44"/>
      <c r="B254" s="49"/>
      <c r="C254" s="44"/>
      <c r="D254" s="44"/>
      <c r="E254" s="44"/>
      <c r="F254" s="44"/>
      <c r="G254" s="35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5.75" customHeight="1">
      <c r="A255" s="44"/>
      <c r="B255" s="49"/>
      <c r="C255" s="44"/>
      <c r="D255" s="44"/>
      <c r="E255" s="44"/>
      <c r="F255" s="44"/>
      <c r="G255" s="35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5.75" customHeight="1">
      <c r="A256" s="44"/>
      <c r="B256" s="49"/>
      <c r="C256" s="44"/>
      <c r="D256" s="44"/>
      <c r="E256" s="44"/>
      <c r="F256" s="44"/>
      <c r="G256" s="35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5.75" customHeight="1">
      <c r="A257" s="44"/>
      <c r="B257" s="49"/>
      <c r="C257" s="44"/>
      <c r="D257" s="44"/>
      <c r="E257" s="44"/>
      <c r="F257" s="44"/>
      <c r="G257" s="35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5.75" customHeight="1">
      <c r="A258" s="44"/>
      <c r="B258" s="49"/>
      <c r="C258" s="44"/>
      <c r="D258" s="44"/>
      <c r="E258" s="44"/>
      <c r="F258" s="44"/>
      <c r="G258" s="35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5.75" customHeight="1">
      <c r="A259" s="44"/>
      <c r="B259" s="49"/>
      <c r="C259" s="44"/>
      <c r="D259" s="44"/>
      <c r="E259" s="44"/>
      <c r="F259" s="44"/>
      <c r="G259" s="35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5.75" customHeight="1">
      <c r="A260" s="44"/>
      <c r="B260" s="49"/>
      <c r="C260" s="44"/>
      <c r="D260" s="44"/>
      <c r="E260" s="44"/>
      <c r="F260" s="44"/>
      <c r="G260" s="35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5.75" customHeight="1">
      <c r="A261" s="44"/>
      <c r="B261" s="49"/>
      <c r="C261" s="44"/>
      <c r="D261" s="44"/>
      <c r="E261" s="44"/>
      <c r="F261" s="44"/>
      <c r="G261" s="35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5.75" customHeight="1">
      <c r="A262" s="44"/>
      <c r="B262" s="49"/>
      <c r="C262" s="44"/>
      <c r="D262" s="44"/>
      <c r="E262" s="44"/>
      <c r="F262" s="44"/>
      <c r="G262" s="35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5.75" customHeight="1">
      <c r="A263" s="44"/>
      <c r="B263" s="49"/>
      <c r="C263" s="44"/>
      <c r="D263" s="44"/>
      <c r="E263" s="44"/>
      <c r="F263" s="44"/>
      <c r="G263" s="35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5.75" customHeight="1">
      <c r="A264" s="44"/>
      <c r="B264" s="49"/>
      <c r="C264" s="44"/>
      <c r="D264" s="44"/>
      <c r="E264" s="44"/>
      <c r="F264" s="44"/>
      <c r="G264" s="35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5.75" customHeight="1">
      <c r="A265" s="44"/>
      <c r="B265" s="49"/>
      <c r="C265" s="44"/>
      <c r="D265" s="44"/>
      <c r="E265" s="44"/>
      <c r="F265" s="44"/>
      <c r="G265" s="35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5.75" customHeight="1">
      <c r="A266" s="44"/>
      <c r="B266" s="49"/>
      <c r="C266" s="44"/>
      <c r="D266" s="44"/>
      <c r="E266" s="44"/>
      <c r="F266" s="44"/>
      <c r="G266" s="35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5.75" customHeight="1">
      <c r="A267" s="44"/>
      <c r="B267" s="49"/>
      <c r="C267" s="44"/>
      <c r="D267" s="44"/>
      <c r="E267" s="44"/>
      <c r="F267" s="44"/>
      <c r="G267" s="35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5.75" customHeight="1">
      <c r="A268" s="44"/>
      <c r="B268" s="49"/>
      <c r="C268" s="44"/>
      <c r="D268" s="44"/>
      <c r="E268" s="44"/>
      <c r="F268" s="44"/>
      <c r="G268" s="35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5.75" customHeight="1">
      <c r="A269" s="44"/>
      <c r="B269" s="49"/>
      <c r="C269" s="44"/>
      <c r="D269" s="44"/>
      <c r="E269" s="44"/>
      <c r="F269" s="44"/>
      <c r="G269" s="35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5.75" customHeight="1">
      <c r="A270" s="44"/>
      <c r="B270" s="49"/>
      <c r="C270" s="44"/>
      <c r="D270" s="44"/>
      <c r="E270" s="44"/>
      <c r="F270" s="44"/>
      <c r="G270" s="35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5.75" customHeight="1">
      <c r="A271" s="44"/>
      <c r="B271" s="49"/>
      <c r="C271" s="44"/>
      <c r="D271" s="44"/>
      <c r="E271" s="44"/>
      <c r="F271" s="44"/>
      <c r="G271" s="35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5.75" customHeight="1">
      <c r="A272" s="44"/>
      <c r="B272" s="49"/>
      <c r="C272" s="44"/>
      <c r="D272" s="44"/>
      <c r="E272" s="44"/>
      <c r="F272" s="44"/>
      <c r="G272" s="35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5.75" customHeight="1">
      <c r="A273" s="44"/>
      <c r="B273" s="49"/>
      <c r="C273" s="44"/>
      <c r="D273" s="44"/>
      <c r="E273" s="44"/>
      <c r="F273" s="44"/>
      <c r="G273" s="35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5.75" customHeight="1">
      <c r="A274" s="44"/>
      <c r="B274" s="49"/>
      <c r="C274" s="44"/>
      <c r="D274" s="44"/>
      <c r="E274" s="44"/>
      <c r="F274" s="44"/>
      <c r="G274" s="35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5.75" customHeight="1">
      <c r="A275" s="44"/>
      <c r="B275" s="49"/>
      <c r="C275" s="44"/>
      <c r="D275" s="44"/>
      <c r="E275" s="44"/>
      <c r="F275" s="44"/>
      <c r="G275" s="35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5.75" customHeight="1">
      <c r="A276" s="44"/>
      <c r="B276" s="49"/>
      <c r="C276" s="44"/>
      <c r="D276" s="44"/>
      <c r="E276" s="44"/>
      <c r="F276" s="44"/>
      <c r="G276" s="35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5.75" customHeight="1">
      <c r="A277" s="44"/>
      <c r="B277" s="49"/>
      <c r="C277" s="44"/>
      <c r="D277" s="44"/>
      <c r="E277" s="44"/>
      <c r="F277" s="44"/>
      <c r="G277" s="35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5.75" customHeight="1">
      <c r="A278" s="44"/>
      <c r="B278" s="49"/>
      <c r="C278" s="44"/>
      <c r="D278" s="44"/>
      <c r="E278" s="44"/>
      <c r="F278" s="44"/>
      <c r="G278" s="35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5.75" customHeight="1">
      <c r="A279" s="44"/>
      <c r="B279" s="49"/>
      <c r="C279" s="44"/>
      <c r="D279" s="44"/>
      <c r="E279" s="44"/>
      <c r="F279" s="44"/>
      <c r="G279" s="35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5.75" customHeight="1">
      <c r="A280" s="44"/>
      <c r="B280" s="49"/>
      <c r="C280" s="44"/>
      <c r="D280" s="44"/>
      <c r="E280" s="44"/>
      <c r="F280" s="44"/>
      <c r="G280" s="35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5.75" customHeight="1">
      <c r="A281" s="44"/>
      <c r="B281" s="49"/>
      <c r="C281" s="44"/>
      <c r="D281" s="44"/>
      <c r="E281" s="44"/>
      <c r="F281" s="44"/>
      <c r="G281" s="35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5.75" customHeight="1">
      <c r="A282" s="44"/>
      <c r="B282" s="49"/>
      <c r="C282" s="44"/>
      <c r="D282" s="44"/>
      <c r="E282" s="44"/>
      <c r="F282" s="44"/>
      <c r="G282" s="35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5.75" customHeight="1">
      <c r="A283" s="44"/>
      <c r="B283" s="49"/>
      <c r="C283" s="44"/>
      <c r="D283" s="44"/>
      <c r="E283" s="44"/>
      <c r="F283" s="44"/>
      <c r="G283" s="35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5.75" customHeight="1">
      <c r="A284" s="44"/>
      <c r="B284" s="49"/>
      <c r="C284" s="44"/>
      <c r="D284" s="44"/>
      <c r="E284" s="44"/>
      <c r="F284" s="44"/>
      <c r="G284" s="35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5.75" customHeight="1">
      <c r="A285" s="44"/>
      <c r="B285" s="49"/>
      <c r="C285" s="44"/>
      <c r="D285" s="44"/>
      <c r="E285" s="44"/>
      <c r="F285" s="44"/>
      <c r="G285" s="35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5.75" customHeight="1">
      <c r="A286" s="44"/>
      <c r="B286" s="49"/>
      <c r="C286" s="44"/>
      <c r="D286" s="44"/>
      <c r="E286" s="44"/>
      <c r="F286" s="44"/>
      <c r="G286" s="35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5.75" customHeight="1">
      <c r="A287" s="44"/>
      <c r="B287" s="49"/>
      <c r="C287" s="44"/>
      <c r="D287" s="44"/>
      <c r="E287" s="44"/>
      <c r="F287" s="44"/>
      <c r="G287" s="35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5.75" customHeight="1">
      <c r="A288" s="44"/>
      <c r="B288" s="49"/>
      <c r="C288" s="44"/>
      <c r="D288" s="44"/>
      <c r="E288" s="44"/>
      <c r="F288" s="44"/>
      <c r="G288" s="35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5.75" customHeight="1">
      <c r="A289" s="44"/>
      <c r="B289" s="49"/>
      <c r="C289" s="44"/>
      <c r="D289" s="44"/>
      <c r="E289" s="44"/>
      <c r="F289" s="44"/>
      <c r="G289" s="35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5.75" customHeight="1">
      <c r="A290" s="44"/>
      <c r="B290" s="49"/>
      <c r="C290" s="44"/>
      <c r="D290" s="44"/>
      <c r="E290" s="44"/>
      <c r="F290" s="44"/>
      <c r="G290" s="35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5.75" customHeight="1">
      <c r="A291" s="44"/>
      <c r="B291" s="49"/>
      <c r="C291" s="44"/>
      <c r="D291" s="44"/>
      <c r="E291" s="44"/>
      <c r="F291" s="44"/>
      <c r="G291" s="35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5.75" customHeight="1">
      <c r="A292" s="44"/>
      <c r="B292" s="49"/>
      <c r="C292" s="44"/>
      <c r="D292" s="44"/>
      <c r="E292" s="44"/>
      <c r="F292" s="44"/>
      <c r="G292" s="35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5.75" customHeight="1">
      <c r="A293" s="44"/>
      <c r="B293" s="49"/>
      <c r="C293" s="44"/>
      <c r="D293" s="44"/>
      <c r="E293" s="44"/>
      <c r="F293" s="44"/>
      <c r="G293" s="35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5.75" customHeight="1">
      <c r="A294" s="44"/>
      <c r="B294" s="49"/>
      <c r="C294" s="44"/>
      <c r="D294" s="44"/>
      <c r="E294" s="44"/>
      <c r="F294" s="44"/>
      <c r="G294" s="35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5.75" customHeight="1">
      <c r="A295" s="44"/>
      <c r="B295" s="49"/>
      <c r="C295" s="44"/>
      <c r="D295" s="44"/>
      <c r="E295" s="44"/>
      <c r="F295" s="44"/>
      <c r="G295" s="35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5.75" customHeight="1">
      <c r="A296" s="44"/>
      <c r="B296" s="49"/>
      <c r="C296" s="44"/>
      <c r="D296" s="44"/>
      <c r="E296" s="44"/>
      <c r="F296" s="44"/>
      <c r="G296" s="35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5.75" customHeight="1">
      <c r="A297" s="44"/>
      <c r="B297" s="49"/>
      <c r="C297" s="44"/>
      <c r="D297" s="44"/>
      <c r="E297" s="44"/>
      <c r="F297" s="44"/>
      <c r="G297" s="35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5.75" customHeight="1">
      <c r="A298" s="44"/>
      <c r="B298" s="49"/>
      <c r="C298" s="44"/>
      <c r="D298" s="44"/>
      <c r="E298" s="44"/>
      <c r="F298" s="44"/>
      <c r="G298" s="35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5.75" customHeight="1">
      <c r="A299" s="44"/>
      <c r="B299" s="49"/>
      <c r="C299" s="44"/>
      <c r="D299" s="44"/>
      <c r="E299" s="44"/>
      <c r="F299" s="44"/>
      <c r="G299" s="35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5.75" customHeight="1">
      <c r="A300" s="44"/>
      <c r="B300" s="49"/>
      <c r="C300" s="44"/>
      <c r="D300" s="44"/>
      <c r="E300" s="44"/>
      <c r="F300" s="44"/>
      <c r="G300" s="35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5.75" customHeight="1">
      <c r="A301" s="44"/>
      <c r="B301" s="49"/>
      <c r="C301" s="44"/>
      <c r="D301" s="44"/>
      <c r="E301" s="44"/>
      <c r="F301" s="44"/>
      <c r="G301" s="35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5.75" customHeight="1">
      <c r="A302" s="44"/>
      <c r="B302" s="49"/>
      <c r="C302" s="44"/>
      <c r="D302" s="44"/>
      <c r="E302" s="44"/>
      <c r="F302" s="44"/>
      <c r="G302" s="35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5.75" customHeight="1">
      <c r="A303" s="44"/>
      <c r="B303" s="49"/>
      <c r="C303" s="44"/>
      <c r="D303" s="44"/>
      <c r="E303" s="44"/>
      <c r="F303" s="44"/>
      <c r="G303" s="35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5.75" customHeight="1">
      <c r="A304" s="44"/>
      <c r="B304" s="49"/>
      <c r="C304" s="44"/>
      <c r="D304" s="44"/>
      <c r="E304" s="44"/>
      <c r="F304" s="44"/>
      <c r="G304" s="35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5.75" customHeight="1">
      <c r="A305" s="44"/>
      <c r="B305" s="49"/>
      <c r="C305" s="44"/>
      <c r="D305" s="44"/>
      <c r="E305" s="44"/>
      <c r="F305" s="44"/>
      <c r="G305" s="35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5.75" customHeight="1">
      <c r="A306" s="44"/>
      <c r="B306" s="49"/>
      <c r="C306" s="44"/>
      <c r="D306" s="44"/>
      <c r="E306" s="44"/>
      <c r="F306" s="44"/>
      <c r="G306" s="35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5.75" customHeight="1">
      <c r="A307" s="44"/>
      <c r="B307" s="49"/>
      <c r="C307" s="44"/>
      <c r="D307" s="44"/>
      <c r="E307" s="44"/>
      <c r="F307" s="44"/>
      <c r="G307" s="35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5.75" customHeight="1">
      <c r="A308" s="44"/>
      <c r="B308" s="49"/>
      <c r="C308" s="44"/>
      <c r="D308" s="44"/>
      <c r="E308" s="44"/>
      <c r="F308" s="44"/>
      <c r="G308" s="35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5.75" customHeight="1">
      <c r="A309" s="44"/>
      <c r="B309" s="49"/>
      <c r="C309" s="44"/>
      <c r="D309" s="44"/>
      <c r="E309" s="44"/>
      <c r="F309" s="44"/>
      <c r="G309" s="35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5.75" customHeight="1">
      <c r="A310" s="44"/>
      <c r="B310" s="49"/>
      <c r="C310" s="44"/>
      <c r="D310" s="44"/>
      <c r="E310" s="44"/>
      <c r="F310" s="44"/>
      <c r="G310" s="35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5.75" customHeight="1">
      <c r="A311" s="44"/>
      <c r="B311" s="49"/>
      <c r="C311" s="44"/>
      <c r="D311" s="44"/>
      <c r="E311" s="44"/>
      <c r="F311" s="44"/>
      <c r="G311" s="35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5.75" customHeight="1">
      <c r="A312" s="44"/>
      <c r="B312" s="49"/>
      <c r="C312" s="44"/>
      <c r="D312" s="44"/>
      <c r="E312" s="44"/>
      <c r="F312" s="44"/>
      <c r="G312" s="35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5.75" customHeight="1">
      <c r="A313" s="44"/>
      <c r="B313" s="49"/>
      <c r="C313" s="44"/>
      <c r="D313" s="44"/>
      <c r="E313" s="44"/>
      <c r="F313" s="44"/>
      <c r="G313" s="35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5.75" customHeight="1">
      <c r="A314" s="44"/>
      <c r="B314" s="49"/>
      <c r="C314" s="44"/>
      <c r="D314" s="44"/>
      <c r="E314" s="44"/>
      <c r="F314" s="44"/>
      <c r="G314" s="35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5.75" customHeight="1">
      <c r="A315" s="44"/>
      <c r="B315" s="49"/>
      <c r="C315" s="44"/>
      <c r="D315" s="44"/>
      <c r="E315" s="44"/>
      <c r="F315" s="44"/>
      <c r="G315" s="35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5.75" customHeight="1">
      <c r="A316" s="44"/>
      <c r="B316" s="49"/>
      <c r="C316" s="44"/>
      <c r="D316" s="44"/>
      <c r="E316" s="44"/>
      <c r="F316" s="44"/>
      <c r="G316" s="35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5.75" customHeight="1">
      <c r="A317" s="44"/>
      <c r="B317" s="49"/>
      <c r="C317" s="44"/>
      <c r="D317" s="44"/>
      <c r="E317" s="44"/>
      <c r="F317" s="44"/>
      <c r="G317" s="35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5.75" customHeight="1">
      <c r="A318" s="44"/>
      <c r="B318" s="49"/>
      <c r="C318" s="44"/>
      <c r="D318" s="44"/>
      <c r="E318" s="44"/>
      <c r="F318" s="44"/>
      <c r="G318" s="35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5.75" customHeight="1">
      <c r="A319" s="44"/>
      <c r="B319" s="49"/>
      <c r="C319" s="44"/>
      <c r="D319" s="44"/>
      <c r="E319" s="44"/>
      <c r="F319" s="44"/>
      <c r="G319" s="35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5.75" customHeight="1">
      <c r="A320" s="44"/>
      <c r="B320" s="49"/>
      <c r="C320" s="44"/>
      <c r="D320" s="44"/>
      <c r="E320" s="44"/>
      <c r="F320" s="44"/>
      <c r="G320" s="35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5.75" customHeight="1">
      <c r="A321" s="44"/>
      <c r="B321" s="49"/>
      <c r="C321" s="44"/>
      <c r="D321" s="44"/>
      <c r="E321" s="44"/>
      <c r="F321" s="44"/>
      <c r="G321" s="35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5.75" customHeight="1">
      <c r="A322" s="44"/>
      <c r="B322" s="49"/>
      <c r="C322" s="44"/>
      <c r="D322" s="44"/>
      <c r="E322" s="44"/>
      <c r="F322" s="44"/>
      <c r="G322" s="35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5.75" customHeight="1">
      <c r="A323" s="44"/>
      <c r="B323" s="49"/>
      <c r="C323" s="44"/>
      <c r="D323" s="44"/>
      <c r="E323" s="44"/>
      <c r="F323" s="44"/>
      <c r="G323" s="35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5.75" customHeight="1">
      <c r="A324" s="44"/>
      <c r="B324" s="49"/>
      <c r="C324" s="44"/>
      <c r="D324" s="44"/>
      <c r="E324" s="44"/>
      <c r="F324" s="44"/>
      <c r="G324" s="35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5.75" customHeight="1">
      <c r="A325" s="44"/>
      <c r="B325" s="49"/>
      <c r="C325" s="44"/>
      <c r="D325" s="44"/>
      <c r="E325" s="44"/>
      <c r="F325" s="44"/>
      <c r="G325" s="35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5.75" customHeight="1">
      <c r="A326" s="44"/>
      <c r="B326" s="49"/>
      <c r="C326" s="44"/>
      <c r="D326" s="44"/>
      <c r="E326" s="44"/>
      <c r="F326" s="44"/>
      <c r="G326" s="35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5.75" customHeight="1">
      <c r="A327" s="44"/>
      <c r="B327" s="49"/>
      <c r="C327" s="44"/>
      <c r="D327" s="44"/>
      <c r="E327" s="44"/>
      <c r="F327" s="44"/>
      <c r="G327" s="35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5.75" customHeight="1">
      <c r="A328" s="44"/>
      <c r="B328" s="49"/>
      <c r="C328" s="44"/>
      <c r="D328" s="44"/>
      <c r="E328" s="44"/>
      <c r="F328" s="44"/>
      <c r="G328" s="35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5.75" customHeight="1">
      <c r="A329" s="44"/>
      <c r="B329" s="49"/>
      <c r="C329" s="44"/>
      <c r="D329" s="44"/>
      <c r="E329" s="44"/>
      <c r="F329" s="44"/>
      <c r="G329" s="35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5.75" customHeight="1">
      <c r="A330" s="44"/>
      <c r="B330" s="49"/>
      <c r="C330" s="44"/>
      <c r="D330" s="44"/>
      <c r="E330" s="44"/>
      <c r="F330" s="44"/>
      <c r="G330" s="35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5.75" customHeight="1">
      <c r="A331" s="44"/>
      <c r="B331" s="49"/>
      <c r="C331" s="44"/>
      <c r="D331" s="44"/>
      <c r="E331" s="44"/>
      <c r="F331" s="44"/>
      <c r="G331" s="35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5.75" customHeight="1">
      <c r="A332" s="44"/>
      <c r="B332" s="49"/>
      <c r="C332" s="44"/>
      <c r="D332" s="44"/>
      <c r="E332" s="44"/>
      <c r="F332" s="44"/>
      <c r="G332" s="35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5.75" customHeight="1">
      <c r="A333" s="44"/>
      <c r="B333" s="49"/>
      <c r="C333" s="44"/>
      <c r="D333" s="44"/>
      <c r="E333" s="44"/>
      <c r="F333" s="44"/>
      <c r="G333" s="35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5.75" customHeight="1">
      <c r="A334" s="44"/>
      <c r="B334" s="49"/>
      <c r="C334" s="44"/>
      <c r="D334" s="44"/>
      <c r="E334" s="44"/>
      <c r="F334" s="44"/>
      <c r="G334" s="35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5.75" customHeight="1">
      <c r="A335" s="44"/>
      <c r="B335" s="49"/>
      <c r="C335" s="44"/>
      <c r="D335" s="44"/>
      <c r="E335" s="44"/>
      <c r="F335" s="44"/>
      <c r="G335" s="35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5.75" customHeight="1">
      <c r="A336" s="44"/>
      <c r="B336" s="49"/>
      <c r="C336" s="44"/>
      <c r="D336" s="44"/>
      <c r="E336" s="44"/>
      <c r="F336" s="44"/>
      <c r="G336" s="35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5.75" customHeight="1">
      <c r="A337" s="44"/>
      <c r="B337" s="49"/>
      <c r="C337" s="44"/>
      <c r="D337" s="44"/>
      <c r="E337" s="44"/>
      <c r="F337" s="44"/>
      <c r="G337" s="35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5.75" customHeight="1">
      <c r="A338" s="44"/>
      <c r="B338" s="49"/>
      <c r="C338" s="44"/>
      <c r="D338" s="44"/>
      <c r="E338" s="44"/>
      <c r="F338" s="44"/>
      <c r="G338" s="35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5.75" customHeight="1">
      <c r="A339" s="44"/>
      <c r="B339" s="49"/>
      <c r="C339" s="44"/>
      <c r="D339" s="44"/>
      <c r="E339" s="44"/>
      <c r="F339" s="44"/>
      <c r="G339" s="35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5.75" customHeight="1">
      <c r="A340" s="44"/>
      <c r="B340" s="49"/>
      <c r="C340" s="44"/>
      <c r="D340" s="44"/>
      <c r="E340" s="44"/>
      <c r="F340" s="44"/>
      <c r="G340" s="35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5.75" customHeight="1">
      <c r="A341" s="44"/>
      <c r="B341" s="49"/>
      <c r="C341" s="44"/>
      <c r="D341" s="44"/>
      <c r="E341" s="44"/>
      <c r="F341" s="44"/>
      <c r="G341" s="35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5.75" customHeight="1">
      <c r="A342" s="44"/>
      <c r="B342" s="49"/>
      <c r="C342" s="44"/>
      <c r="D342" s="44"/>
      <c r="E342" s="44"/>
      <c r="F342" s="44"/>
      <c r="G342" s="35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5.75" customHeight="1">
      <c r="A343" s="44"/>
      <c r="B343" s="49"/>
      <c r="C343" s="44"/>
      <c r="D343" s="44"/>
      <c r="E343" s="44"/>
      <c r="F343" s="44"/>
      <c r="G343" s="35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5.75" customHeight="1">
      <c r="A344" s="44"/>
      <c r="B344" s="49"/>
      <c r="C344" s="44"/>
      <c r="D344" s="44"/>
      <c r="E344" s="44"/>
      <c r="F344" s="44"/>
      <c r="G344" s="35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5.75" customHeight="1">
      <c r="A345" s="44"/>
      <c r="B345" s="49"/>
      <c r="C345" s="44"/>
      <c r="D345" s="44"/>
      <c r="E345" s="44"/>
      <c r="F345" s="44"/>
      <c r="G345" s="35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5.75" customHeight="1">
      <c r="A346" s="44"/>
      <c r="B346" s="49"/>
      <c r="C346" s="44"/>
      <c r="D346" s="44"/>
      <c r="E346" s="44"/>
      <c r="F346" s="44"/>
      <c r="G346" s="35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5.75" customHeight="1">
      <c r="A347" s="44"/>
      <c r="B347" s="49"/>
      <c r="C347" s="44"/>
      <c r="D347" s="44"/>
      <c r="E347" s="44"/>
      <c r="F347" s="44"/>
      <c r="G347" s="35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5.75" customHeight="1">
      <c r="A348" s="44"/>
      <c r="B348" s="49"/>
      <c r="C348" s="44"/>
      <c r="D348" s="44"/>
      <c r="E348" s="44"/>
      <c r="F348" s="44"/>
      <c r="G348" s="35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5.75" customHeight="1">
      <c r="A349" s="44"/>
      <c r="B349" s="49"/>
      <c r="C349" s="44"/>
      <c r="D349" s="44"/>
      <c r="E349" s="44"/>
      <c r="F349" s="44"/>
      <c r="G349" s="35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5.75" customHeight="1">
      <c r="A350" s="44"/>
      <c r="B350" s="49"/>
      <c r="C350" s="44"/>
      <c r="D350" s="44"/>
      <c r="E350" s="44"/>
      <c r="F350" s="44"/>
      <c r="G350" s="35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5.75" customHeight="1">
      <c r="A351" s="44"/>
      <c r="B351" s="49"/>
      <c r="C351" s="44"/>
      <c r="D351" s="44"/>
      <c r="E351" s="44"/>
      <c r="F351" s="44"/>
      <c r="G351" s="35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5.75" customHeight="1">
      <c r="A352" s="44"/>
      <c r="B352" s="49"/>
      <c r="C352" s="44"/>
      <c r="D352" s="44"/>
      <c r="E352" s="44"/>
      <c r="F352" s="44"/>
      <c r="G352" s="35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5.75" customHeight="1">
      <c r="A353" s="44"/>
      <c r="B353" s="49"/>
      <c r="C353" s="44"/>
      <c r="D353" s="44"/>
      <c r="E353" s="44"/>
      <c r="F353" s="44"/>
      <c r="G353" s="35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5.75" customHeight="1">
      <c r="A354" s="44"/>
      <c r="B354" s="49"/>
      <c r="C354" s="44"/>
      <c r="D354" s="44"/>
      <c r="E354" s="44"/>
      <c r="F354" s="44"/>
      <c r="G354" s="35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5.75" customHeight="1">
      <c r="A355" s="44"/>
      <c r="B355" s="49"/>
      <c r="C355" s="44"/>
      <c r="D355" s="44"/>
      <c r="E355" s="44"/>
      <c r="F355" s="44"/>
      <c r="G355" s="35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5.75" customHeight="1">
      <c r="A356" s="44"/>
      <c r="B356" s="49"/>
      <c r="C356" s="44"/>
      <c r="D356" s="44"/>
      <c r="E356" s="44"/>
      <c r="F356" s="44"/>
      <c r="G356" s="35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5.75" customHeight="1">
      <c r="A357" s="44"/>
      <c r="B357" s="49"/>
      <c r="C357" s="44"/>
      <c r="D357" s="44"/>
      <c r="E357" s="44"/>
      <c r="F357" s="44"/>
      <c r="G357" s="35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5.75" customHeight="1">
      <c r="A358" s="44"/>
      <c r="B358" s="49"/>
      <c r="C358" s="44"/>
      <c r="D358" s="44"/>
      <c r="E358" s="44"/>
      <c r="F358" s="44"/>
      <c r="G358" s="35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5.75" customHeight="1">
      <c r="A359" s="44"/>
      <c r="B359" s="49"/>
      <c r="C359" s="44"/>
      <c r="D359" s="44"/>
      <c r="E359" s="44"/>
      <c r="F359" s="44"/>
      <c r="G359" s="35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5.75" customHeight="1">
      <c r="A360" s="44"/>
      <c r="B360" s="49"/>
      <c r="C360" s="44"/>
      <c r="D360" s="44"/>
      <c r="E360" s="44"/>
      <c r="F360" s="44"/>
      <c r="G360" s="35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5.75" customHeight="1">
      <c r="A361" s="44"/>
      <c r="B361" s="49"/>
      <c r="C361" s="44"/>
      <c r="D361" s="44"/>
      <c r="E361" s="44"/>
      <c r="F361" s="44"/>
      <c r="G361" s="35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5.75" customHeight="1">
      <c r="A362" s="44"/>
      <c r="B362" s="49"/>
      <c r="C362" s="44"/>
      <c r="D362" s="44"/>
      <c r="E362" s="44"/>
      <c r="F362" s="44"/>
      <c r="G362" s="35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5.75" customHeight="1">
      <c r="A363" s="44"/>
      <c r="B363" s="49"/>
      <c r="C363" s="44"/>
      <c r="D363" s="44"/>
      <c r="E363" s="44"/>
      <c r="F363" s="44"/>
      <c r="G363" s="35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5.75" customHeight="1">
      <c r="A364" s="44"/>
      <c r="B364" s="49"/>
      <c r="C364" s="44"/>
      <c r="D364" s="44"/>
      <c r="E364" s="44"/>
      <c r="F364" s="44"/>
      <c r="G364" s="35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5.75" customHeight="1">
      <c r="A365" s="44"/>
      <c r="B365" s="49"/>
      <c r="C365" s="44"/>
      <c r="D365" s="44"/>
      <c r="E365" s="44"/>
      <c r="F365" s="44"/>
      <c r="G365" s="35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5.75" customHeight="1">
      <c r="A366" s="44"/>
      <c r="B366" s="49"/>
      <c r="C366" s="44"/>
      <c r="D366" s="44"/>
      <c r="E366" s="44"/>
      <c r="F366" s="44"/>
      <c r="G366" s="35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5.75" customHeight="1">
      <c r="A367" s="44"/>
      <c r="B367" s="49"/>
      <c r="C367" s="44"/>
      <c r="D367" s="44"/>
      <c r="E367" s="44"/>
      <c r="F367" s="44"/>
      <c r="G367" s="35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5.75" customHeight="1">
      <c r="A368" s="44"/>
      <c r="B368" s="49"/>
      <c r="C368" s="44"/>
      <c r="D368" s="44"/>
      <c r="E368" s="44"/>
      <c r="F368" s="44"/>
      <c r="G368" s="35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5.75" customHeight="1">
      <c r="A369" s="44"/>
      <c r="B369" s="49"/>
      <c r="C369" s="44"/>
      <c r="D369" s="44"/>
      <c r="E369" s="44"/>
      <c r="F369" s="44"/>
      <c r="G369" s="35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5.75" customHeight="1">
      <c r="A370" s="44"/>
      <c r="B370" s="49"/>
      <c r="C370" s="44"/>
      <c r="D370" s="44"/>
      <c r="E370" s="44"/>
      <c r="F370" s="44"/>
      <c r="G370" s="35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5.75" customHeight="1">
      <c r="A371" s="44"/>
      <c r="B371" s="49"/>
      <c r="C371" s="44"/>
      <c r="D371" s="44"/>
      <c r="E371" s="44"/>
      <c r="F371" s="44"/>
      <c r="G371" s="35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5.75" customHeight="1">
      <c r="A372" s="44"/>
      <c r="B372" s="49"/>
      <c r="C372" s="44"/>
      <c r="D372" s="44"/>
      <c r="E372" s="44"/>
      <c r="F372" s="44"/>
      <c r="G372" s="35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5.75" customHeight="1">
      <c r="A373" s="44"/>
      <c r="B373" s="49"/>
      <c r="C373" s="44"/>
      <c r="D373" s="44"/>
      <c r="E373" s="44"/>
      <c r="F373" s="44"/>
      <c r="G373" s="35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5.75" customHeight="1">
      <c r="A374" s="44"/>
      <c r="B374" s="49"/>
      <c r="C374" s="44"/>
      <c r="D374" s="44"/>
      <c r="E374" s="44"/>
      <c r="F374" s="44"/>
      <c r="G374" s="35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5.75" customHeight="1">
      <c r="A375" s="44"/>
      <c r="B375" s="49"/>
      <c r="C375" s="44"/>
      <c r="D375" s="44"/>
      <c r="E375" s="44"/>
      <c r="F375" s="44"/>
      <c r="G375" s="35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5.75" customHeight="1">
      <c r="A376" s="44"/>
      <c r="B376" s="49"/>
      <c r="C376" s="44"/>
      <c r="D376" s="44"/>
      <c r="E376" s="44"/>
      <c r="F376" s="44"/>
      <c r="G376" s="35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5.75" customHeight="1">
      <c r="A377" s="44"/>
      <c r="B377" s="49"/>
      <c r="C377" s="44"/>
      <c r="D377" s="44"/>
      <c r="E377" s="44"/>
      <c r="F377" s="44"/>
      <c r="G377" s="35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5.75" customHeight="1">
      <c r="A378" s="44"/>
      <c r="B378" s="49"/>
      <c r="C378" s="44"/>
      <c r="D378" s="44"/>
      <c r="E378" s="44"/>
      <c r="F378" s="44"/>
      <c r="G378" s="35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5.75" customHeight="1">
      <c r="A379" s="44"/>
      <c r="B379" s="49"/>
      <c r="C379" s="44"/>
      <c r="D379" s="44"/>
      <c r="E379" s="44"/>
      <c r="F379" s="44"/>
      <c r="G379" s="35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5.75" customHeight="1">
      <c r="A380" s="44"/>
      <c r="B380" s="49"/>
      <c r="C380" s="44"/>
      <c r="D380" s="44"/>
      <c r="E380" s="44"/>
      <c r="F380" s="44"/>
      <c r="G380" s="35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5.75" customHeight="1">
      <c r="A381" s="44"/>
      <c r="B381" s="49"/>
      <c r="C381" s="44"/>
      <c r="D381" s="44"/>
      <c r="E381" s="44"/>
      <c r="F381" s="44"/>
      <c r="G381" s="35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5.75" customHeight="1">
      <c r="A382" s="44"/>
      <c r="B382" s="49"/>
      <c r="C382" s="44"/>
      <c r="D382" s="44"/>
      <c r="E382" s="44"/>
      <c r="F382" s="44"/>
      <c r="G382" s="35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5.75" customHeight="1">
      <c r="A383" s="44"/>
      <c r="B383" s="49"/>
      <c r="C383" s="44"/>
      <c r="D383" s="44"/>
      <c r="E383" s="44"/>
      <c r="F383" s="44"/>
      <c r="G383" s="35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5.75" customHeight="1">
      <c r="A384" s="44"/>
      <c r="B384" s="49"/>
      <c r="C384" s="44"/>
      <c r="D384" s="44"/>
      <c r="E384" s="44"/>
      <c r="F384" s="44"/>
      <c r="G384" s="35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5.75" customHeight="1">
      <c r="A385" s="44"/>
      <c r="B385" s="49"/>
      <c r="C385" s="44"/>
      <c r="D385" s="44"/>
      <c r="E385" s="44"/>
      <c r="F385" s="44"/>
      <c r="G385" s="35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5.75" customHeight="1">
      <c r="A386" s="44"/>
      <c r="B386" s="49"/>
      <c r="C386" s="44"/>
      <c r="D386" s="44"/>
      <c r="E386" s="44"/>
      <c r="F386" s="44"/>
      <c r="G386" s="35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5.75" customHeight="1">
      <c r="A387" s="44"/>
      <c r="B387" s="49"/>
      <c r="C387" s="44"/>
      <c r="D387" s="44"/>
      <c r="E387" s="44"/>
      <c r="F387" s="44"/>
      <c r="G387" s="35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5.75" customHeight="1">
      <c r="A388" s="44"/>
      <c r="B388" s="49"/>
      <c r="C388" s="44"/>
      <c r="D388" s="44"/>
      <c r="E388" s="44"/>
      <c r="F388" s="44"/>
      <c r="G388" s="35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5.75" customHeight="1">
      <c r="A389" s="44"/>
      <c r="B389" s="49"/>
      <c r="C389" s="44"/>
      <c r="D389" s="44"/>
      <c r="E389" s="44"/>
      <c r="F389" s="44"/>
      <c r="G389" s="35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5.75" customHeight="1">
      <c r="A390" s="44"/>
      <c r="B390" s="49"/>
      <c r="C390" s="44"/>
      <c r="D390" s="44"/>
      <c r="E390" s="44"/>
      <c r="F390" s="44"/>
      <c r="G390" s="35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5.75" customHeight="1">
      <c r="A391" s="44"/>
      <c r="B391" s="49"/>
      <c r="C391" s="44"/>
      <c r="D391" s="44"/>
      <c r="E391" s="44"/>
      <c r="F391" s="44"/>
      <c r="G391" s="35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5.75" customHeight="1">
      <c r="A392" s="44"/>
      <c r="B392" s="49"/>
      <c r="C392" s="44"/>
      <c r="D392" s="44"/>
      <c r="E392" s="44"/>
      <c r="F392" s="44"/>
      <c r="G392" s="35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5.75" customHeight="1">
      <c r="A393" s="44"/>
      <c r="B393" s="49"/>
      <c r="C393" s="44"/>
      <c r="D393" s="44"/>
      <c r="E393" s="44"/>
      <c r="F393" s="44"/>
      <c r="G393" s="35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5.75" customHeight="1">
      <c r="A394" s="44"/>
      <c r="B394" s="49"/>
      <c r="C394" s="44"/>
      <c r="D394" s="44"/>
      <c r="E394" s="44"/>
      <c r="F394" s="44"/>
      <c r="G394" s="35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5.75" customHeight="1">
      <c r="A395" s="44"/>
      <c r="B395" s="49"/>
      <c r="C395" s="44"/>
      <c r="D395" s="44"/>
      <c r="E395" s="44"/>
      <c r="F395" s="44"/>
      <c r="G395" s="35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5.75" customHeight="1">
      <c r="A396" s="44"/>
      <c r="B396" s="49"/>
      <c r="C396" s="44"/>
      <c r="D396" s="44"/>
      <c r="E396" s="44"/>
      <c r="F396" s="44"/>
      <c r="G396" s="35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5.75" customHeight="1">
      <c r="A397" s="44"/>
      <c r="B397" s="49"/>
      <c r="C397" s="44"/>
      <c r="D397" s="44"/>
      <c r="E397" s="44"/>
      <c r="F397" s="44"/>
      <c r="G397" s="35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5.75" customHeight="1">
      <c r="A398" s="44"/>
      <c r="B398" s="49"/>
      <c r="C398" s="44"/>
      <c r="D398" s="44"/>
      <c r="E398" s="44"/>
      <c r="F398" s="44"/>
      <c r="G398" s="35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5.75" customHeight="1">
      <c r="A399" s="44"/>
      <c r="B399" s="49"/>
      <c r="C399" s="44"/>
      <c r="D399" s="44"/>
      <c r="E399" s="44"/>
      <c r="F399" s="44"/>
      <c r="G399" s="35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5.75" customHeight="1">
      <c r="A400" s="44"/>
      <c r="B400" s="49"/>
      <c r="C400" s="44"/>
      <c r="D400" s="44"/>
      <c r="E400" s="44"/>
      <c r="F400" s="44"/>
      <c r="G400" s="35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5.75" customHeight="1">
      <c r="A401" s="44"/>
      <c r="B401" s="49"/>
      <c r="C401" s="44"/>
      <c r="D401" s="44"/>
      <c r="E401" s="44"/>
      <c r="F401" s="44"/>
      <c r="G401" s="35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5.75" customHeight="1">
      <c r="A402" s="44"/>
      <c r="B402" s="49"/>
      <c r="C402" s="44"/>
      <c r="D402" s="44"/>
      <c r="E402" s="44"/>
      <c r="F402" s="44"/>
      <c r="G402" s="35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5.75" customHeight="1">
      <c r="A403" s="44"/>
      <c r="B403" s="49"/>
      <c r="C403" s="44"/>
      <c r="D403" s="44"/>
      <c r="E403" s="44"/>
      <c r="F403" s="44"/>
      <c r="G403" s="35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5.75" customHeight="1">
      <c r="A404" s="44"/>
      <c r="B404" s="49"/>
      <c r="C404" s="44"/>
      <c r="D404" s="44"/>
      <c r="E404" s="44"/>
      <c r="F404" s="44"/>
      <c r="G404" s="35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5.75" customHeight="1">
      <c r="A405" s="44"/>
      <c r="B405" s="49"/>
      <c r="C405" s="44"/>
      <c r="D405" s="44"/>
      <c r="E405" s="44"/>
      <c r="F405" s="44"/>
      <c r="G405" s="35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5.75" customHeight="1">
      <c r="A406" s="44"/>
      <c r="B406" s="49"/>
      <c r="C406" s="44"/>
      <c r="D406" s="44"/>
      <c r="E406" s="44"/>
      <c r="F406" s="44"/>
      <c r="G406" s="35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5.75" customHeight="1">
      <c r="A407" s="44"/>
      <c r="B407" s="49"/>
      <c r="C407" s="44"/>
      <c r="D407" s="44"/>
      <c r="E407" s="44"/>
      <c r="F407" s="44"/>
      <c r="G407" s="35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5.75" customHeight="1">
      <c r="A408" s="44"/>
      <c r="B408" s="49"/>
      <c r="C408" s="44"/>
      <c r="D408" s="44"/>
      <c r="E408" s="44"/>
      <c r="F408" s="44"/>
      <c r="G408" s="35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5.75" customHeight="1">
      <c r="A409" s="44"/>
      <c r="B409" s="49"/>
      <c r="C409" s="44"/>
      <c r="D409" s="44"/>
      <c r="E409" s="44"/>
      <c r="F409" s="44"/>
      <c r="G409" s="35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5.75" customHeight="1">
      <c r="A410" s="44"/>
      <c r="B410" s="49"/>
      <c r="C410" s="44"/>
      <c r="D410" s="44"/>
      <c r="E410" s="44"/>
      <c r="F410" s="44"/>
      <c r="G410" s="35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5.75" customHeight="1">
      <c r="A411" s="44"/>
      <c r="B411" s="49"/>
      <c r="C411" s="44"/>
      <c r="D411" s="44"/>
      <c r="E411" s="44"/>
      <c r="F411" s="44"/>
      <c r="G411" s="35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5.75" customHeight="1">
      <c r="A412" s="44"/>
      <c r="B412" s="49"/>
      <c r="C412" s="44"/>
      <c r="D412" s="44"/>
      <c r="E412" s="44"/>
      <c r="F412" s="44"/>
      <c r="G412" s="35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5.75" customHeight="1">
      <c r="A413" s="44"/>
      <c r="B413" s="49"/>
      <c r="C413" s="44"/>
      <c r="D413" s="44"/>
      <c r="E413" s="44"/>
      <c r="F413" s="44"/>
      <c r="G413" s="35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5.75" customHeight="1">
      <c r="A414" s="44"/>
      <c r="B414" s="49"/>
      <c r="C414" s="44"/>
      <c r="D414" s="44"/>
      <c r="E414" s="44"/>
      <c r="F414" s="44"/>
      <c r="G414" s="35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5.75" customHeight="1">
      <c r="A415" s="44"/>
      <c r="B415" s="49"/>
      <c r="C415" s="44"/>
      <c r="D415" s="44"/>
      <c r="E415" s="44"/>
      <c r="F415" s="44"/>
      <c r="G415" s="35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5.75" customHeight="1">
      <c r="A416" s="44"/>
      <c r="B416" s="49"/>
      <c r="C416" s="44"/>
      <c r="D416" s="44"/>
      <c r="E416" s="44"/>
      <c r="F416" s="44"/>
      <c r="G416" s="35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5.75" customHeight="1">
      <c r="A417" s="44"/>
      <c r="B417" s="49"/>
      <c r="C417" s="44"/>
      <c r="D417" s="44"/>
      <c r="E417" s="44"/>
      <c r="F417" s="44"/>
      <c r="G417" s="35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5.75" customHeight="1">
      <c r="A418" s="44"/>
      <c r="B418" s="49"/>
      <c r="C418" s="44"/>
      <c r="D418" s="44"/>
      <c r="E418" s="44"/>
      <c r="F418" s="44"/>
      <c r="G418" s="35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5.75" customHeight="1">
      <c r="A419" s="44"/>
      <c r="B419" s="49"/>
      <c r="C419" s="44"/>
      <c r="D419" s="44"/>
      <c r="E419" s="44"/>
      <c r="F419" s="44"/>
      <c r="G419" s="35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5.75" customHeight="1">
      <c r="A420" s="44"/>
      <c r="B420" s="49"/>
      <c r="C420" s="44"/>
      <c r="D420" s="44"/>
      <c r="E420" s="44"/>
      <c r="F420" s="44"/>
      <c r="G420" s="35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5.75" customHeight="1">
      <c r="A421" s="44"/>
      <c r="B421" s="49"/>
      <c r="C421" s="44"/>
      <c r="D421" s="44"/>
      <c r="E421" s="44"/>
      <c r="F421" s="44"/>
      <c r="G421" s="35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5.75" customHeight="1">
      <c r="A422" s="44"/>
      <c r="B422" s="49"/>
      <c r="C422" s="44"/>
      <c r="D422" s="44"/>
      <c r="E422" s="44"/>
      <c r="F422" s="44"/>
      <c r="G422" s="35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5.75" customHeight="1">
      <c r="A423" s="44"/>
      <c r="B423" s="49"/>
      <c r="C423" s="44"/>
      <c r="D423" s="44"/>
      <c r="E423" s="44"/>
      <c r="F423" s="44"/>
      <c r="G423" s="35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5.75" customHeight="1">
      <c r="A424" s="44"/>
      <c r="B424" s="49"/>
      <c r="C424" s="44"/>
      <c r="D424" s="44"/>
      <c r="E424" s="44"/>
      <c r="F424" s="44"/>
      <c r="G424" s="35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5.75" customHeight="1">
      <c r="A425" s="44"/>
      <c r="B425" s="49"/>
      <c r="C425" s="44"/>
      <c r="D425" s="44"/>
      <c r="E425" s="44"/>
      <c r="F425" s="44"/>
      <c r="G425" s="35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5.75" customHeight="1">
      <c r="A426" s="44"/>
      <c r="B426" s="49"/>
      <c r="C426" s="44"/>
      <c r="D426" s="44"/>
      <c r="E426" s="44"/>
      <c r="F426" s="44"/>
      <c r="G426" s="35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5.75" customHeight="1">
      <c r="A427" s="44"/>
      <c r="B427" s="49"/>
      <c r="C427" s="44"/>
      <c r="D427" s="44"/>
      <c r="E427" s="44"/>
      <c r="F427" s="44"/>
      <c r="G427" s="35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5.75" customHeight="1">
      <c r="A428" s="44"/>
      <c r="B428" s="49"/>
      <c r="C428" s="44"/>
      <c r="D428" s="44"/>
      <c r="E428" s="44"/>
      <c r="F428" s="44"/>
      <c r="G428" s="35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5.75" customHeight="1">
      <c r="A429" s="44"/>
      <c r="B429" s="49"/>
      <c r="C429" s="44"/>
      <c r="D429" s="44"/>
      <c r="E429" s="44"/>
      <c r="F429" s="44"/>
      <c r="G429" s="35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5.75" customHeight="1">
      <c r="A430" s="44"/>
      <c r="B430" s="49"/>
      <c r="C430" s="44"/>
      <c r="D430" s="44"/>
      <c r="E430" s="44"/>
      <c r="F430" s="44"/>
      <c r="G430" s="35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5.75" customHeight="1">
      <c r="A431" s="44"/>
      <c r="B431" s="49"/>
      <c r="C431" s="44"/>
      <c r="D431" s="44"/>
      <c r="E431" s="44"/>
      <c r="F431" s="44"/>
      <c r="G431" s="35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5.75" customHeight="1">
      <c r="A432" s="44"/>
      <c r="B432" s="49"/>
      <c r="C432" s="44"/>
      <c r="D432" s="44"/>
      <c r="E432" s="44"/>
      <c r="F432" s="44"/>
      <c r="G432" s="35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5.75" customHeight="1">
      <c r="A433" s="44"/>
      <c r="B433" s="49"/>
      <c r="C433" s="44"/>
      <c r="D433" s="44"/>
      <c r="E433" s="44"/>
      <c r="F433" s="44"/>
      <c r="G433" s="35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5.75" customHeight="1">
      <c r="A434" s="44"/>
      <c r="B434" s="49"/>
      <c r="C434" s="44"/>
      <c r="D434" s="44"/>
      <c r="E434" s="44"/>
      <c r="F434" s="44"/>
      <c r="G434" s="35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5.75" customHeight="1">
      <c r="A435" s="44"/>
      <c r="B435" s="49"/>
      <c r="C435" s="44"/>
      <c r="D435" s="44"/>
      <c r="E435" s="44"/>
      <c r="F435" s="44"/>
      <c r="G435" s="35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5.75" customHeight="1">
      <c r="A436" s="44"/>
      <c r="B436" s="49"/>
      <c r="C436" s="44"/>
      <c r="D436" s="44"/>
      <c r="E436" s="44"/>
      <c r="F436" s="44"/>
      <c r="G436" s="35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5.75" customHeight="1">
      <c r="A437" s="44"/>
      <c r="B437" s="49"/>
      <c r="C437" s="44"/>
      <c r="D437" s="44"/>
      <c r="E437" s="44"/>
      <c r="F437" s="44"/>
      <c r="G437" s="35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5.75" customHeight="1">
      <c r="A438" s="44"/>
      <c r="B438" s="49"/>
      <c r="C438" s="44"/>
      <c r="D438" s="44"/>
      <c r="E438" s="44"/>
      <c r="F438" s="44"/>
      <c r="G438" s="35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5.75" customHeight="1">
      <c r="A439" s="44"/>
      <c r="B439" s="49"/>
      <c r="C439" s="44"/>
      <c r="D439" s="44"/>
      <c r="E439" s="44"/>
      <c r="F439" s="44"/>
      <c r="G439" s="35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5.75" customHeight="1">
      <c r="A440" s="44"/>
      <c r="B440" s="49"/>
      <c r="C440" s="44"/>
      <c r="D440" s="44"/>
      <c r="E440" s="44"/>
      <c r="F440" s="44"/>
      <c r="G440" s="35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5.75" customHeight="1">
      <c r="A441" s="44"/>
      <c r="B441" s="49"/>
      <c r="C441" s="44"/>
      <c r="D441" s="44"/>
      <c r="E441" s="44"/>
      <c r="F441" s="44"/>
      <c r="G441" s="35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5.75" customHeight="1">
      <c r="A442" s="44"/>
      <c r="B442" s="49"/>
      <c r="C442" s="44"/>
      <c r="D442" s="44"/>
      <c r="E442" s="44"/>
      <c r="F442" s="44"/>
      <c r="G442" s="35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5.75" customHeight="1">
      <c r="A443" s="44"/>
      <c r="B443" s="49"/>
      <c r="C443" s="44"/>
      <c r="D443" s="44"/>
      <c r="E443" s="44"/>
      <c r="F443" s="44"/>
      <c r="G443" s="35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5.75" customHeight="1">
      <c r="A444" s="44"/>
      <c r="B444" s="49"/>
      <c r="C444" s="44"/>
      <c r="D444" s="44"/>
      <c r="E444" s="44"/>
      <c r="F444" s="44"/>
      <c r="G444" s="35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5.75" customHeight="1">
      <c r="A445" s="44"/>
      <c r="B445" s="49"/>
      <c r="C445" s="44"/>
      <c r="D445" s="44"/>
      <c r="E445" s="44"/>
      <c r="F445" s="44"/>
      <c r="G445" s="35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5.75" customHeight="1">
      <c r="A446" s="44"/>
      <c r="B446" s="49"/>
      <c r="C446" s="44"/>
      <c r="D446" s="44"/>
      <c r="E446" s="44"/>
      <c r="F446" s="44"/>
      <c r="G446" s="35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5.75" customHeight="1">
      <c r="A447" s="44"/>
      <c r="B447" s="49"/>
      <c r="C447" s="44"/>
      <c r="D447" s="44"/>
      <c r="E447" s="44"/>
      <c r="F447" s="44"/>
      <c r="G447" s="35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5.75" customHeight="1">
      <c r="A448" s="44"/>
      <c r="B448" s="49"/>
      <c r="C448" s="44"/>
      <c r="D448" s="44"/>
      <c r="E448" s="44"/>
      <c r="F448" s="44"/>
      <c r="G448" s="35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5.75" customHeight="1">
      <c r="A449" s="44"/>
      <c r="B449" s="49"/>
      <c r="C449" s="44"/>
      <c r="D449" s="44"/>
      <c r="E449" s="44"/>
      <c r="F449" s="44"/>
      <c r="G449" s="35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5.75" customHeight="1">
      <c r="A450" s="44"/>
      <c r="B450" s="49"/>
      <c r="C450" s="44"/>
      <c r="D450" s="44"/>
      <c r="E450" s="44"/>
      <c r="F450" s="44"/>
      <c r="G450" s="35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5.75" customHeight="1">
      <c r="A451" s="44"/>
      <c r="B451" s="49"/>
      <c r="C451" s="44"/>
      <c r="D451" s="44"/>
      <c r="E451" s="44"/>
      <c r="F451" s="44"/>
      <c r="G451" s="35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5.75" customHeight="1">
      <c r="A452" s="44"/>
      <c r="B452" s="49"/>
      <c r="C452" s="44"/>
      <c r="D452" s="44"/>
      <c r="E452" s="44"/>
      <c r="F452" s="44"/>
      <c r="G452" s="35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5.75" customHeight="1">
      <c r="A453" s="44"/>
      <c r="B453" s="49"/>
      <c r="C453" s="44"/>
      <c r="D453" s="44"/>
      <c r="E453" s="44"/>
      <c r="F453" s="44"/>
      <c r="G453" s="35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5.75" customHeight="1">
      <c r="A454" s="44"/>
      <c r="B454" s="49"/>
      <c r="C454" s="44"/>
      <c r="D454" s="44"/>
      <c r="E454" s="44"/>
      <c r="F454" s="44"/>
      <c r="G454" s="35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5.75" customHeight="1">
      <c r="A455" s="44"/>
      <c r="B455" s="49"/>
      <c r="C455" s="44"/>
      <c r="D455" s="44"/>
      <c r="E455" s="44"/>
      <c r="F455" s="44"/>
      <c r="G455" s="35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5.75" customHeight="1">
      <c r="A456" s="44"/>
      <c r="B456" s="49"/>
      <c r="C456" s="44"/>
      <c r="D456" s="44"/>
      <c r="E456" s="44"/>
      <c r="F456" s="44"/>
      <c r="G456" s="35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5.75" customHeight="1">
      <c r="A457" s="44"/>
      <c r="B457" s="49"/>
      <c r="C457" s="44"/>
      <c r="D457" s="44"/>
      <c r="E457" s="44"/>
      <c r="F457" s="44"/>
      <c r="G457" s="35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5.75" customHeight="1">
      <c r="A458" s="44"/>
      <c r="B458" s="49"/>
      <c r="C458" s="44"/>
      <c r="D458" s="44"/>
      <c r="E458" s="44"/>
      <c r="F458" s="44"/>
      <c r="G458" s="35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5.75" customHeight="1">
      <c r="A459" s="44"/>
      <c r="B459" s="49"/>
      <c r="C459" s="44"/>
      <c r="D459" s="44"/>
      <c r="E459" s="44"/>
      <c r="F459" s="44"/>
      <c r="G459" s="35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5.75" customHeight="1">
      <c r="A460" s="44"/>
      <c r="B460" s="49"/>
      <c r="C460" s="44"/>
      <c r="D460" s="44"/>
      <c r="E460" s="44"/>
      <c r="F460" s="44"/>
      <c r="G460" s="35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5.75" customHeight="1">
      <c r="A461" s="44"/>
      <c r="B461" s="49"/>
      <c r="C461" s="44"/>
      <c r="D461" s="44"/>
      <c r="E461" s="44"/>
      <c r="F461" s="44"/>
      <c r="G461" s="35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5.75" customHeight="1">
      <c r="A462" s="44"/>
      <c r="B462" s="49"/>
      <c r="C462" s="44"/>
      <c r="D462" s="44"/>
      <c r="E462" s="44"/>
      <c r="F462" s="44"/>
      <c r="G462" s="35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5.75" customHeight="1">
      <c r="A463" s="44"/>
      <c r="B463" s="49"/>
      <c r="C463" s="44"/>
      <c r="D463" s="44"/>
      <c r="E463" s="44"/>
      <c r="F463" s="44"/>
      <c r="G463" s="35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5.75" customHeight="1">
      <c r="A464" s="44"/>
      <c r="B464" s="49"/>
      <c r="C464" s="44"/>
      <c r="D464" s="44"/>
      <c r="E464" s="44"/>
      <c r="F464" s="44"/>
      <c r="G464" s="35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5.75" customHeight="1">
      <c r="A465" s="44"/>
      <c r="B465" s="49"/>
      <c r="C465" s="44"/>
      <c r="D465" s="44"/>
      <c r="E465" s="44"/>
      <c r="F465" s="44"/>
      <c r="G465" s="35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5.75" customHeight="1">
      <c r="A466" s="44"/>
      <c r="B466" s="49"/>
      <c r="C466" s="44"/>
      <c r="D466" s="44"/>
      <c r="E466" s="44"/>
      <c r="F466" s="44"/>
      <c r="G466" s="35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5.75" customHeight="1">
      <c r="A467" s="44"/>
      <c r="B467" s="49"/>
      <c r="C467" s="44"/>
      <c r="D467" s="44"/>
      <c r="E467" s="44"/>
      <c r="F467" s="44"/>
      <c r="G467" s="35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5.75" customHeight="1">
      <c r="A468" s="44"/>
      <c r="B468" s="49"/>
      <c r="C468" s="44"/>
      <c r="D468" s="44"/>
      <c r="E468" s="44"/>
      <c r="F468" s="44"/>
      <c r="G468" s="35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5.75" customHeight="1">
      <c r="A469" s="44"/>
      <c r="B469" s="49"/>
      <c r="C469" s="44"/>
      <c r="D469" s="44"/>
      <c r="E469" s="44"/>
      <c r="F469" s="44"/>
      <c r="G469" s="35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5.75" customHeight="1">
      <c r="A470" s="44"/>
      <c r="B470" s="49"/>
      <c r="C470" s="44"/>
      <c r="D470" s="44"/>
      <c r="E470" s="44"/>
      <c r="F470" s="44"/>
      <c r="G470" s="35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5.75" customHeight="1">
      <c r="A471" s="44"/>
      <c r="B471" s="49"/>
      <c r="C471" s="44"/>
      <c r="D471" s="44"/>
      <c r="E471" s="44"/>
      <c r="F471" s="44"/>
      <c r="G471" s="35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5.75" customHeight="1">
      <c r="A472" s="44"/>
      <c r="B472" s="49"/>
      <c r="C472" s="44"/>
      <c r="D472" s="44"/>
      <c r="E472" s="44"/>
      <c r="F472" s="44"/>
      <c r="G472" s="35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5.75" customHeight="1">
      <c r="A473" s="44"/>
      <c r="B473" s="49"/>
      <c r="C473" s="44"/>
      <c r="D473" s="44"/>
      <c r="E473" s="44"/>
      <c r="F473" s="44"/>
      <c r="G473" s="35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5.75" customHeight="1">
      <c r="A474" s="44"/>
      <c r="B474" s="49"/>
      <c r="C474" s="44"/>
      <c r="D474" s="44"/>
      <c r="E474" s="44"/>
      <c r="F474" s="44"/>
      <c r="G474" s="35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5.75" customHeight="1">
      <c r="A475" s="44"/>
      <c r="B475" s="49"/>
      <c r="C475" s="44"/>
      <c r="D475" s="44"/>
      <c r="E475" s="44"/>
      <c r="F475" s="44"/>
      <c r="G475" s="35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5.75" customHeight="1">
      <c r="A476" s="44"/>
      <c r="B476" s="49"/>
      <c r="C476" s="44"/>
      <c r="D476" s="44"/>
      <c r="E476" s="44"/>
      <c r="F476" s="44"/>
      <c r="G476" s="35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5.75" customHeight="1">
      <c r="A477" s="44"/>
      <c r="B477" s="49"/>
      <c r="C477" s="44"/>
      <c r="D477" s="44"/>
      <c r="E477" s="44"/>
      <c r="F477" s="44"/>
      <c r="G477" s="35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5.75" customHeight="1">
      <c r="A478" s="44"/>
      <c r="B478" s="49"/>
      <c r="C478" s="44"/>
      <c r="D478" s="44"/>
      <c r="E478" s="44"/>
      <c r="F478" s="44"/>
      <c r="G478" s="35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5.75" customHeight="1">
      <c r="A479" s="44"/>
      <c r="B479" s="49"/>
      <c r="C479" s="44"/>
      <c r="D479" s="44"/>
      <c r="E479" s="44"/>
      <c r="F479" s="44"/>
      <c r="G479" s="35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5.75" customHeight="1">
      <c r="A480" s="44"/>
      <c r="B480" s="49"/>
      <c r="C480" s="44"/>
      <c r="D480" s="44"/>
      <c r="E480" s="44"/>
      <c r="F480" s="44"/>
      <c r="G480" s="35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5.75" customHeight="1">
      <c r="A481" s="44"/>
      <c r="B481" s="49"/>
      <c r="C481" s="44"/>
      <c r="D481" s="44"/>
      <c r="E481" s="44"/>
      <c r="F481" s="44"/>
      <c r="G481" s="35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5.75" customHeight="1">
      <c r="A482" s="44"/>
      <c r="B482" s="49"/>
      <c r="C482" s="44"/>
      <c r="D482" s="44"/>
      <c r="E482" s="44"/>
      <c r="F482" s="44"/>
      <c r="G482" s="35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5.75" customHeight="1">
      <c r="A483" s="44"/>
      <c r="B483" s="49"/>
      <c r="C483" s="44"/>
      <c r="D483" s="44"/>
      <c r="E483" s="44"/>
      <c r="F483" s="44"/>
      <c r="G483" s="35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5.75" customHeight="1">
      <c r="A484" s="44"/>
      <c r="B484" s="49"/>
      <c r="C484" s="44"/>
      <c r="D484" s="44"/>
      <c r="E484" s="44"/>
      <c r="F484" s="44"/>
      <c r="G484" s="35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5.75" customHeight="1">
      <c r="A485" s="44"/>
      <c r="B485" s="49"/>
      <c r="C485" s="44"/>
      <c r="D485" s="44"/>
      <c r="E485" s="44"/>
      <c r="F485" s="44"/>
      <c r="G485" s="35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5.75" customHeight="1">
      <c r="A486" s="44"/>
      <c r="B486" s="49"/>
      <c r="C486" s="44"/>
      <c r="D486" s="44"/>
      <c r="E486" s="44"/>
      <c r="F486" s="44"/>
      <c r="G486" s="35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5.75" customHeight="1">
      <c r="A487" s="44"/>
      <c r="B487" s="49"/>
      <c r="C487" s="44"/>
      <c r="D487" s="44"/>
      <c r="E487" s="44"/>
      <c r="F487" s="44"/>
      <c r="G487" s="35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5.75" customHeight="1">
      <c r="A488" s="44"/>
      <c r="B488" s="49"/>
      <c r="C488" s="44"/>
      <c r="D488" s="44"/>
      <c r="E488" s="44"/>
      <c r="F488" s="44"/>
      <c r="G488" s="35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5.75" customHeight="1">
      <c r="A489" s="44"/>
      <c r="B489" s="49"/>
      <c r="C489" s="44"/>
      <c r="D489" s="44"/>
      <c r="E489" s="44"/>
      <c r="F489" s="44"/>
      <c r="G489" s="35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5.75" customHeight="1">
      <c r="A490" s="44"/>
      <c r="B490" s="49"/>
      <c r="C490" s="44"/>
      <c r="D490" s="44"/>
      <c r="E490" s="44"/>
      <c r="F490" s="44"/>
      <c r="G490" s="35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5.75" customHeight="1">
      <c r="A491" s="44"/>
      <c r="B491" s="49"/>
      <c r="C491" s="44"/>
      <c r="D491" s="44"/>
      <c r="E491" s="44"/>
      <c r="F491" s="44"/>
      <c r="G491" s="35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5.75" customHeight="1">
      <c r="A492" s="44"/>
      <c r="B492" s="49"/>
      <c r="C492" s="44"/>
      <c r="D492" s="44"/>
      <c r="E492" s="44"/>
      <c r="F492" s="44"/>
      <c r="G492" s="35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5.75" customHeight="1">
      <c r="A493" s="44"/>
      <c r="B493" s="49"/>
      <c r="C493" s="44"/>
      <c r="D493" s="44"/>
      <c r="E493" s="44"/>
      <c r="F493" s="44"/>
      <c r="G493" s="35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5.75" customHeight="1">
      <c r="A494" s="44"/>
      <c r="B494" s="49"/>
      <c r="C494" s="44"/>
      <c r="D494" s="44"/>
      <c r="E494" s="44"/>
      <c r="F494" s="44"/>
      <c r="G494" s="35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5.75" customHeight="1">
      <c r="A495" s="44"/>
      <c r="B495" s="49"/>
      <c r="C495" s="44"/>
      <c r="D495" s="44"/>
      <c r="E495" s="44"/>
      <c r="F495" s="44"/>
      <c r="G495" s="35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5.75" customHeight="1">
      <c r="A496" s="44"/>
      <c r="B496" s="49"/>
      <c r="C496" s="44"/>
      <c r="D496" s="44"/>
      <c r="E496" s="44"/>
      <c r="F496" s="44"/>
      <c r="G496" s="35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5.75" customHeight="1">
      <c r="A497" s="44"/>
      <c r="B497" s="49"/>
      <c r="C497" s="44"/>
      <c r="D497" s="44"/>
      <c r="E497" s="44"/>
      <c r="F497" s="44"/>
      <c r="G497" s="35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5.75" customHeight="1">
      <c r="A498" s="44"/>
      <c r="B498" s="49"/>
      <c r="C498" s="44"/>
      <c r="D498" s="44"/>
      <c r="E498" s="44"/>
      <c r="F498" s="44"/>
      <c r="G498" s="35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5.75" customHeight="1">
      <c r="A499" s="44"/>
      <c r="B499" s="49"/>
      <c r="C499" s="44"/>
      <c r="D499" s="44"/>
      <c r="E499" s="44"/>
      <c r="F499" s="44"/>
      <c r="G499" s="35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5.75" customHeight="1">
      <c r="A500" s="44"/>
      <c r="B500" s="49"/>
      <c r="C500" s="44"/>
      <c r="D500" s="44"/>
      <c r="E500" s="44"/>
      <c r="F500" s="44"/>
      <c r="G500" s="35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5.75" customHeight="1">
      <c r="A501" s="44"/>
      <c r="B501" s="49"/>
      <c r="C501" s="44"/>
      <c r="D501" s="44"/>
      <c r="E501" s="44"/>
      <c r="F501" s="44"/>
      <c r="G501" s="35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5.75" customHeight="1">
      <c r="A502" s="44"/>
      <c r="B502" s="49"/>
      <c r="C502" s="44"/>
      <c r="D502" s="44"/>
      <c r="E502" s="44"/>
      <c r="F502" s="44"/>
      <c r="G502" s="35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5.75" customHeight="1">
      <c r="A503" s="44"/>
      <c r="B503" s="49"/>
      <c r="C503" s="44"/>
      <c r="D503" s="44"/>
      <c r="E503" s="44"/>
      <c r="F503" s="44"/>
      <c r="G503" s="35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5.75" customHeight="1">
      <c r="A504" s="44"/>
      <c r="B504" s="49"/>
      <c r="C504" s="44"/>
      <c r="D504" s="44"/>
      <c r="E504" s="44"/>
      <c r="F504" s="44"/>
      <c r="G504" s="35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5.75" customHeight="1">
      <c r="A505" s="44"/>
      <c r="B505" s="49"/>
      <c r="C505" s="44"/>
      <c r="D505" s="44"/>
      <c r="E505" s="44"/>
      <c r="F505" s="44"/>
      <c r="G505" s="35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5.75" customHeight="1">
      <c r="A506" s="44"/>
      <c r="B506" s="49"/>
      <c r="C506" s="44"/>
      <c r="D506" s="44"/>
      <c r="E506" s="44"/>
      <c r="F506" s="44"/>
      <c r="G506" s="35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5.75" customHeight="1">
      <c r="A507" s="44"/>
      <c r="B507" s="49"/>
      <c r="C507" s="44"/>
      <c r="D507" s="44"/>
      <c r="E507" s="44"/>
      <c r="F507" s="44"/>
      <c r="G507" s="35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5.75" customHeight="1">
      <c r="A508" s="44"/>
      <c r="B508" s="49"/>
      <c r="C508" s="44"/>
      <c r="D508" s="44"/>
      <c r="E508" s="44"/>
      <c r="F508" s="44"/>
      <c r="G508" s="35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5.75" customHeight="1">
      <c r="A509" s="44"/>
      <c r="B509" s="49"/>
      <c r="C509" s="44"/>
      <c r="D509" s="44"/>
      <c r="E509" s="44"/>
      <c r="F509" s="44"/>
      <c r="G509" s="35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5.75" customHeight="1">
      <c r="A510" s="44"/>
      <c r="B510" s="49"/>
      <c r="C510" s="44"/>
      <c r="D510" s="44"/>
      <c r="E510" s="44"/>
      <c r="F510" s="44"/>
      <c r="G510" s="35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5.75" customHeight="1">
      <c r="A511" s="44"/>
      <c r="B511" s="49"/>
      <c r="C511" s="44"/>
      <c r="D511" s="44"/>
      <c r="E511" s="44"/>
      <c r="F511" s="44"/>
      <c r="G511" s="35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5.75" customHeight="1">
      <c r="A512" s="44"/>
      <c r="B512" s="49"/>
      <c r="C512" s="44"/>
      <c r="D512" s="44"/>
      <c r="E512" s="44"/>
      <c r="F512" s="44"/>
      <c r="G512" s="35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5.75" customHeight="1">
      <c r="A513" s="44"/>
      <c r="B513" s="49"/>
      <c r="C513" s="44"/>
      <c r="D513" s="44"/>
      <c r="E513" s="44"/>
      <c r="F513" s="44"/>
      <c r="G513" s="35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5.75" customHeight="1">
      <c r="A514" s="44"/>
      <c r="B514" s="49"/>
      <c r="C514" s="44"/>
      <c r="D514" s="44"/>
      <c r="E514" s="44"/>
      <c r="F514" s="44"/>
      <c r="G514" s="35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5.75" customHeight="1">
      <c r="A515" s="44"/>
      <c r="B515" s="49"/>
      <c r="C515" s="44"/>
      <c r="D515" s="44"/>
      <c r="E515" s="44"/>
      <c r="F515" s="44"/>
      <c r="G515" s="35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5.75" customHeight="1">
      <c r="A516" s="44"/>
      <c r="B516" s="49"/>
      <c r="C516" s="44"/>
      <c r="D516" s="44"/>
      <c r="E516" s="44"/>
      <c r="F516" s="44"/>
      <c r="G516" s="35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5.75" customHeight="1">
      <c r="A517" s="44"/>
      <c r="B517" s="49"/>
      <c r="C517" s="44"/>
      <c r="D517" s="44"/>
      <c r="E517" s="44"/>
      <c r="F517" s="44"/>
      <c r="G517" s="35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5.75" customHeight="1">
      <c r="A518" s="44"/>
      <c r="B518" s="49"/>
      <c r="C518" s="44"/>
      <c r="D518" s="44"/>
      <c r="E518" s="44"/>
      <c r="F518" s="44"/>
      <c r="G518" s="35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5.75" customHeight="1">
      <c r="A519" s="44"/>
      <c r="B519" s="49"/>
      <c r="C519" s="44"/>
      <c r="D519" s="44"/>
      <c r="E519" s="44"/>
      <c r="F519" s="44"/>
      <c r="G519" s="35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5.75" customHeight="1">
      <c r="A520" s="44"/>
      <c r="B520" s="49"/>
      <c r="C520" s="44"/>
      <c r="D520" s="44"/>
      <c r="E520" s="44"/>
      <c r="F520" s="44"/>
      <c r="G520" s="35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5.75" customHeight="1">
      <c r="A521" s="44"/>
      <c r="B521" s="49"/>
      <c r="C521" s="44"/>
      <c r="D521" s="44"/>
      <c r="E521" s="44"/>
      <c r="F521" s="44"/>
      <c r="G521" s="35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5.75" customHeight="1">
      <c r="A522" s="44"/>
      <c r="B522" s="49"/>
      <c r="C522" s="44"/>
      <c r="D522" s="44"/>
      <c r="E522" s="44"/>
      <c r="F522" s="44"/>
      <c r="G522" s="35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5.75" customHeight="1">
      <c r="A523" s="44"/>
      <c r="B523" s="49"/>
      <c r="C523" s="44"/>
      <c r="D523" s="44"/>
      <c r="E523" s="44"/>
      <c r="F523" s="44"/>
      <c r="G523" s="35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5.75" customHeight="1">
      <c r="A524" s="44"/>
      <c r="B524" s="49"/>
      <c r="C524" s="44"/>
      <c r="D524" s="44"/>
      <c r="E524" s="44"/>
      <c r="F524" s="44"/>
      <c r="G524" s="35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5.75" customHeight="1">
      <c r="A525" s="44"/>
      <c r="B525" s="49"/>
      <c r="C525" s="44"/>
      <c r="D525" s="44"/>
      <c r="E525" s="44"/>
      <c r="F525" s="44"/>
      <c r="G525" s="35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5.75" customHeight="1">
      <c r="A526" s="44"/>
      <c r="B526" s="49"/>
      <c r="C526" s="44"/>
      <c r="D526" s="44"/>
      <c r="E526" s="44"/>
      <c r="F526" s="44"/>
      <c r="G526" s="35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5.75" customHeight="1">
      <c r="A527" s="44"/>
      <c r="B527" s="49"/>
      <c r="C527" s="44"/>
      <c r="D527" s="44"/>
      <c r="E527" s="44"/>
      <c r="F527" s="44"/>
      <c r="G527" s="35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5.75" customHeight="1">
      <c r="A528" s="44"/>
      <c r="B528" s="49"/>
      <c r="C528" s="44"/>
      <c r="D528" s="44"/>
      <c r="E528" s="44"/>
      <c r="F528" s="44"/>
      <c r="G528" s="35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5.75" customHeight="1">
      <c r="A529" s="44"/>
      <c r="B529" s="49"/>
      <c r="C529" s="44"/>
      <c r="D529" s="44"/>
      <c r="E529" s="44"/>
      <c r="F529" s="44"/>
      <c r="G529" s="35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5.75" customHeight="1">
      <c r="A530" s="44"/>
      <c r="B530" s="49"/>
      <c r="C530" s="44"/>
      <c r="D530" s="44"/>
      <c r="E530" s="44"/>
      <c r="F530" s="44"/>
      <c r="G530" s="35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5.75" customHeight="1">
      <c r="A531" s="44"/>
      <c r="B531" s="49"/>
      <c r="C531" s="44"/>
      <c r="D531" s="44"/>
      <c r="E531" s="44"/>
      <c r="F531" s="44"/>
      <c r="G531" s="35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5.75" customHeight="1">
      <c r="A532" s="44"/>
      <c r="B532" s="49"/>
      <c r="C532" s="44"/>
      <c r="D532" s="44"/>
      <c r="E532" s="44"/>
      <c r="F532" s="44"/>
      <c r="G532" s="35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5.75" customHeight="1">
      <c r="A533" s="44"/>
      <c r="B533" s="49"/>
      <c r="C533" s="44"/>
      <c r="D533" s="44"/>
      <c r="E533" s="44"/>
      <c r="F533" s="44"/>
      <c r="G533" s="35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5.75" customHeight="1">
      <c r="A534" s="44"/>
      <c r="B534" s="49"/>
      <c r="C534" s="44"/>
      <c r="D534" s="44"/>
      <c r="E534" s="44"/>
      <c r="F534" s="44"/>
      <c r="G534" s="35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5.75" customHeight="1">
      <c r="A535" s="44"/>
      <c r="B535" s="49"/>
      <c r="C535" s="44"/>
      <c r="D535" s="44"/>
      <c r="E535" s="44"/>
      <c r="F535" s="44"/>
      <c r="G535" s="35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5.75" customHeight="1">
      <c r="A536" s="44"/>
      <c r="B536" s="49"/>
      <c r="C536" s="44"/>
      <c r="D536" s="44"/>
      <c r="E536" s="44"/>
      <c r="F536" s="44"/>
      <c r="G536" s="35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5.75" customHeight="1">
      <c r="A537" s="44"/>
      <c r="B537" s="49"/>
      <c r="C537" s="44"/>
      <c r="D537" s="44"/>
      <c r="E537" s="44"/>
      <c r="F537" s="44"/>
      <c r="G537" s="35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5.75" customHeight="1">
      <c r="A538" s="44"/>
      <c r="B538" s="49"/>
      <c r="C538" s="44"/>
      <c r="D538" s="44"/>
      <c r="E538" s="44"/>
      <c r="F538" s="44"/>
      <c r="G538" s="35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5.75" customHeight="1">
      <c r="A539" s="44"/>
      <c r="B539" s="49"/>
      <c r="C539" s="44"/>
      <c r="D539" s="44"/>
      <c r="E539" s="44"/>
      <c r="F539" s="44"/>
      <c r="G539" s="35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5.75" customHeight="1">
      <c r="A540" s="44"/>
      <c r="B540" s="49"/>
      <c r="C540" s="44"/>
      <c r="D540" s="44"/>
      <c r="E540" s="44"/>
      <c r="F540" s="44"/>
      <c r="G540" s="35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5.75" customHeight="1">
      <c r="A541" s="44"/>
      <c r="B541" s="49"/>
      <c r="C541" s="44"/>
      <c r="D541" s="44"/>
      <c r="E541" s="44"/>
      <c r="F541" s="44"/>
      <c r="G541" s="35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5.75" customHeight="1">
      <c r="A542" s="44"/>
      <c r="B542" s="49"/>
      <c r="C542" s="44"/>
      <c r="D542" s="44"/>
      <c r="E542" s="44"/>
      <c r="F542" s="44"/>
      <c r="G542" s="35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5.75" customHeight="1">
      <c r="A543" s="44"/>
      <c r="B543" s="49"/>
      <c r="C543" s="44"/>
      <c r="D543" s="44"/>
      <c r="E543" s="44"/>
      <c r="F543" s="44"/>
      <c r="G543" s="35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5.75" customHeight="1">
      <c r="A544" s="44"/>
      <c r="B544" s="49"/>
      <c r="C544" s="44"/>
      <c r="D544" s="44"/>
      <c r="E544" s="44"/>
      <c r="F544" s="44"/>
      <c r="G544" s="35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5.75" customHeight="1">
      <c r="A545" s="44"/>
      <c r="B545" s="49"/>
      <c r="C545" s="44"/>
      <c r="D545" s="44"/>
      <c r="E545" s="44"/>
      <c r="F545" s="44"/>
      <c r="G545" s="35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5.75" customHeight="1">
      <c r="A546" s="44"/>
      <c r="B546" s="49"/>
      <c r="C546" s="44"/>
      <c r="D546" s="44"/>
      <c r="E546" s="44"/>
      <c r="F546" s="44"/>
      <c r="G546" s="35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5.75" customHeight="1">
      <c r="A547" s="44"/>
      <c r="B547" s="49"/>
      <c r="C547" s="44"/>
      <c r="D547" s="44"/>
      <c r="E547" s="44"/>
      <c r="F547" s="44"/>
      <c r="G547" s="35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5.75" customHeight="1">
      <c r="A548" s="44"/>
      <c r="B548" s="49"/>
      <c r="C548" s="44"/>
      <c r="D548" s="44"/>
      <c r="E548" s="44"/>
      <c r="F548" s="44"/>
      <c r="G548" s="35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5.75" customHeight="1">
      <c r="A549" s="44"/>
      <c r="B549" s="49"/>
      <c r="C549" s="44"/>
      <c r="D549" s="44"/>
      <c r="E549" s="44"/>
      <c r="F549" s="44"/>
      <c r="G549" s="35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5.75" customHeight="1">
      <c r="A550" s="44"/>
      <c r="B550" s="49"/>
      <c r="C550" s="44"/>
      <c r="D550" s="44"/>
      <c r="E550" s="44"/>
      <c r="F550" s="44"/>
      <c r="G550" s="35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5.75" customHeight="1">
      <c r="A551" s="44"/>
      <c r="B551" s="49"/>
      <c r="C551" s="44"/>
      <c r="D551" s="44"/>
      <c r="E551" s="44"/>
      <c r="F551" s="44"/>
      <c r="G551" s="35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5.75" customHeight="1">
      <c r="A552" s="44"/>
      <c r="B552" s="49"/>
      <c r="C552" s="44"/>
      <c r="D552" s="44"/>
      <c r="E552" s="44"/>
      <c r="F552" s="44"/>
      <c r="G552" s="35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5.75" customHeight="1">
      <c r="A553" s="44"/>
      <c r="B553" s="49"/>
      <c r="C553" s="44"/>
      <c r="D553" s="44"/>
      <c r="E553" s="44"/>
      <c r="F553" s="44"/>
      <c r="G553" s="35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5.75" customHeight="1">
      <c r="A554" s="44"/>
      <c r="B554" s="49"/>
      <c r="C554" s="44"/>
      <c r="D554" s="44"/>
      <c r="E554" s="44"/>
      <c r="F554" s="44"/>
      <c r="G554" s="35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5.75" customHeight="1">
      <c r="A555" s="44"/>
      <c r="B555" s="49"/>
      <c r="C555" s="44"/>
      <c r="D555" s="44"/>
      <c r="E555" s="44"/>
      <c r="F555" s="44"/>
      <c r="G555" s="35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5.75" customHeight="1">
      <c r="A556" s="44"/>
      <c r="B556" s="49"/>
      <c r="C556" s="44"/>
      <c r="D556" s="44"/>
      <c r="E556" s="44"/>
      <c r="F556" s="44"/>
      <c r="G556" s="35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5.75" customHeight="1">
      <c r="A557" s="44"/>
      <c r="B557" s="49"/>
      <c r="C557" s="44"/>
      <c r="D557" s="44"/>
      <c r="E557" s="44"/>
      <c r="F557" s="44"/>
      <c r="G557" s="35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5.75" customHeight="1">
      <c r="A558" s="44"/>
      <c r="B558" s="49"/>
      <c r="C558" s="44"/>
      <c r="D558" s="44"/>
      <c r="E558" s="44"/>
      <c r="F558" s="44"/>
      <c r="G558" s="35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5.75" customHeight="1">
      <c r="A559" s="44"/>
      <c r="B559" s="49"/>
      <c r="C559" s="44"/>
      <c r="D559" s="44"/>
      <c r="E559" s="44"/>
      <c r="F559" s="44"/>
      <c r="G559" s="35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5.75" customHeight="1">
      <c r="A560" s="44"/>
      <c r="B560" s="49"/>
      <c r="C560" s="44"/>
      <c r="D560" s="44"/>
      <c r="E560" s="44"/>
      <c r="F560" s="44"/>
      <c r="G560" s="35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5.75" customHeight="1">
      <c r="A561" s="44"/>
      <c r="B561" s="49"/>
      <c r="C561" s="44"/>
      <c r="D561" s="44"/>
      <c r="E561" s="44"/>
      <c r="F561" s="44"/>
      <c r="G561" s="35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5.75" customHeight="1">
      <c r="A562" s="44"/>
      <c r="B562" s="49"/>
      <c r="C562" s="44"/>
      <c r="D562" s="44"/>
      <c r="E562" s="44"/>
      <c r="F562" s="44"/>
      <c r="G562" s="35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5.75" customHeight="1">
      <c r="A563" s="44"/>
      <c r="B563" s="49"/>
      <c r="C563" s="44"/>
      <c r="D563" s="44"/>
      <c r="E563" s="44"/>
      <c r="F563" s="44"/>
      <c r="G563" s="35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5.75" customHeight="1">
      <c r="A564" s="44"/>
      <c r="B564" s="49"/>
      <c r="C564" s="44"/>
      <c r="D564" s="44"/>
      <c r="E564" s="44"/>
      <c r="F564" s="44"/>
      <c r="G564" s="35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5.75" customHeight="1">
      <c r="A565" s="44"/>
      <c r="B565" s="49"/>
      <c r="C565" s="44"/>
      <c r="D565" s="44"/>
      <c r="E565" s="44"/>
      <c r="F565" s="44"/>
      <c r="G565" s="35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5.75" customHeight="1">
      <c r="A566" s="44"/>
      <c r="B566" s="49"/>
      <c r="C566" s="44"/>
      <c r="D566" s="44"/>
      <c r="E566" s="44"/>
      <c r="F566" s="44"/>
      <c r="G566" s="35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5.75" customHeight="1">
      <c r="A567" s="44"/>
      <c r="B567" s="49"/>
      <c r="C567" s="44"/>
      <c r="D567" s="44"/>
      <c r="E567" s="44"/>
      <c r="F567" s="44"/>
      <c r="G567" s="35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5.75" customHeight="1">
      <c r="A568" s="44"/>
      <c r="B568" s="49"/>
      <c r="C568" s="44"/>
      <c r="D568" s="44"/>
      <c r="E568" s="44"/>
      <c r="F568" s="44"/>
      <c r="G568" s="35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5.75" customHeight="1">
      <c r="A569" s="44"/>
      <c r="B569" s="49"/>
      <c r="C569" s="44"/>
      <c r="D569" s="44"/>
      <c r="E569" s="44"/>
      <c r="F569" s="44"/>
      <c r="G569" s="35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5.75" customHeight="1">
      <c r="A570" s="44"/>
      <c r="B570" s="49"/>
      <c r="C570" s="44"/>
      <c r="D570" s="44"/>
      <c r="E570" s="44"/>
      <c r="F570" s="44"/>
      <c r="G570" s="35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5.75" customHeight="1">
      <c r="A571" s="44"/>
      <c r="B571" s="49"/>
      <c r="C571" s="44"/>
      <c r="D571" s="44"/>
      <c r="E571" s="44"/>
      <c r="F571" s="44"/>
      <c r="G571" s="35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5.75" customHeight="1">
      <c r="A572" s="44"/>
      <c r="B572" s="49"/>
      <c r="C572" s="44"/>
      <c r="D572" s="44"/>
      <c r="E572" s="44"/>
      <c r="F572" s="44"/>
      <c r="G572" s="35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5.75" customHeight="1">
      <c r="A573" s="44"/>
      <c r="B573" s="49"/>
      <c r="C573" s="44"/>
      <c r="D573" s="44"/>
      <c r="E573" s="44"/>
      <c r="F573" s="44"/>
      <c r="G573" s="35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5.75" customHeight="1">
      <c r="A574" s="44"/>
      <c r="B574" s="49"/>
      <c r="C574" s="44"/>
      <c r="D574" s="44"/>
      <c r="E574" s="44"/>
      <c r="F574" s="44"/>
      <c r="G574" s="35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5.75" customHeight="1">
      <c r="A575" s="44"/>
      <c r="B575" s="49"/>
      <c r="C575" s="44"/>
      <c r="D575" s="44"/>
      <c r="E575" s="44"/>
      <c r="F575" s="44"/>
      <c r="G575" s="35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5.75" customHeight="1">
      <c r="A576" s="44"/>
      <c r="B576" s="49"/>
      <c r="C576" s="44"/>
      <c r="D576" s="44"/>
      <c r="E576" s="44"/>
      <c r="F576" s="44"/>
      <c r="G576" s="35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5.75" customHeight="1">
      <c r="A577" s="44"/>
      <c r="B577" s="49"/>
      <c r="C577" s="44"/>
      <c r="D577" s="44"/>
      <c r="E577" s="44"/>
      <c r="F577" s="44"/>
      <c r="G577" s="35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5.75" customHeight="1">
      <c r="A578" s="44"/>
      <c r="B578" s="49"/>
      <c r="C578" s="44"/>
      <c r="D578" s="44"/>
      <c r="E578" s="44"/>
      <c r="F578" s="44"/>
      <c r="G578" s="35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5.75" customHeight="1">
      <c r="A579" s="44"/>
      <c r="B579" s="49"/>
      <c r="C579" s="44"/>
      <c r="D579" s="44"/>
      <c r="E579" s="44"/>
      <c r="F579" s="44"/>
      <c r="G579" s="35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5.75" customHeight="1">
      <c r="A580" s="44"/>
      <c r="B580" s="49"/>
      <c r="C580" s="44"/>
      <c r="D580" s="44"/>
      <c r="E580" s="44"/>
      <c r="F580" s="44"/>
      <c r="G580" s="35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5.75" customHeight="1">
      <c r="A581" s="44"/>
      <c r="B581" s="49"/>
      <c r="C581" s="44"/>
      <c r="D581" s="44"/>
      <c r="E581" s="44"/>
      <c r="F581" s="44"/>
      <c r="G581" s="35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5.75" customHeight="1">
      <c r="A582" s="44"/>
      <c r="B582" s="49"/>
      <c r="C582" s="44"/>
      <c r="D582" s="44"/>
      <c r="E582" s="44"/>
      <c r="F582" s="44"/>
      <c r="G582" s="35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5.75" customHeight="1">
      <c r="A583" s="44"/>
      <c r="B583" s="49"/>
      <c r="C583" s="44"/>
      <c r="D583" s="44"/>
      <c r="E583" s="44"/>
      <c r="F583" s="44"/>
      <c r="G583" s="35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5.75" customHeight="1">
      <c r="A584" s="44"/>
      <c r="B584" s="49"/>
      <c r="C584" s="44"/>
      <c r="D584" s="44"/>
      <c r="E584" s="44"/>
      <c r="F584" s="44"/>
      <c r="G584" s="35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5.75" customHeight="1">
      <c r="A585" s="44"/>
      <c r="B585" s="49"/>
      <c r="C585" s="44"/>
      <c r="D585" s="44"/>
      <c r="E585" s="44"/>
      <c r="F585" s="44"/>
      <c r="G585" s="35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5.75" customHeight="1">
      <c r="A586" s="44"/>
      <c r="B586" s="49"/>
      <c r="C586" s="44"/>
      <c r="D586" s="44"/>
      <c r="E586" s="44"/>
      <c r="F586" s="44"/>
      <c r="G586" s="35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5.75" customHeight="1">
      <c r="A587" s="44"/>
      <c r="B587" s="49"/>
      <c r="C587" s="44"/>
      <c r="D587" s="44"/>
      <c r="E587" s="44"/>
      <c r="F587" s="44"/>
      <c r="G587" s="35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5.75" customHeight="1">
      <c r="A588" s="44"/>
      <c r="B588" s="49"/>
      <c r="C588" s="44"/>
      <c r="D588" s="44"/>
      <c r="E588" s="44"/>
      <c r="F588" s="44"/>
      <c r="G588" s="35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5.75" customHeight="1">
      <c r="A589" s="44"/>
      <c r="B589" s="49"/>
      <c r="C589" s="44"/>
      <c r="D589" s="44"/>
      <c r="E589" s="44"/>
      <c r="F589" s="44"/>
      <c r="G589" s="35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5.75" customHeight="1">
      <c r="A590" s="44"/>
      <c r="B590" s="49"/>
      <c r="C590" s="44"/>
      <c r="D590" s="44"/>
      <c r="E590" s="44"/>
      <c r="F590" s="44"/>
      <c r="G590" s="35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5.75" customHeight="1">
      <c r="A591" s="44"/>
      <c r="B591" s="49"/>
      <c r="C591" s="44"/>
      <c r="D591" s="44"/>
      <c r="E591" s="44"/>
      <c r="F591" s="44"/>
      <c r="G591" s="35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5.75" customHeight="1">
      <c r="A592" s="44"/>
      <c r="B592" s="49"/>
      <c r="C592" s="44"/>
      <c r="D592" s="44"/>
      <c r="E592" s="44"/>
      <c r="F592" s="44"/>
      <c r="G592" s="35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5.75" customHeight="1">
      <c r="A593" s="44"/>
      <c r="B593" s="49"/>
      <c r="C593" s="44"/>
      <c r="D593" s="44"/>
      <c r="E593" s="44"/>
      <c r="F593" s="44"/>
      <c r="G593" s="35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5.75" customHeight="1">
      <c r="A594" s="44"/>
      <c r="B594" s="49"/>
      <c r="C594" s="44"/>
      <c r="D594" s="44"/>
      <c r="E594" s="44"/>
      <c r="F594" s="44"/>
      <c r="G594" s="35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5.75" customHeight="1">
      <c r="A595" s="44"/>
      <c r="B595" s="49"/>
      <c r="C595" s="44"/>
      <c r="D595" s="44"/>
      <c r="E595" s="44"/>
      <c r="F595" s="44"/>
      <c r="G595" s="35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5.75" customHeight="1">
      <c r="A596" s="44"/>
      <c r="B596" s="49"/>
      <c r="C596" s="44"/>
      <c r="D596" s="44"/>
      <c r="E596" s="44"/>
      <c r="F596" s="44"/>
      <c r="G596" s="35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5.75" customHeight="1">
      <c r="A597" s="44"/>
      <c r="B597" s="49"/>
      <c r="C597" s="44"/>
      <c r="D597" s="44"/>
      <c r="E597" s="44"/>
      <c r="F597" s="44"/>
      <c r="G597" s="35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5.75" customHeight="1">
      <c r="A598" s="44"/>
      <c r="B598" s="49"/>
      <c r="C598" s="44"/>
      <c r="D598" s="44"/>
      <c r="E598" s="44"/>
      <c r="F598" s="44"/>
      <c r="G598" s="35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5.75" customHeight="1">
      <c r="A599" s="44"/>
      <c r="B599" s="49"/>
      <c r="C599" s="44"/>
      <c r="D599" s="44"/>
      <c r="E599" s="44"/>
      <c r="F599" s="44"/>
      <c r="G599" s="35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5.75" customHeight="1">
      <c r="A600" s="44"/>
      <c r="B600" s="49"/>
      <c r="C600" s="44"/>
      <c r="D600" s="44"/>
      <c r="E600" s="44"/>
      <c r="F600" s="44"/>
      <c r="G600" s="35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5.75" customHeight="1">
      <c r="A601" s="44"/>
      <c r="B601" s="49"/>
      <c r="C601" s="44"/>
      <c r="D601" s="44"/>
      <c r="E601" s="44"/>
      <c r="F601" s="44"/>
      <c r="G601" s="35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5.75" customHeight="1">
      <c r="A602" s="44"/>
      <c r="B602" s="49"/>
      <c r="C602" s="44"/>
      <c r="D602" s="44"/>
      <c r="E602" s="44"/>
      <c r="F602" s="44"/>
      <c r="G602" s="35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5.75" customHeight="1">
      <c r="A603" s="44"/>
      <c r="B603" s="49"/>
      <c r="C603" s="44"/>
      <c r="D603" s="44"/>
      <c r="E603" s="44"/>
      <c r="F603" s="44"/>
      <c r="G603" s="35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5.75" customHeight="1">
      <c r="A604" s="44"/>
      <c r="B604" s="49"/>
      <c r="C604" s="44"/>
      <c r="D604" s="44"/>
      <c r="E604" s="44"/>
      <c r="F604" s="44"/>
      <c r="G604" s="35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5.75" customHeight="1">
      <c r="A605" s="44"/>
      <c r="B605" s="49"/>
      <c r="C605" s="44"/>
      <c r="D605" s="44"/>
      <c r="E605" s="44"/>
      <c r="F605" s="44"/>
      <c r="G605" s="35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5.75" customHeight="1">
      <c r="A606" s="44"/>
      <c r="B606" s="49"/>
      <c r="C606" s="44"/>
      <c r="D606" s="44"/>
      <c r="E606" s="44"/>
      <c r="F606" s="44"/>
      <c r="G606" s="35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5.75" customHeight="1">
      <c r="A607" s="44"/>
      <c r="B607" s="49"/>
      <c r="C607" s="44"/>
      <c r="D607" s="44"/>
      <c r="E607" s="44"/>
      <c r="F607" s="44"/>
      <c r="G607" s="35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5.75" customHeight="1">
      <c r="A608" s="44"/>
      <c r="B608" s="49"/>
      <c r="C608" s="44"/>
      <c r="D608" s="44"/>
      <c r="E608" s="44"/>
      <c r="F608" s="44"/>
      <c r="G608" s="35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5.75" customHeight="1">
      <c r="A609" s="44"/>
      <c r="B609" s="49"/>
      <c r="C609" s="44"/>
      <c r="D609" s="44"/>
      <c r="E609" s="44"/>
      <c r="F609" s="44"/>
      <c r="G609" s="35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5.75" customHeight="1">
      <c r="A610" s="44"/>
      <c r="B610" s="49"/>
      <c r="C610" s="44"/>
      <c r="D610" s="44"/>
      <c r="E610" s="44"/>
      <c r="F610" s="44"/>
      <c r="G610" s="35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5.75" customHeight="1">
      <c r="A611" s="44"/>
      <c r="B611" s="49"/>
      <c r="C611" s="44"/>
      <c r="D611" s="44"/>
      <c r="E611" s="44"/>
      <c r="F611" s="44"/>
      <c r="G611" s="35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5.75" customHeight="1">
      <c r="A612" s="44"/>
      <c r="B612" s="49"/>
      <c r="C612" s="44"/>
      <c r="D612" s="44"/>
      <c r="E612" s="44"/>
      <c r="F612" s="44"/>
      <c r="G612" s="35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5.75" customHeight="1">
      <c r="A613" s="44"/>
      <c r="B613" s="49"/>
      <c r="C613" s="44"/>
      <c r="D613" s="44"/>
      <c r="E613" s="44"/>
      <c r="F613" s="44"/>
      <c r="G613" s="35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5.75" customHeight="1">
      <c r="A614" s="44"/>
      <c r="B614" s="49"/>
      <c r="C614" s="44"/>
      <c r="D614" s="44"/>
      <c r="E614" s="44"/>
      <c r="F614" s="44"/>
      <c r="G614" s="35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5.75" customHeight="1">
      <c r="A615" s="44"/>
      <c r="B615" s="49"/>
      <c r="C615" s="44"/>
      <c r="D615" s="44"/>
      <c r="E615" s="44"/>
      <c r="F615" s="44"/>
      <c r="G615" s="35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5.75" customHeight="1">
      <c r="A616" s="44"/>
      <c r="B616" s="49"/>
      <c r="C616" s="44"/>
      <c r="D616" s="44"/>
      <c r="E616" s="44"/>
      <c r="F616" s="44"/>
      <c r="G616" s="35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5.75" customHeight="1">
      <c r="A617" s="44"/>
      <c r="B617" s="49"/>
      <c r="C617" s="44"/>
      <c r="D617" s="44"/>
      <c r="E617" s="44"/>
      <c r="F617" s="44"/>
      <c r="G617" s="35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5.75" customHeight="1">
      <c r="A618" s="44"/>
      <c r="B618" s="49"/>
      <c r="C618" s="44"/>
      <c r="D618" s="44"/>
      <c r="E618" s="44"/>
      <c r="F618" s="44"/>
      <c r="G618" s="35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5.75" customHeight="1">
      <c r="A619" s="44"/>
      <c r="B619" s="49"/>
      <c r="C619" s="44"/>
      <c r="D619" s="44"/>
      <c r="E619" s="44"/>
      <c r="F619" s="44"/>
      <c r="G619" s="35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5.75" customHeight="1">
      <c r="A620" s="44"/>
      <c r="B620" s="49"/>
      <c r="C620" s="44"/>
      <c r="D620" s="44"/>
      <c r="E620" s="44"/>
      <c r="F620" s="44"/>
      <c r="G620" s="35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5.75" customHeight="1">
      <c r="A621" s="44"/>
      <c r="B621" s="49"/>
      <c r="C621" s="44"/>
      <c r="D621" s="44"/>
      <c r="E621" s="44"/>
      <c r="F621" s="44"/>
      <c r="G621" s="35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5.75" customHeight="1">
      <c r="A622" s="44"/>
      <c r="B622" s="49"/>
      <c r="C622" s="44"/>
      <c r="D622" s="44"/>
      <c r="E622" s="44"/>
      <c r="F622" s="44"/>
      <c r="G622" s="35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5.75" customHeight="1">
      <c r="A623" s="44"/>
      <c r="B623" s="49"/>
      <c r="C623" s="44"/>
      <c r="D623" s="44"/>
      <c r="E623" s="44"/>
      <c r="F623" s="44"/>
      <c r="G623" s="35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5.75" customHeight="1">
      <c r="A624" s="44"/>
      <c r="B624" s="49"/>
      <c r="C624" s="44"/>
      <c r="D624" s="44"/>
      <c r="E624" s="44"/>
      <c r="F624" s="44"/>
      <c r="G624" s="35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5.75" customHeight="1">
      <c r="A625" s="44"/>
      <c r="B625" s="49"/>
      <c r="C625" s="44"/>
      <c r="D625" s="44"/>
      <c r="E625" s="44"/>
      <c r="F625" s="44"/>
      <c r="G625" s="35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5.75" customHeight="1">
      <c r="A626" s="44"/>
      <c r="B626" s="49"/>
      <c r="C626" s="44"/>
      <c r="D626" s="44"/>
      <c r="E626" s="44"/>
      <c r="F626" s="44"/>
      <c r="G626" s="35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5.75" customHeight="1">
      <c r="A627" s="44"/>
      <c r="B627" s="49"/>
      <c r="C627" s="44"/>
      <c r="D627" s="44"/>
      <c r="E627" s="44"/>
      <c r="F627" s="44"/>
      <c r="G627" s="35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5.75" customHeight="1">
      <c r="A628" s="44"/>
      <c r="B628" s="49"/>
      <c r="C628" s="44"/>
      <c r="D628" s="44"/>
      <c r="E628" s="44"/>
      <c r="F628" s="44"/>
      <c r="G628" s="35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5.75" customHeight="1">
      <c r="A629" s="44"/>
      <c r="B629" s="49"/>
      <c r="C629" s="44"/>
      <c r="D629" s="44"/>
      <c r="E629" s="44"/>
      <c r="F629" s="44"/>
      <c r="G629" s="35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5.75" customHeight="1">
      <c r="A630" s="44"/>
      <c r="B630" s="49"/>
      <c r="C630" s="44"/>
      <c r="D630" s="44"/>
      <c r="E630" s="44"/>
      <c r="F630" s="44"/>
      <c r="G630" s="35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5.75" customHeight="1">
      <c r="A631" s="44"/>
      <c r="B631" s="49"/>
      <c r="C631" s="44"/>
      <c r="D631" s="44"/>
      <c r="E631" s="44"/>
      <c r="F631" s="44"/>
      <c r="G631" s="35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5.75" customHeight="1">
      <c r="A632" s="44"/>
      <c r="B632" s="49"/>
      <c r="C632" s="44"/>
      <c r="D632" s="44"/>
      <c r="E632" s="44"/>
      <c r="F632" s="44"/>
      <c r="G632" s="35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5.75" customHeight="1">
      <c r="A633" s="44"/>
      <c r="B633" s="49"/>
      <c r="C633" s="44"/>
      <c r="D633" s="44"/>
      <c r="E633" s="44"/>
      <c r="F633" s="44"/>
      <c r="G633" s="35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5.75" customHeight="1">
      <c r="A634" s="44"/>
      <c r="B634" s="49"/>
      <c r="C634" s="44"/>
      <c r="D634" s="44"/>
      <c r="E634" s="44"/>
      <c r="F634" s="44"/>
      <c r="G634" s="35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5.75" customHeight="1">
      <c r="A635" s="44"/>
      <c r="B635" s="49"/>
      <c r="C635" s="44"/>
      <c r="D635" s="44"/>
      <c r="E635" s="44"/>
      <c r="F635" s="44"/>
      <c r="G635" s="35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5.75" customHeight="1">
      <c r="A636" s="44"/>
      <c r="B636" s="49"/>
      <c r="C636" s="44"/>
      <c r="D636" s="44"/>
      <c r="E636" s="44"/>
      <c r="F636" s="44"/>
      <c r="G636" s="35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5.75" customHeight="1">
      <c r="A637" s="44"/>
      <c r="B637" s="49"/>
      <c r="C637" s="44"/>
      <c r="D637" s="44"/>
      <c r="E637" s="44"/>
      <c r="F637" s="44"/>
      <c r="G637" s="35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5.75" customHeight="1">
      <c r="A638" s="44"/>
      <c r="B638" s="49"/>
      <c r="C638" s="44"/>
      <c r="D638" s="44"/>
      <c r="E638" s="44"/>
      <c r="F638" s="44"/>
      <c r="G638" s="35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5.75" customHeight="1">
      <c r="A639" s="44"/>
      <c r="B639" s="49"/>
      <c r="C639" s="44"/>
      <c r="D639" s="44"/>
      <c r="E639" s="44"/>
      <c r="F639" s="44"/>
      <c r="G639" s="35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5.75" customHeight="1">
      <c r="A640" s="44"/>
      <c r="B640" s="49"/>
      <c r="C640" s="44"/>
      <c r="D640" s="44"/>
      <c r="E640" s="44"/>
      <c r="F640" s="44"/>
      <c r="G640" s="35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5.75" customHeight="1">
      <c r="A641" s="44"/>
      <c r="B641" s="49"/>
      <c r="C641" s="44"/>
      <c r="D641" s="44"/>
      <c r="E641" s="44"/>
      <c r="F641" s="44"/>
      <c r="G641" s="35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5.75" customHeight="1">
      <c r="A642" s="44"/>
      <c r="B642" s="49"/>
      <c r="C642" s="44"/>
      <c r="D642" s="44"/>
      <c r="E642" s="44"/>
      <c r="F642" s="44"/>
      <c r="G642" s="35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5.75" customHeight="1">
      <c r="A643" s="44"/>
      <c r="B643" s="49"/>
      <c r="C643" s="44"/>
      <c r="D643" s="44"/>
      <c r="E643" s="44"/>
      <c r="F643" s="44"/>
      <c r="G643" s="35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5.75" customHeight="1">
      <c r="A644" s="44"/>
      <c r="B644" s="49"/>
      <c r="C644" s="44"/>
      <c r="D644" s="44"/>
      <c r="E644" s="44"/>
      <c r="F644" s="44"/>
      <c r="G644" s="35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5.75" customHeight="1">
      <c r="A645" s="44"/>
      <c r="B645" s="49"/>
      <c r="C645" s="44"/>
      <c r="D645" s="44"/>
      <c r="E645" s="44"/>
      <c r="F645" s="44"/>
      <c r="G645" s="35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5.75" customHeight="1">
      <c r="A646" s="44"/>
      <c r="B646" s="49"/>
      <c r="C646" s="44"/>
      <c r="D646" s="44"/>
      <c r="E646" s="44"/>
      <c r="F646" s="44"/>
      <c r="G646" s="35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5.75" customHeight="1">
      <c r="A647" s="44"/>
      <c r="B647" s="49"/>
      <c r="C647" s="44"/>
      <c r="D647" s="44"/>
      <c r="E647" s="44"/>
      <c r="F647" s="44"/>
      <c r="G647" s="35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5.75" customHeight="1">
      <c r="A648" s="44"/>
      <c r="B648" s="49"/>
      <c r="C648" s="44"/>
      <c r="D648" s="44"/>
      <c r="E648" s="44"/>
      <c r="F648" s="44"/>
      <c r="G648" s="35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5.75" customHeight="1">
      <c r="A649" s="44"/>
      <c r="B649" s="49"/>
      <c r="C649" s="44"/>
      <c r="D649" s="44"/>
      <c r="E649" s="44"/>
      <c r="F649" s="44"/>
      <c r="G649" s="35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5.75" customHeight="1">
      <c r="A650" s="44"/>
      <c r="B650" s="49"/>
      <c r="C650" s="44"/>
      <c r="D650" s="44"/>
      <c r="E650" s="44"/>
      <c r="F650" s="44"/>
      <c r="G650" s="35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5.75" customHeight="1">
      <c r="A651" s="44"/>
      <c r="B651" s="49"/>
      <c r="C651" s="44"/>
      <c r="D651" s="44"/>
      <c r="E651" s="44"/>
      <c r="F651" s="44"/>
      <c r="G651" s="35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5.75" customHeight="1">
      <c r="A652" s="44"/>
      <c r="B652" s="49"/>
      <c r="C652" s="44"/>
      <c r="D652" s="44"/>
      <c r="E652" s="44"/>
      <c r="F652" s="44"/>
      <c r="G652" s="35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5.75" customHeight="1">
      <c r="A653" s="44"/>
      <c r="B653" s="49"/>
      <c r="C653" s="44"/>
      <c r="D653" s="44"/>
      <c r="E653" s="44"/>
      <c r="F653" s="44"/>
      <c r="G653" s="35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5.75" customHeight="1">
      <c r="A654" s="44"/>
      <c r="B654" s="49"/>
      <c r="C654" s="44"/>
      <c r="D654" s="44"/>
      <c r="E654" s="44"/>
      <c r="F654" s="44"/>
      <c r="G654" s="35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5.75" customHeight="1">
      <c r="A655" s="44"/>
      <c r="B655" s="49"/>
      <c r="C655" s="44"/>
      <c r="D655" s="44"/>
      <c r="E655" s="44"/>
      <c r="F655" s="44"/>
      <c r="G655" s="35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5.75" customHeight="1">
      <c r="A656" s="44"/>
      <c r="B656" s="49"/>
      <c r="C656" s="44"/>
      <c r="D656" s="44"/>
      <c r="E656" s="44"/>
      <c r="F656" s="44"/>
      <c r="G656" s="35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5.75" customHeight="1">
      <c r="A657" s="44"/>
      <c r="B657" s="49"/>
      <c r="C657" s="44"/>
      <c r="D657" s="44"/>
      <c r="E657" s="44"/>
      <c r="F657" s="44"/>
      <c r="G657" s="35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5.75" customHeight="1">
      <c r="A658" s="44"/>
      <c r="B658" s="49"/>
      <c r="C658" s="44"/>
      <c r="D658" s="44"/>
      <c r="E658" s="44"/>
      <c r="F658" s="44"/>
      <c r="G658" s="35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5.75" customHeight="1">
      <c r="A659" s="44"/>
      <c r="B659" s="49"/>
      <c r="C659" s="44"/>
      <c r="D659" s="44"/>
      <c r="E659" s="44"/>
      <c r="F659" s="44"/>
      <c r="G659" s="35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5.75" customHeight="1">
      <c r="A660" s="44"/>
      <c r="B660" s="49"/>
      <c r="C660" s="44"/>
      <c r="D660" s="44"/>
      <c r="E660" s="44"/>
      <c r="F660" s="44"/>
      <c r="G660" s="35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5.75" customHeight="1">
      <c r="A661" s="44"/>
      <c r="B661" s="49"/>
      <c r="C661" s="44"/>
      <c r="D661" s="44"/>
      <c r="E661" s="44"/>
      <c r="F661" s="44"/>
      <c r="G661" s="35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5.75" customHeight="1">
      <c r="A662" s="44"/>
      <c r="B662" s="49"/>
      <c r="C662" s="44"/>
      <c r="D662" s="44"/>
      <c r="E662" s="44"/>
      <c r="F662" s="44"/>
      <c r="G662" s="35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5.75" customHeight="1">
      <c r="A663" s="44"/>
      <c r="B663" s="49"/>
      <c r="C663" s="44"/>
      <c r="D663" s="44"/>
      <c r="E663" s="44"/>
      <c r="F663" s="44"/>
      <c r="G663" s="35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5.75" customHeight="1">
      <c r="A664" s="44"/>
      <c r="B664" s="49"/>
      <c r="C664" s="44"/>
      <c r="D664" s="44"/>
      <c r="E664" s="44"/>
      <c r="F664" s="44"/>
      <c r="G664" s="35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5.75" customHeight="1">
      <c r="A665" s="44"/>
      <c r="B665" s="49"/>
      <c r="C665" s="44"/>
      <c r="D665" s="44"/>
      <c r="E665" s="44"/>
      <c r="F665" s="44"/>
      <c r="G665" s="35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5.75" customHeight="1">
      <c r="A666" s="44"/>
      <c r="B666" s="49"/>
      <c r="C666" s="44"/>
      <c r="D666" s="44"/>
      <c r="E666" s="44"/>
      <c r="F666" s="44"/>
      <c r="G666" s="35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5.75" customHeight="1">
      <c r="A667" s="44"/>
      <c r="B667" s="49"/>
      <c r="C667" s="44"/>
      <c r="D667" s="44"/>
      <c r="E667" s="44"/>
      <c r="F667" s="44"/>
      <c r="G667" s="35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5.75" customHeight="1">
      <c r="A668" s="44"/>
      <c r="B668" s="49"/>
      <c r="C668" s="44"/>
      <c r="D668" s="44"/>
      <c r="E668" s="44"/>
      <c r="F668" s="44"/>
      <c r="G668" s="35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5.75" customHeight="1">
      <c r="A669" s="44"/>
      <c r="B669" s="49"/>
      <c r="C669" s="44"/>
      <c r="D669" s="44"/>
      <c r="E669" s="44"/>
      <c r="F669" s="44"/>
      <c r="G669" s="35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5.75" customHeight="1">
      <c r="A670" s="44"/>
      <c r="B670" s="49"/>
      <c r="C670" s="44"/>
      <c r="D670" s="44"/>
      <c r="E670" s="44"/>
      <c r="F670" s="44"/>
      <c r="G670" s="35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5.75" customHeight="1">
      <c r="A671" s="44"/>
      <c r="B671" s="49"/>
      <c r="C671" s="44"/>
      <c r="D671" s="44"/>
      <c r="E671" s="44"/>
      <c r="F671" s="44"/>
      <c r="G671" s="35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5.75" customHeight="1">
      <c r="A672" s="44"/>
      <c r="B672" s="49"/>
      <c r="C672" s="44"/>
      <c r="D672" s="44"/>
      <c r="E672" s="44"/>
      <c r="F672" s="44"/>
      <c r="G672" s="35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5.75" customHeight="1">
      <c r="A673" s="44"/>
      <c r="B673" s="49"/>
      <c r="C673" s="44"/>
      <c r="D673" s="44"/>
      <c r="E673" s="44"/>
      <c r="F673" s="44"/>
      <c r="G673" s="35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5.75" customHeight="1">
      <c r="A674" s="44"/>
      <c r="B674" s="49"/>
      <c r="C674" s="44"/>
      <c r="D674" s="44"/>
      <c r="E674" s="44"/>
      <c r="F674" s="44"/>
      <c r="G674" s="35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5.75" customHeight="1">
      <c r="A675" s="44"/>
      <c r="B675" s="49"/>
      <c r="C675" s="44"/>
      <c r="D675" s="44"/>
      <c r="E675" s="44"/>
      <c r="F675" s="44"/>
      <c r="G675" s="35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5.75" customHeight="1">
      <c r="A676" s="44"/>
      <c r="B676" s="49"/>
      <c r="C676" s="44"/>
      <c r="D676" s="44"/>
      <c r="E676" s="44"/>
      <c r="F676" s="44"/>
      <c r="G676" s="35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5.75" customHeight="1">
      <c r="A677" s="44"/>
      <c r="B677" s="49"/>
      <c r="C677" s="44"/>
      <c r="D677" s="44"/>
      <c r="E677" s="44"/>
      <c r="F677" s="44"/>
      <c r="G677" s="35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5.75" customHeight="1">
      <c r="A678" s="44"/>
      <c r="B678" s="49"/>
      <c r="C678" s="44"/>
      <c r="D678" s="44"/>
      <c r="E678" s="44"/>
      <c r="F678" s="44"/>
      <c r="G678" s="35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5.75" customHeight="1">
      <c r="A679" s="44"/>
      <c r="B679" s="49"/>
      <c r="C679" s="44"/>
      <c r="D679" s="44"/>
      <c r="E679" s="44"/>
      <c r="F679" s="44"/>
      <c r="G679" s="35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5.75" customHeight="1">
      <c r="A680" s="44"/>
      <c r="B680" s="49"/>
      <c r="C680" s="44"/>
      <c r="D680" s="44"/>
      <c r="E680" s="44"/>
      <c r="F680" s="44"/>
      <c r="G680" s="35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5.75" customHeight="1">
      <c r="A681" s="44"/>
      <c r="B681" s="49"/>
      <c r="C681" s="44"/>
      <c r="D681" s="44"/>
      <c r="E681" s="44"/>
      <c r="F681" s="44"/>
      <c r="G681" s="35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5.75" customHeight="1">
      <c r="A682" s="44"/>
      <c r="B682" s="49"/>
      <c r="C682" s="44"/>
      <c r="D682" s="44"/>
      <c r="E682" s="44"/>
      <c r="F682" s="44"/>
      <c r="G682" s="35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5.75" customHeight="1">
      <c r="A683" s="44"/>
      <c r="B683" s="49"/>
      <c r="C683" s="44"/>
      <c r="D683" s="44"/>
      <c r="E683" s="44"/>
      <c r="F683" s="44"/>
      <c r="G683" s="35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5.75" customHeight="1">
      <c r="A684" s="44"/>
      <c r="B684" s="49"/>
      <c r="C684" s="44"/>
      <c r="D684" s="44"/>
      <c r="E684" s="44"/>
      <c r="F684" s="44"/>
      <c r="G684" s="35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5.75" customHeight="1">
      <c r="A685" s="44"/>
      <c r="B685" s="49"/>
      <c r="C685" s="44"/>
      <c r="D685" s="44"/>
      <c r="E685" s="44"/>
      <c r="F685" s="44"/>
      <c r="G685" s="35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5.75" customHeight="1">
      <c r="A686" s="44"/>
      <c r="B686" s="49"/>
      <c r="C686" s="44"/>
      <c r="D686" s="44"/>
      <c r="E686" s="44"/>
      <c r="F686" s="44"/>
      <c r="G686" s="35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5.75" customHeight="1">
      <c r="A687" s="44"/>
      <c r="B687" s="49"/>
      <c r="C687" s="44"/>
      <c r="D687" s="44"/>
      <c r="E687" s="44"/>
      <c r="F687" s="44"/>
      <c r="G687" s="35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5.75" customHeight="1">
      <c r="A688" s="44"/>
      <c r="B688" s="49"/>
      <c r="C688" s="44"/>
      <c r="D688" s="44"/>
      <c r="E688" s="44"/>
      <c r="F688" s="44"/>
      <c r="G688" s="35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5.75" customHeight="1">
      <c r="A689" s="44"/>
      <c r="B689" s="49"/>
      <c r="C689" s="44"/>
      <c r="D689" s="44"/>
      <c r="E689" s="44"/>
      <c r="F689" s="44"/>
      <c r="G689" s="35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5.75" customHeight="1">
      <c r="A690" s="44"/>
      <c r="B690" s="49"/>
      <c r="C690" s="44"/>
      <c r="D690" s="44"/>
      <c r="E690" s="44"/>
      <c r="F690" s="44"/>
      <c r="G690" s="35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5.75" customHeight="1">
      <c r="A691" s="44"/>
      <c r="B691" s="49"/>
      <c r="C691" s="44"/>
      <c r="D691" s="44"/>
      <c r="E691" s="44"/>
      <c r="F691" s="44"/>
      <c r="G691" s="35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5.75" customHeight="1">
      <c r="A692" s="44"/>
      <c r="B692" s="49"/>
      <c r="C692" s="44"/>
      <c r="D692" s="44"/>
      <c r="E692" s="44"/>
      <c r="F692" s="44"/>
      <c r="G692" s="35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5.75" customHeight="1">
      <c r="A693" s="44"/>
      <c r="B693" s="49"/>
      <c r="C693" s="44"/>
      <c r="D693" s="44"/>
      <c r="E693" s="44"/>
      <c r="F693" s="44"/>
      <c r="G693" s="35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5.75" customHeight="1">
      <c r="A694" s="44"/>
      <c r="B694" s="49"/>
      <c r="C694" s="44"/>
      <c r="D694" s="44"/>
      <c r="E694" s="44"/>
      <c r="F694" s="44"/>
      <c r="G694" s="35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5.75" customHeight="1">
      <c r="A695" s="44"/>
      <c r="B695" s="49"/>
      <c r="C695" s="44"/>
      <c r="D695" s="44"/>
      <c r="E695" s="44"/>
      <c r="F695" s="44"/>
      <c r="G695" s="35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5.75" customHeight="1">
      <c r="A696" s="44"/>
      <c r="B696" s="49"/>
      <c r="C696" s="44"/>
      <c r="D696" s="44"/>
      <c r="E696" s="44"/>
      <c r="F696" s="44"/>
      <c r="G696" s="35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5.75" customHeight="1">
      <c r="A697" s="44"/>
      <c r="B697" s="49"/>
      <c r="C697" s="44"/>
      <c r="D697" s="44"/>
      <c r="E697" s="44"/>
      <c r="F697" s="44"/>
      <c r="G697" s="35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5.75" customHeight="1">
      <c r="A698" s="44"/>
      <c r="B698" s="49"/>
      <c r="C698" s="44"/>
      <c r="D698" s="44"/>
      <c r="E698" s="44"/>
      <c r="F698" s="44"/>
      <c r="G698" s="35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5.75" customHeight="1">
      <c r="A699" s="44"/>
      <c r="B699" s="49"/>
      <c r="C699" s="44"/>
      <c r="D699" s="44"/>
      <c r="E699" s="44"/>
      <c r="F699" s="44"/>
      <c r="G699" s="35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5.75" customHeight="1">
      <c r="A700" s="44"/>
      <c r="B700" s="49"/>
      <c r="C700" s="44"/>
      <c r="D700" s="44"/>
      <c r="E700" s="44"/>
      <c r="F700" s="44"/>
      <c r="G700" s="35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5.75" customHeight="1">
      <c r="A701" s="44"/>
      <c r="B701" s="49"/>
      <c r="C701" s="44"/>
      <c r="D701" s="44"/>
      <c r="E701" s="44"/>
      <c r="F701" s="44"/>
      <c r="G701" s="35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5.75" customHeight="1">
      <c r="A702" s="44"/>
      <c r="B702" s="49"/>
      <c r="C702" s="44"/>
      <c r="D702" s="44"/>
      <c r="E702" s="44"/>
      <c r="F702" s="44"/>
      <c r="G702" s="35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5.75" customHeight="1">
      <c r="A703" s="44"/>
      <c r="B703" s="49"/>
      <c r="C703" s="44"/>
      <c r="D703" s="44"/>
      <c r="E703" s="44"/>
      <c r="F703" s="44"/>
      <c r="G703" s="35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5.75" customHeight="1">
      <c r="A704" s="44"/>
      <c r="B704" s="49"/>
      <c r="C704" s="44"/>
      <c r="D704" s="44"/>
      <c r="E704" s="44"/>
      <c r="F704" s="44"/>
      <c r="G704" s="35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5.75" customHeight="1">
      <c r="A705" s="44"/>
      <c r="B705" s="49"/>
      <c r="C705" s="44"/>
      <c r="D705" s="44"/>
      <c r="E705" s="44"/>
      <c r="F705" s="44"/>
      <c r="G705" s="35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5.75" customHeight="1">
      <c r="A706" s="44"/>
      <c r="B706" s="49"/>
      <c r="C706" s="44"/>
      <c r="D706" s="44"/>
      <c r="E706" s="44"/>
      <c r="F706" s="44"/>
      <c r="G706" s="35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5.75" customHeight="1">
      <c r="A707" s="44"/>
      <c r="B707" s="49"/>
      <c r="C707" s="44"/>
      <c r="D707" s="44"/>
      <c r="E707" s="44"/>
      <c r="F707" s="44"/>
      <c r="G707" s="35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5.75" customHeight="1">
      <c r="A708" s="44"/>
      <c r="B708" s="49"/>
      <c r="C708" s="44"/>
      <c r="D708" s="44"/>
      <c r="E708" s="44"/>
      <c r="F708" s="44"/>
      <c r="G708" s="35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5.75" customHeight="1">
      <c r="A709" s="44"/>
      <c r="B709" s="49"/>
      <c r="C709" s="44"/>
      <c r="D709" s="44"/>
      <c r="E709" s="44"/>
      <c r="F709" s="44"/>
      <c r="G709" s="35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5.75" customHeight="1">
      <c r="A710" s="44"/>
      <c r="B710" s="49"/>
      <c r="C710" s="44"/>
      <c r="D710" s="44"/>
      <c r="E710" s="44"/>
      <c r="F710" s="44"/>
      <c r="G710" s="35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5.75" customHeight="1">
      <c r="A711" s="44"/>
      <c r="B711" s="49"/>
      <c r="C711" s="44"/>
      <c r="D711" s="44"/>
      <c r="E711" s="44"/>
      <c r="F711" s="44"/>
      <c r="G711" s="35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5.75" customHeight="1">
      <c r="A712" s="44"/>
      <c r="B712" s="49"/>
      <c r="C712" s="44"/>
      <c r="D712" s="44"/>
      <c r="E712" s="44"/>
      <c r="F712" s="44"/>
      <c r="G712" s="35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5.75" customHeight="1">
      <c r="A713" s="44"/>
      <c r="B713" s="49"/>
      <c r="C713" s="44"/>
      <c r="D713" s="44"/>
      <c r="E713" s="44"/>
      <c r="F713" s="44"/>
      <c r="G713" s="35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5.75" customHeight="1">
      <c r="A714" s="44"/>
      <c r="B714" s="49"/>
      <c r="C714" s="44"/>
      <c r="D714" s="44"/>
      <c r="E714" s="44"/>
      <c r="F714" s="44"/>
      <c r="G714" s="35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5.75" customHeight="1">
      <c r="A715" s="44"/>
      <c r="B715" s="49"/>
      <c r="C715" s="44"/>
      <c r="D715" s="44"/>
      <c r="E715" s="44"/>
      <c r="F715" s="44"/>
      <c r="G715" s="35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5.75" customHeight="1">
      <c r="A716" s="44"/>
      <c r="B716" s="49"/>
      <c r="C716" s="44"/>
      <c r="D716" s="44"/>
      <c r="E716" s="44"/>
      <c r="F716" s="44"/>
      <c r="G716" s="35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5.75" customHeight="1">
      <c r="A717" s="44"/>
      <c r="B717" s="49"/>
      <c r="C717" s="44"/>
      <c r="D717" s="44"/>
      <c r="E717" s="44"/>
      <c r="F717" s="44"/>
      <c r="G717" s="35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5.75" customHeight="1">
      <c r="A718" s="44"/>
      <c r="B718" s="49"/>
      <c r="C718" s="44"/>
      <c r="D718" s="44"/>
      <c r="E718" s="44"/>
      <c r="F718" s="44"/>
      <c r="G718" s="35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5.75" customHeight="1">
      <c r="A719" s="44"/>
      <c r="B719" s="49"/>
      <c r="C719" s="44"/>
      <c r="D719" s="44"/>
      <c r="E719" s="44"/>
      <c r="F719" s="44"/>
      <c r="G719" s="35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5.75" customHeight="1">
      <c r="A720" s="44"/>
      <c r="B720" s="49"/>
      <c r="C720" s="44"/>
      <c r="D720" s="44"/>
      <c r="E720" s="44"/>
      <c r="F720" s="44"/>
      <c r="G720" s="35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5.75" customHeight="1">
      <c r="A721" s="44"/>
      <c r="B721" s="49"/>
      <c r="C721" s="44"/>
      <c r="D721" s="44"/>
      <c r="E721" s="44"/>
      <c r="F721" s="44"/>
      <c r="G721" s="35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5.75" customHeight="1">
      <c r="A722" s="44"/>
      <c r="B722" s="49"/>
      <c r="C722" s="44"/>
      <c r="D722" s="44"/>
      <c r="E722" s="44"/>
      <c r="F722" s="44"/>
      <c r="G722" s="35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5.75" customHeight="1">
      <c r="A723" s="44"/>
      <c r="B723" s="49"/>
      <c r="C723" s="44"/>
      <c r="D723" s="44"/>
      <c r="E723" s="44"/>
      <c r="F723" s="44"/>
      <c r="G723" s="35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5.75" customHeight="1">
      <c r="A724" s="44"/>
      <c r="B724" s="49"/>
      <c r="C724" s="44"/>
      <c r="D724" s="44"/>
      <c r="E724" s="44"/>
      <c r="F724" s="44"/>
      <c r="G724" s="35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5.75" customHeight="1">
      <c r="A725" s="44"/>
      <c r="B725" s="49"/>
      <c r="C725" s="44"/>
      <c r="D725" s="44"/>
      <c r="E725" s="44"/>
      <c r="F725" s="44"/>
      <c r="G725" s="35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5.75" customHeight="1">
      <c r="A726" s="44"/>
      <c r="B726" s="49"/>
      <c r="C726" s="44"/>
      <c r="D726" s="44"/>
      <c r="E726" s="44"/>
      <c r="F726" s="44"/>
      <c r="G726" s="35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5.75" customHeight="1">
      <c r="A727" s="44"/>
      <c r="B727" s="49"/>
      <c r="C727" s="44"/>
      <c r="D727" s="44"/>
      <c r="E727" s="44"/>
      <c r="F727" s="44"/>
      <c r="G727" s="35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5.75" customHeight="1">
      <c r="A728" s="44"/>
      <c r="B728" s="49"/>
      <c r="C728" s="44"/>
      <c r="D728" s="44"/>
      <c r="E728" s="44"/>
      <c r="F728" s="44"/>
      <c r="G728" s="35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5.75" customHeight="1">
      <c r="A729" s="44"/>
      <c r="B729" s="49"/>
      <c r="C729" s="44"/>
      <c r="D729" s="44"/>
      <c r="E729" s="44"/>
      <c r="F729" s="44"/>
      <c r="G729" s="35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5.75" customHeight="1">
      <c r="A730" s="44"/>
      <c r="B730" s="49"/>
      <c r="C730" s="44"/>
      <c r="D730" s="44"/>
      <c r="E730" s="44"/>
      <c r="F730" s="44"/>
      <c r="G730" s="35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5.75" customHeight="1">
      <c r="A731" s="44"/>
      <c r="B731" s="49"/>
      <c r="C731" s="44"/>
      <c r="D731" s="44"/>
      <c r="E731" s="44"/>
      <c r="F731" s="44"/>
      <c r="G731" s="35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5.75" customHeight="1">
      <c r="A732" s="44"/>
      <c r="B732" s="49"/>
      <c r="C732" s="44"/>
      <c r="D732" s="44"/>
      <c r="E732" s="44"/>
      <c r="F732" s="44"/>
      <c r="G732" s="35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5.75" customHeight="1">
      <c r="A733" s="44"/>
      <c r="B733" s="49"/>
      <c r="C733" s="44"/>
      <c r="D733" s="44"/>
      <c r="E733" s="44"/>
      <c r="F733" s="44"/>
      <c r="G733" s="35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5.75" customHeight="1">
      <c r="A734" s="44"/>
      <c r="B734" s="49"/>
      <c r="C734" s="44"/>
      <c r="D734" s="44"/>
      <c r="E734" s="44"/>
      <c r="F734" s="44"/>
      <c r="G734" s="35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5.75" customHeight="1">
      <c r="A735" s="44"/>
      <c r="B735" s="49"/>
      <c r="C735" s="44"/>
      <c r="D735" s="44"/>
      <c r="E735" s="44"/>
      <c r="F735" s="44"/>
      <c r="G735" s="35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5.75" customHeight="1">
      <c r="A736" s="44"/>
      <c r="B736" s="49"/>
      <c r="C736" s="44"/>
      <c r="D736" s="44"/>
      <c r="E736" s="44"/>
      <c r="F736" s="44"/>
      <c r="G736" s="35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5.75" customHeight="1">
      <c r="A737" s="44"/>
      <c r="B737" s="49"/>
      <c r="C737" s="44"/>
      <c r="D737" s="44"/>
      <c r="E737" s="44"/>
      <c r="F737" s="44"/>
      <c r="G737" s="35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5.75" customHeight="1">
      <c r="A738" s="44"/>
      <c r="B738" s="49"/>
      <c r="C738" s="44"/>
      <c r="D738" s="44"/>
      <c r="E738" s="44"/>
      <c r="F738" s="44"/>
      <c r="G738" s="35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5.75" customHeight="1">
      <c r="A739" s="44"/>
      <c r="B739" s="49"/>
      <c r="C739" s="44"/>
      <c r="D739" s="44"/>
      <c r="E739" s="44"/>
      <c r="F739" s="44"/>
      <c r="G739" s="35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5.75" customHeight="1">
      <c r="A740" s="44"/>
      <c r="B740" s="49"/>
      <c r="C740" s="44"/>
      <c r="D740" s="44"/>
      <c r="E740" s="44"/>
      <c r="F740" s="44"/>
      <c r="G740" s="35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5.75" customHeight="1">
      <c r="A741" s="44"/>
      <c r="B741" s="49"/>
      <c r="C741" s="44"/>
      <c r="D741" s="44"/>
      <c r="E741" s="44"/>
      <c r="F741" s="44"/>
      <c r="G741" s="35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5.75" customHeight="1">
      <c r="A742" s="44"/>
      <c r="B742" s="49"/>
      <c r="C742" s="44"/>
      <c r="D742" s="44"/>
      <c r="E742" s="44"/>
      <c r="F742" s="44"/>
      <c r="G742" s="35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5.75" customHeight="1">
      <c r="A743" s="44"/>
      <c r="B743" s="49"/>
      <c r="C743" s="44"/>
      <c r="D743" s="44"/>
      <c r="E743" s="44"/>
      <c r="F743" s="44"/>
      <c r="G743" s="35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5.75" customHeight="1">
      <c r="A744" s="44"/>
      <c r="B744" s="49"/>
      <c r="C744" s="44"/>
      <c r="D744" s="44"/>
      <c r="E744" s="44"/>
      <c r="F744" s="44"/>
      <c r="G744" s="35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5.75" customHeight="1">
      <c r="A745" s="44"/>
      <c r="B745" s="49"/>
      <c r="C745" s="44"/>
      <c r="D745" s="44"/>
      <c r="E745" s="44"/>
      <c r="F745" s="44"/>
      <c r="G745" s="35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5.75" customHeight="1">
      <c r="A746" s="44"/>
      <c r="B746" s="49"/>
      <c r="C746" s="44"/>
      <c r="D746" s="44"/>
      <c r="E746" s="44"/>
      <c r="F746" s="44"/>
      <c r="G746" s="35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5.75" customHeight="1">
      <c r="A747" s="44"/>
      <c r="B747" s="49"/>
      <c r="C747" s="44"/>
      <c r="D747" s="44"/>
      <c r="E747" s="44"/>
      <c r="F747" s="44"/>
      <c r="G747" s="35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5.75" customHeight="1">
      <c r="A748" s="44"/>
      <c r="B748" s="49"/>
      <c r="C748" s="44"/>
      <c r="D748" s="44"/>
      <c r="E748" s="44"/>
      <c r="F748" s="44"/>
      <c r="G748" s="35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5.75" customHeight="1">
      <c r="A749" s="44"/>
      <c r="B749" s="49"/>
      <c r="C749" s="44"/>
      <c r="D749" s="44"/>
      <c r="E749" s="44"/>
      <c r="F749" s="44"/>
      <c r="G749" s="35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5.75" customHeight="1">
      <c r="A750" s="44"/>
      <c r="B750" s="49"/>
      <c r="C750" s="44"/>
      <c r="D750" s="44"/>
      <c r="E750" s="44"/>
      <c r="F750" s="44"/>
      <c r="G750" s="35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5.75" customHeight="1">
      <c r="A751" s="44"/>
      <c r="B751" s="49"/>
      <c r="C751" s="44"/>
      <c r="D751" s="44"/>
      <c r="E751" s="44"/>
      <c r="F751" s="44"/>
      <c r="G751" s="35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5.75" customHeight="1">
      <c r="A752" s="44"/>
      <c r="B752" s="49"/>
      <c r="C752" s="44"/>
      <c r="D752" s="44"/>
      <c r="E752" s="44"/>
      <c r="F752" s="44"/>
      <c r="G752" s="35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5.75" customHeight="1">
      <c r="A753" s="44"/>
      <c r="B753" s="49"/>
      <c r="C753" s="44"/>
      <c r="D753" s="44"/>
      <c r="E753" s="44"/>
      <c r="F753" s="44"/>
      <c r="G753" s="35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5.75" customHeight="1">
      <c r="A754" s="44"/>
      <c r="B754" s="49"/>
      <c r="C754" s="44"/>
      <c r="D754" s="44"/>
      <c r="E754" s="44"/>
      <c r="F754" s="44"/>
      <c r="G754" s="35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5.75" customHeight="1">
      <c r="A755" s="44"/>
      <c r="B755" s="49"/>
      <c r="C755" s="44"/>
      <c r="D755" s="44"/>
      <c r="E755" s="44"/>
      <c r="F755" s="44"/>
      <c r="G755" s="35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5.75" customHeight="1">
      <c r="A756" s="44"/>
      <c r="B756" s="49"/>
      <c r="C756" s="44"/>
      <c r="D756" s="44"/>
      <c r="E756" s="44"/>
      <c r="F756" s="44"/>
      <c r="G756" s="35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5.75" customHeight="1">
      <c r="A757" s="44"/>
      <c r="B757" s="49"/>
      <c r="C757" s="44"/>
      <c r="D757" s="44"/>
      <c r="E757" s="44"/>
      <c r="F757" s="44"/>
      <c r="G757" s="35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5.75" customHeight="1">
      <c r="A758" s="44"/>
      <c r="B758" s="49"/>
      <c r="C758" s="44"/>
      <c r="D758" s="44"/>
      <c r="E758" s="44"/>
      <c r="F758" s="44"/>
      <c r="G758" s="35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5.75" customHeight="1">
      <c r="A759" s="44"/>
      <c r="B759" s="49"/>
      <c r="C759" s="44"/>
      <c r="D759" s="44"/>
      <c r="E759" s="44"/>
      <c r="F759" s="44"/>
      <c r="G759" s="35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5.75" customHeight="1">
      <c r="A760" s="44"/>
      <c r="B760" s="49"/>
      <c r="C760" s="44"/>
      <c r="D760" s="44"/>
      <c r="E760" s="44"/>
      <c r="F760" s="44"/>
      <c r="G760" s="35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5.75" customHeight="1">
      <c r="A761" s="44"/>
      <c r="B761" s="49"/>
      <c r="C761" s="44"/>
      <c r="D761" s="44"/>
      <c r="E761" s="44"/>
      <c r="F761" s="44"/>
      <c r="G761" s="35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5.75" customHeight="1">
      <c r="A762" s="44"/>
      <c r="B762" s="49"/>
      <c r="C762" s="44"/>
      <c r="D762" s="44"/>
      <c r="E762" s="44"/>
      <c r="F762" s="44"/>
      <c r="G762" s="35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5.75" customHeight="1">
      <c r="A763" s="44"/>
      <c r="B763" s="49"/>
      <c r="C763" s="44"/>
      <c r="D763" s="44"/>
      <c r="E763" s="44"/>
      <c r="F763" s="44"/>
      <c r="G763" s="35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5.75" customHeight="1">
      <c r="A764" s="44"/>
      <c r="B764" s="49"/>
      <c r="C764" s="44"/>
      <c r="D764" s="44"/>
      <c r="E764" s="44"/>
      <c r="F764" s="44"/>
      <c r="G764" s="35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5.75" customHeight="1">
      <c r="A765" s="44"/>
      <c r="B765" s="49"/>
      <c r="C765" s="44"/>
      <c r="D765" s="44"/>
      <c r="E765" s="44"/>
      <c r="F765" s="44"/>
      <c r="G765" s="35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5.75" customHeight="1">
      <c r="A766" s="44"/>
      <c r="B766" s="49"/>
      <c r="C766" s="44"/>
      <c r="D766" s="44"/>
      <c r="E766" s="44"/>
      <c r="F766" s="44"/>
      <c r="G766" s="35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5.75" customHeight="1">
      <c r="A767" s="44"/>
      <c r="B767" s="49"/>
      <c r="C767" s="44"/>
      <c r="D767" s="44"/>
      <c r="E767" s="44"/>
      <c r="F767" s="44"/>
      <c r="G767" s="35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5.75" customHeight="1">
      <c r="A768" s="44"/>
      <c r="B768" s="49"/>
      <c r="C768" s="44"/>
      <c r="D768" s="44"/>
      <c r="E768" s="44"/>
      <c r="F768" s="44"/>
      <c r="G768" s="35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5.75" customHeight="1">
      <c r="A769" s="44"/>
      <c r="B769" s="49"/>
      <c r="C769" s="44"/>
      <c r="D769" s="44"/>
      <c r="E769" s="44"/>
      <c r="F769" s="44"/>
      <c r="G769" s="35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5.75" customHeight="1">
      <c r="A770" s="44"/>
      <c r="B770" s="49"/>
      <c r="C770" s="44"/>
      <c r="D770" s="44"/>
      <c r="E770" s="44"/>
      <c r="F770" s="44"/>
      <c r="G770" s="35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5.75" customHeight="1">
      <c r="A771" s="44"/>
      <c r="B771" s="49"/>
      <c r="C771" s="44"/>
      <c r="D771" s="44"/>
      <c r="E771" s="44"/>
      <c r="F771" s="44"/>
      <c r="G771" s="35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5.75" customHeight="1">
      <c r="A772" s="44"/>
      <c r="B772" s="49"/>
      <c r="C772" s="44"/>
      <c r="D772" s="44"/>
      <c r="E772" s="44"/>
      <c r="F772" s="44"/>
      <c r="G772" s="35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5.75" customHeight="1">
      <c r="A773" s="44"/>
      <c r="B773" s="49"/>
      <c r="C773" s="44"/>
      <c r="D773" s="44"/>
      <c r="E773" s="44"/>
      <c r="F773" s="44"/>
      <c r="G773" s="35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5.75" customHeight="1">
      <c r="A774" s="44"/>
      <c r="B774" s="49"/>
      <c r="C774" s="44"/>
      <c r="D774" s="44"/>
      <c r="E774" s="44"/>
      <c r="F774" s="44"/>
      <c r="G774" s="35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5.75" customHeight="1">
      <c r="A775" s="44"/>
      <c r="B775" s="49"/>
      <c r="C775" s="44"/>
      <c r="D775" s="44"/>
      <c r="E775" s="44"/>
      <c r="F775" s="44"/>
      <c r="G775" s="35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5.75" customHeight="1">
      <c r="A776" s="44"/>
      <c r="B776" s="49"/>
      <c r="C776" s="44"/>
      <c r="D776" s="44"/>
      <c r="E776" s="44"/>
      <c r="F776" s="44"/>
      <c r="G776" s="35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5.75" customHeight="1">
      <c r="A777" s="44"/>
      <c r="B777" s="49"/>
      <c r="C777" s="44"/>
      <c r="D777" s="44"/>
      <c r="E777" s="44"/>
      <c r="F777" s="44"/>
      <c r="G777" s="35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5.75" customHeight="1">
      <c r="A778" s="44"/>
      <c r="B778" s="49"/>
      <c r="C778" s="44"/>
      <c r="D778" s="44"/>
      <c r="E778" s="44"/>
      <c r="F778" s="44"/>
      <c r="G778" s="35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5.75" customHeight="1">
      <c r="A779" s="44"/>
      <c r="B779" s="49"/>
      <c r="C779" s="44"/>
      <c r="D779" s="44"/>
      <c r="E779" s="44"/>
      <c r="F779" s="44"/>
      <c r="G779" s="35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5.75" customHeight="1">
      <c r="A780" s="44"/>
      <c r="B780" s="49"/>
      <c r="C780" s="44"/>
      <c r="D780" s="44"/>
      <c r="E780" s="44"/>
      <c r="F780" s="44"/>
      <c r="G780" s="35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5.75" customHeight="1">
      <c r="A781" s="44"/>
      <c r="B781" s="49"/>
      <c r="C781" s="44"/>
      <c r="D781" s="44"/>
      <c r="E781" s="44"/>
      <c r="F781" s="44"/>
      <c r="G781" s="35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5.75" customHeight="1">
      <c r="A782" s="44"/>
      <c r="B782" s="49"/>
      <c r="C782" s="44"/>
      <c r="D782" s="44"/>
      <c r="E782" s="44"/>
      <c r="F782" s="44"/>
      <c r="G782" s="35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5.75" customHeight="1">
      <c r="A783" s="44"/>
      <c r="B783" s="49"/>
      <c r="C783" s="44"/>
      <c r="D783" s="44"/>
      <c r="E783" s="44"/>
      <c r="F783" s="44"/>
      <c r="G783" s="35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5.75" customHeight="1">
      <c r="A784" s="44"/>
      <c r="B784" s="49"/>
      <c r="C784" s="44"/>
      <c r="D784" s="44"/>
      <c r="E784" s="44"/>
      <c r="F784" s="44"/>
      <c r="G784" s="35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5.75" customHeight="1">
      <c r="A785" s="44"/>
      <c r="B785" s="49"/>
      <c r="C785" s="44"/>
      <c r="D785" s="44"/>
      <c r="E785" s="44"/>
      <c r="F785" s="44"/>
      <c r="G785" s="35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5.75" customHeight="1">
      <c r="A786" s="44"/>
      <c r="B786" s="49"/>
      <c r="C786" s="44"/>
      <c r="D786" s="44"/>
      <c r="E786" s="44"/>
      <c r="F786" s="44"/>
      <c r="G786" s="35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5.75" customHeight="1">
      <c r="A787" s="44"/>
      <c r="B787" s="49"/>
      <c r="C787" s="44"/>
      <c r="D787" s="44"/>
      <c r="E787" s="44"/>
      <c r="F787" s="44"/>
      <c r="G787" s="35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5.75" customHeight="1">
      <c r="A788" s="44"/>
      <c r="B788" s="49"/>
      <c r="C788" s="44"/>
      <c r="D788" s="44"/>
      <c r="E788" s="44"/>
      <c r="F788" s="44"/>
      <c r="G788" s="35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5.75" customHeight="1">
      <c r="A789" s="44"/>
      <c r="B789" s="49"/>
      <c r="C789" s="44"/>
      <c r="D789" s="44"/>
      <c r="E789" s="44"/>
      <c r="F789" s="44"/>
      <c r="G789" s="35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5.75" customHeight="1">
      <c r="A790" s="44"/>
      <c r="B790" s="49"/>
      <c r="C790" s="44"/>
      <c r="D790" s="44"/>
      <c r="E790" s="44"/>
      <c r="F790" s="44"/>
      <c r="G790" s="35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5.75" customHeight="1">
      <c r="A791" s="44"/>
      <c r="B791" s="49"/>
      <c r="C791" s="44"/>
      <c r="D791" s="44"/>
      <c r="E791" s="44"/>
      <c r="F791" s="44"/>
      <c r="G791" s="35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5.75" customHeight="1">
      <c r="A792" s="44"/>
      <c r="B792" s="49"/>
      <c r="C792" s="44"/>
      <c r="D792" s="44"/>
      <c r="E792" s="44"/>
      <c r="F792" s="44"/>
      <c r="G792" s="35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5.75" customHeight="1">
      <c r="A793" s="44"/>
      <c r="B793" s="49"/>
      <c r="C793" s="44"/>
      <c r="D793" s="44"/>
      <c r="E793" s="44"/>
      <c r="F793" s="44"/>
      <c r="G793" s="35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5.75" customHeight="1">
      <c r="A794" s="44"/>
      <c r="B794" s="49"/>
      <c r="C794" s="44"/>
      <c r="D794" s="44"/>
      <c r="E794" s="44"/>
      <c r="F794" s="44"/>
      <c r="G794" s="35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5.75" customHeight="1">
      <c r="A795" s="44"/>
      <c r="B795" s="49"/>
      <c r="C795" s="44"/>
      <c r="D795" s="44"/>
      <c r="E795" s="44"/>
      <c r="F795" s="44"/>
      <c r="G795" s="35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5.75" customHeight="1">
      <c r="A796" s="44"/>
      <c r="B796" s="49"/>
      <c r="C796" s="44"/>
      <c r="D796" s="44"/>
      <c r="E796" s="44"/>
      <c r="F796" s="44"/>
      <c r="G796" s="35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5.75" customHeight="1">
      <c r="A797" s="44"/>
      <c r="B797" s="49"/>
      <c r="C797" s="44"/>
      <c r="D797" s="44"/>
      <c r="E797" s="44"/>
      <c r="F797" s="44"/>
      <c r="G797" s="35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5.75" customHeight="1">
      <c r="A798" s="44"/>
      <c r="B798" s="49"/>
      <c r="C798" s="44"/>
      <c r="D798" s="44"/>
      <c r="E798" s="44"/>
      <c r="F798" s="44"/>
      <c r="G798" s="35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5.75" customHeight="1">
      <c r="A799" s="44"/>
      <c r="B799" s="49"/>
      <c r="C799" s="44"/>
      <c r="D799" s="44"/>
      <c r="E799" s="44"/>
      <c r="F799" s="44"/>
      <c r="G799" s="35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5.75" customHeight="1">
      <c r="A800" s="44"/>
      <c r="B800" s="49"/>
      <c r="C800" s="44"/>
      <c r="D800" s="44"/>
      <c r="E800" s="44"/>
      <c r="F800" s="44"/>
      <c r="G800" s="35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5.75" customHeight="1">
      <c r="A801" s="44"/>
      <c r="B801" s="49"/>
      <c r="C801" s="44"/>
      <c r="D801" s="44"/>
      <c r="E801" s="44"/>
      <c r="F801" s="44"/>
      <c r="G801" s="35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5.75" customHeight="1">
      <c r="A802" s="44"/>
      <c r="B802" s="49"/>
      <c r="C802" s="44"/>
      <c r="D802" s="44"/>
      <c r="E802" s="44"/>
      <c r="F802" s="44"/>
      <c r="G802" s="35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5.75" customHeight="1">
      <c r="A803" s="44"/>
      <c r="B803" s="49"/>
      <c r="C803" s="44"/>
      <c r="D803" s="44"/>
      <c r="E803" s="44"/>
      <c r="F803" s="44"/>
      <c r="G803" s="35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5.75" customHeight="1">
      <c r="A804" s="44"/>
      <c r="B804" s="49"/>
      <c r="C804" s="44"/>
      <c r="D804" s="44"/>
      <c r="E804" s="44"/>
      <c r="F804" s="44"/>
      <c r="G804" s="35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5.75" customHeight="1">
      <c r="A805" s="44"/>
      <c r="B805" s="49"/>
      <c r="C805" s="44"/>
      <c r="D805" s="44"/>
      <c r="E805" s="44"/>
      <c r="F805" s="44"/>
      <c r="G805" s="35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5.75" customHeight="1">
      <c r="A806" s="44"/>
      <c r="B806" s="49"/>
      <c r="C806" s="44"/>
      <c r="D806" s="44"/>
      <c r="E806" s="44"/>
      <c r="F806" s="44"/>
      <c r="G806" s="35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5.75" customHeight="1">
      <c r="A807" s="44"/>
      <c r="B807" s="49"/>
      <c r="C807" s="44"/>
      <c r="D807" s="44"/>
      <c r="E807" s="44"/>
      <c r="F807" s="44"/>
      <c r="G807" s="35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5.75" customHeight="1">
      <c r="A808" s="44"/>
      <c r="B808" s="49"/>
      <c r="C808" s="44"/>
      <c r="D808" s="44"/>
      <c r="E808" s="44"/>
      <c r="F808" s="44"/>
      <c r="G808" s="35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5.75" customHeight="1">
      <c r="A809" s="44"/>
      <c r="B809" s="49"/>
      <c r="C809" s="44"/>
      <c r="D809" s="44"/>
      <c r="E809" s="44"/>
      <c r="F809" s="44"/>
      <c r="G809" s="35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5.75" customHeight="1">
      <c r="A810" s="44"/>
      <c r="B810" s="49"/>
      <c r="C810" s="44"/>
      <c r="D810" s="44"/>
      <c r="E810" s="44"/>
      <c r="F810" s="44"/>
      <c r="G810" s="35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5.75" customHeight="1">
      <c r="A811" s="44"/>
      <c r="B811" s="49"/>
      <c r="C811" s="44"/>
      <c r="D811" s="44"/>
      <c r="E811" s="44"/>
      <c r="F811" s="44"/>
      <c r="G811" s="35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5.75" customHeight="1">
      <c r="A812" s="44"/>
      <c r="B812" s="49"/>
      <c r="C812" s="44"/>
      <c r="D812" s="44"/>
      <c r="E812" s="44"/>
      <c r="F812" s="44"/>
      <c r="G812" s="35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5.75" customHeight="1">
      <c r="A813" s="44"/>
      <c r="B813" s="49"/>
      <c r="C813" s="44"/>
      <c r="D813" s="44"/>
      <c r="E813" s="44"/>
      <c r="F813" s="44"/>
      <c r="G813" s="35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5.75" customHeight="1">
      <c r="A814" s="44"/>
      <c r="B814" s="49"/>
      <c r="C814" s="44"/>
      <c r="D814" s="44"/>
      <c r="E814" s="44"/>
      <c r="F814" s="44"/>
      <c r="G814" s="35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5.75" customHeight="1">
      <c r="A815" s="44"/>
      <c r="B815" s="49"/>
      <c r="C815" s="44"/>
      <c r="D815" s="44"/>
      <c r="E815" s="44"/>
      <c r="F815" s="44"/>
      <c r="G815" s="35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5.75" customHeight="1">
      <c r="A816" s="44"/>
      <c r="B816" s="49"/>
      <c r="C816" s="44"/>
      <c r="D816" s="44"/>
      <c r="E816" s="44"/>
      <c r="F816" s="44"/>
      <c r="G816" s="35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5.75" customHeight="1">
      <c r="A817" s="44"/>
      <c r="B817" s="49"/>
      <c r="C817" s="44"/>
      <c r="D817" s="44"/>
      <c r="E817" s="44"/>
      <c r="F817" s="44"/>
      <c r="G817" s="35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5.75" customHeight="1">
      <c r="A818" s="44"/>
      <c r="B818" s="49"/>
      <c r="C818" s="44"/>
      <c r="D818" s="44"/>
      <c r="E818" s="44"/>
      <c r="F818" s="44"/>
      <c r="G818" s="35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5.75" customHeight="1">
      <c r="A819" s="44"/>
      <c r="B819" s="49"/>
      <c r="C819" s="44"/>
      <c r="D819" s="44"/>
      <c r="E819" s="44"/>
      <c r="F819" s="44"/>
      <c r="G819" s="35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5.75" customHeight="1">
      <c r="A820" s="44"/>
      <c r="B820" s="49"/>
      <c r="C820" s="44"/>
      <c r="D820" s="44"/>
      <c r="E820" s="44"/>
      <c r="F820" s="44"/>
      <c r="G820" s="35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5.75" customHeight="1">
      <c r="A821" s="44"/>
      <c r="B821" s="49"/>
      <c r="C821" s="44"/>
      <c r="D821" s="44"/>
      <c r="E821" s="44"/>
      <c r="F821" s="44"/>
      <c r="G821" s="35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5.75" customHeight="1">
      <c r="A822" s="44"/>
      <c r="B822" s="49"/>
      <c r="C822" s="44"/>
      <c r="D822" s="44"/>
      <c r="E822" s="44"/>
      <c r="F822" s="44"/>
      <c r="G822" s="35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5.75" customHeight="1">
      <c r="A823" s="44"/>
      <c r="B823" s="49"/>
      <c r="C823" s="44"/>
      <c r="D823" s="44"/>
      <c r="E823" s="44"/>
      <c r="F823" s="44"/>
      <c r="G823" s="35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5.75" customHeight="1">
      <c r="A824" s="44"/>
      <c r="B824" s="49"/>
      <c r="C824" s="44"/>
      <c r="D824" s="44"/>
      <c r="E824" s="44"/>
      <c r="F824" s="44"/>
      <c r="G824" s="35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5.75" customHeight="1">
      <c r="A825" s="44"/>
      <c r="B825" s="49"/>
      <c r="C825" s="44"/>
      <c r="D825" s="44"/>
      <c r="E825" s="44"/>
      <c r="F825" s="44"/>
      <c r="G825" s="35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5.75" customHeight="1">
      <c r="A826" s="44"/>
      <c r="B826" s="49"/>
      <c r="C826" s="44"/>
      <c r="D826" s="44"/>
      <c r="E826" s="44"/>
      <c r="F826" s="44"/>
      <c r="G826" s="35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5.75" customHeight="1">
      <c r="A827" s="44"/>
      <c r="B827" s="49"/>
      <c r="C827" s="44"/>
      <c r="D827" s="44"/>
      <c r="E827" s="44"/>
      <c r="F827" s="44"/>
      <c r="G827" s="35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5.75" customHeight="1">
      <c r="A828" s="44"/>
      <c r="B828" s="49"/>
      <c r="C828" s="44"/>
      <c r="D828" s="44"/>
      <c r="E828" s="44"/>
      <c r="F828" s="44"/>
      <c r="G828" s="35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5.75" customHeight="1">
      <c r="A829" s="44"/>
      <c r="B829" s="49"/>
      <c r="C829" s="44"/>
      <c r="D829" s="44"/>
      <c r="E829" s="44"/>
      <c r="F829" s="44"/>
      <c r="G829" s="35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5.75" customHeight="1">
      <c r="A830" s="44"/>
      <c r="B830" s="49"/>
      <c r="C830" s="44"/>
      <c r="D830" s="44"/>
      <c r="E830" s="44"/>
      <c r="F830" s="44"/>
      <c r="G830" s="35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5.75" customHeight="1">
      <c r="A831" s="44"/>
      <c r="B831" s="49"/>
      <c r="C831" s="44"/>
      <c r="D831" s="44"/>
      <c r="E831" s="44"/>
      <c r="F831" s="44"/>
      <c r="G831" s="35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5.75" customHeight="1">
      <c r="A832" s="44"/>
      <c r="B832" s="49"/>
      <c r="C832" s="44"/>
      <c r="D832" s="44"/>
      <c r="E832" s="44"/>
      <c r="F832" s="44"/>
      <c r="G832" s="35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5.75" customHeight="1">
      <c r="A833" s="44"/>
      <c r="B833" s="49"/>
      <c r="C833" s="44"/>
      <c r="D833" s="44"/>
      <c r="E833" s="44"/>
      <c r="F833" s="44"/>
      <c r="G833" s="35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5.75" customHeight="1">
      <c r="A834" s="44"/>
      <c r="B834" s="49"/>
      <c r="C834" s="44"/>
      <c r="D834" s="44"/>
      <c r="E834" s="44"/>
      <c r="F834" s="44"/>
      <c r="G834" s="35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5.75" customHeight="1">
      <c r="A835" s="44"/>
      <c r="B835" s="49"/>
      <c r="C835" s="44"/>
      <c r="D835" s="44"/>
      <c r="E835" s="44"/>
      <c r="F835" s="44"/>
      <c r="G835" s="35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5.75" customHeight="1">
      <c r="A836" s="44"/>
      <c r="B836" s="49"/>
      <c r="C836" s="44"/>
      <c r="D836" s="44"/>
      <c r="E836" s="44"/>
      <c r="F836" s="44"/>
      <c r="G836" s="35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5.75" customHeight="1">
      <c r="A837" s="44"/>
      <c r="B837" s="49"/>
      <c r="C837" s="44"/>
      <c r="D837" s="44"/>
      <c r="E837" s="44"/>
      <c r="F837" s="44"/>
      <c r="G837" s="35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5.75" customHeight="1">
      <c r="A838" s="44"/>
      <c r="B838" s="49"/>
      <c r="C838" s="44"/>
      <c r="D838" s="44"/>
      <c r="E838" s="44"/>
      <c r="F838" s="44"/>
      <c r="G838" s="35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5.75" customHeight="1">
      <c r="A839" s="44"/>
      <c r="B839" s="49"/>
      <c r="C839" s="44"/>
      <c r="D839" s="44"/>
      <c r="E839" s="44"/>
      <c r="F839" s="44"/>
      <c r="G839" s="35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5.75" customHeight="1">
      <c r="A840" s="44"/>
      <c r="B840" s="49"/>
      <c r="C840" s="44"/>
      <c r="D840" s="44"/>
      <c r="E840" s="44"/>
      <c r="F840" s="44"/>
      <c r="G840" s="35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5.75" customHeight="1">
      <c r="A841" s="44"/>
      <c r="B841" s="49"/>
      <c r="C841" s="44"/>
      <c r="D841" s="44"/>
      <c r="E841" s="44"/>
      <c r="F841" s="44"/>
      <c r="G841" s="35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5.75" customHeight="1">
      <c r="A842" s="44"/>
      <c r="B842" s="49"/>
      <c r="C842" s="44"/>
      <c r="D842" s="44"/>
      <c r="E842" s="44"/>
      <c r="F842" s="44"/>
      <c r="G842" s="35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5.75" customHeight="1">
      <c r="A843" s="44"/>
      <c r="B843" s="49"/>
      <c r="C843" s="44"/>
      <c r="D843" s="44"/>
      <c r="E843" s="44"/>
      <c r="F843" s="44"/>
      <c r="G843" s="35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5.75" customHeight="1">
      <c r="A844" s="44"/>
      <c r="B844" s="49"/>
      <c r="C844" s="44"/>
      <c r="D844" s="44"/>
      <c r="E844" s="44"/>
      <c r="F844" s="44"/>
      <c r="G844" s="35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5.75" customHeight="1">
      <c r="A845" s="44"/>
      <c r="B845" s="49"/>
      <c r="C845" s="44"/>
      <c r="D845" s="44"/>
      <c r="E845" s="44"/>
      <c r="F845" s="44"/>
      <c r="G845" s="35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5.75" customHeight="1">
      <c r="A846" s="44"/>
      <c r="B846" s="49"/>
      <c r="C846" s="44"/>
      <c r="D846" s="44"/>
      <c r="E846" s="44"/>
      <c r="F846" s="44"/>
      <c r="G846" s="35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5.75" customHeight="1">
      <c r="A847" s="44"/>
      <c r="B847" s="49"/>
      <c r="C847" s="44"/>
      <c r="D847" s="44"/>
      <c r="E847" s="44"/>
      <c r="F847" s="44"/>
      <c r="G847" s="35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5.75" customHeight="1">
      <c r="A848" s="44"/>
      <c r="B848" s="49"/>
      <c r="C848" s="44"/>
      <c r="D848" s="44"/>
      <c r="E848" s="44"/>
      <c r="F848" s="44"/>
      <c r="G848" s="35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5.75" customHeight="1">
      <c r="A849" s="44"/>
      <c r="B849" s="49"/>
      <c r="C849" s="44"/>
      <c r="D849" s="44"/>
      <c r="E849" s="44"/>
      <c r="F849" s="44"/>
      <c r="G849" s="35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5.75" customHeight="1">
      <c r="A850" s="44"/>
      <c r="B850" s="49"/>
      <c r="C850" s="44"/>
      <c r="D850" s="44"/>
      <c r="E850" s="44"/>
      <c r="F850" s="44"/>
      <c r="G850" s="35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5.75" customHeight="1">
      <c r="A851" s="44"/>
      <c r="B851" s="49"/>
      <c r="C851" s="44"/>
      <c r="D851" s="44"/>
      <c r="E851" s="44"/>
      <c r="F851" s="44"/>
      <c r="G851" s="35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5.75" customHeight="1">
      <c r="A852" s="44"/>
      <c r="B852" s="49"/>
      <c r="C852" s="44"/>
      <c r="D852" s="44"/>
      <c r="E852" s="44"/>
      <c r="F852" s="44"/>
      <c r="G852" s="35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5.75" customHeight="1">
      <c r="A853" s="44"/>
      <c r="B853" s="49"/>
      <c r="C853" s="44"/>
      <c r="D853" s="44"/>
      <c r="E853" s="44"/>
      <c r="F853" s="44"/>
      <c r="G853" s="35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5.75" customHeight="1">
      <c r="A854" s="44"/>
      <c r="B854" s="49"/>
      <c r="C854" s="44"/>
      <c r="D854" s="44"/>
      <c r="E854" s="44"/>
      <c r="F854" s="44"/>
      <c r="G854" s="35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5.75" customHeight="1">
      <c r="A855" s="44"/>
      <c r="B855" s="49"/>
      <c r="C855" s="44"/>
      <c r="D855" s="44"/>
      <c r="E855" s="44"/>
      <c r="F855" s="44"/>
      <c r="G855" s="35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5.75" customHeight="1">
      <c r="A856" s="44"/>
      <c r="B856" s="49"/>
      <c r="C856" s="44"/>
      <c r="D856" s="44"/>
      <c r="E856" s="44"/>
      <c r="F856" s="44"/>
      <c r="G856" s="35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5.75" customHeight="1">
      <c r="A857" s="44"/>
      <c r="B857" s="49"/>
      <c r="C857" s="44"/>
      <c r="D857" s="44"/>
      <c r="E857" s="44"/>
      <c r="F857" s="44"/>
      <c r="G857" s="35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5.75" customHeight="1">
      <c r="A858" s="44"/>
      <c r="B858" s="49"/>
      <c r="C858" s="44"/>
      <c r="D858" s="44"/>
      <c r="E858" s="44"/>
      <c r="F858" s="44"/>
      <c r="G858" s="35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5.75" customHeight="1">
      <c r="A859" s="44"/>
      <c r="B859" s="49"/>
      <c r="C859" s="44"/>
      <c r="D859" s="44"/>
      <c r="E859" s="44"/>
      <c r="F859" s="44"/>
      <c r="G859" s="35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5.75" customHeight="1">
      <c r="A860" s="44"/>
      <c r="B860" s="49"/>
      <c r="C860" s="44"/>
      <c r="D860" s="44"/>
      <c r="E860" s="44"/>
      <c r="F860" s="44"/>
      <c r="G860" s="35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5.75" customHeight="1">
      <c r="A861" s="44"/>
      <c r="B861" s="49"/>
      <c r="C861" s="44"/>
      <c r="D861" s="44"/>
      <c r="E861" s="44"/>
      <c r="F861" s="44"/>
      <c r="G861" s="35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5.75" customHeight="1">
      <c r="A862" s="44"/>
      <c r="B862" s="49"/>
      <c r="C862" s="44"/>
      <c r="D862" s="44"/>
      <c r="E862" s="44"/>
      <c r="F862" s="44"/>
      <c r="G862" s="35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5.75" customHeight="1">
      <c r="A863" s="44"/>
      <c r="B863" s="49"/>
      <c r="C863" s="44"/>
      <c r="D863" s="44"/>
      <c r="E863" s="44"/>
      <c r="F863" s="44"/>
      <c r="G863" s="35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5.75" customHeight="1">
      <c r="A864" s="44"/>
      <c r="B864" s="49"/>
      <c r="C864" s="44"/>
      <c r="D864" s="44"/>
      <c r="E864" s="44"/>
      <c r="F864" s="44"/>
      <c r="G864" s="35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5.75" customHeight="1">
      <c r="A865" s="44"/>
      <c r="B865" s="49"/>
      <c r="C865" s="44"/>
      <c r="D865" s="44"/>
      <c r="E865" s="44"/>
      <c r="F865" s="44"/>
      <c r="G865" s="35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5.75" customHeight="1">
      <c r="A866" s="44"/>
      <c r="B866" s="49"/>
      <c r="C866" s="44"/>
      <c r="D866" s="44"/>
      <c r="E866" s="44"/>
      <c r="F866" s="44"/>
      <c r="G866" s="35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5.75" customHeight="1">
      <c r="A867" s="44"/>
      <c r="B867" s="49"/>
      <c r="C867" s="44"/>
      <c r="D867" s="44"/>
      <c r="E867" s="44"/>
      <c r="F867" s="44"/>
      <c r="G867" s="35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5.75" customHeight="1">
      <c r="A868" s="44"/>
      <c r="B868" s="49"/>
      <c r="C868" s="44"/>
      <c r="D868" s="44"/>
      <c r="E868" s="44"/>
      <c r="F868" s="44"/>
      <c r="G868" s="35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5.75" customHeight="1">
      <c r="A869" s="44"/>
      <c r="B869" s="49"/>
      <c r="C869" s="44"/>
      <c r="D869" s="44"/>
      <c r="E869" s="44"/>
      <c r="F869" s="44"/>
      <c r="G869" s="35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5.75" customHeight="1">
      <c r="A870" s="44"/>
      <c r="B870" s="49"/>
      <c r="C870" s="44"/>
      <c r="D870" s="44"/>
      <c r="E870" s="44"/>
      <c r="F870" s="44"/>
      <c r="G870" s="35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5.75" customHeight="1">
      <c r="A871" s="44"/>
      <c r="B871" s="49"/>
      <c r="C871" s="44"/>
      <c r="D871" s="44"/>
      <c r="E871" s="44"/>
      <c r="F871" s="44"/>
      <c r="G871" s="35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5.75" customHeight="1">
      <c r="A872" s="44"/>
      <c r="B872" s="49"/>
      <c r="C872" s="44"/>
      <c r="D872" s="44"/>
      <c r="E872" s="44"/>
      <c r="F872" s="44"/>
      <c r="G872" s="35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5.75" customHeight="1">
      <c r="A873" s="44"/>
      <c r="B873" s="49"/>
      <c r="C873" s="44"/>
      <c r="D873" s="44"/>
      <c r="E873" s="44"/>
      <c r="F873" s="44"/>
      <c r="G873" s="35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5.75" customHeight="1">
      <c r="A874" s="44"/>
      <c r="B874" s="49"/>
      <c r="C874" s="44"/>
      <c r="D874" s="44"/>
      <c r="E874" s="44"/>
      <c r="F874" s="44"/>
      <c r="G874" s="35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5.75" customHeight="1">
      <c r="A875" s="44"/>
      <c r="B875" s="49"/>
      <c r="C875" s="44"/>
      <c r="D875" s="44"/>
      <c r="E875" s="44"/>
      <c r="F875" s="44"/>
      <c r="G875" s="35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5.75" customHeight="1">
      <c r="A876" s="44"/>
      <c r="B876" s="49"/>
      <c r="C876" s="44"/>
      <c r="D876" s="44"/>
      <c r="E876" s="44"/>
      <c r="F876" s="44"/>
      <c r="G876" s="35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5.75" customHeight="1">
      <c r="A877" s="44"/>
      <c r="B877" s="49"/>
      <c r="C877" s="44"/>
      <c r="D877" s="44"/>
      <c r="E877" s="44"/>
      <c r="F877" s="44"/>
      <c r="G877" s="35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5.75" customHeight="1">
      <c r="A878" s="44"/>
      <c r="B878" s="49"/>
      <c r="C878" s="44"/>
      <c r="D878" s="44"/>
      <c r="E878" s="44"/>
      <c r="F878" s="44"/>
      <c r="G878" s="35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5.75" customHeight="1">
      <c r="A879" s="44"/>
      <c r="B879" s="49"/>
      <c r="C879" s="44"/>
      <c r="D879" s="44"/>
      <c r="E879" s="44"/>
      <c r="F879" s="44"/>
      <c r="G879" s="35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5.75" customHeight="1">
      <c r="A880" s="44"/>
      <c r="B880" s="49"/>
      <c r="C880" s="44"/>
      <c r="D880" s="44"/>
      <c r="E880" s="44"/>
      <c r="F880" s="44"/>
      <c r="G880" s="35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5.75" customHeight="1">
      <c r="A881" s="44"/>
      <c r="B881" s="49"/>
      <c r="C881" s="44"/>
      <c r="D881" s="44"/>
      <c r="E881" s="44"/>
      <c r="F881" s="44"/>
      <c r="G881" s="35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5.75" customHeight="1">
      <c r="A882" s="44"/>
      <c r="B882" s="49"/>
      <c r="C882" s="44"/>
      <c r="D882" s="44"/>
      <c r="E882" s="44"/>
      <c r="F882" s="44"/>
      <c r="G882" s="35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5.75" customHeight="1">
      <c r="A883" s="44"/>
      <c r="B883" s="49"/>
      <c r="C883" s="44"/>
      <c r="D883" s="44"/>
      <c r="E883" s="44"/>
      <c r="F883" s="44"/>
      <c r="G883" s="35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5.75" customHeight="1">
      <c r="A884" s="44"/>
      <c r="B884" s="49"/>
      <c r="C884" s="44"/>
      <c r="D884" s="44"/>
      <c r="E884" s="44"/>
      <c r="F884" s="44"/>
      <c r="G884" s="35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5.75" customHeight="1">
      <c r="A885" s="44"/>
      <c r="B885" s="49"/>
      <c r="C885" s="44"/>
      <c r="D885" s="44"/>
      <c r="E885" s="44"/>
      <c r="F885" s="44"/>
      <c r="G885" s="35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5.75" customHeight="1">
      <c r="A886" s="44"/>
      <c r="B886" s="49"/>
      <c r="C886" s="44"/>
      <c r="D886" s="44"/>
      <c r="E886" s="44"/>
      <c r="F886" s="44"/>
      <c r="G886" s="35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5.75" customHeight="1">
      <c r="A887" s="44"/>
      <c r="B887" s="49"/>
      <c r="C887" s="44"/>
      <c r="D887" s="44"/>
      <c r="E887" s="44"/>
      <c r="F887" s="44"/>
      <c r="G887" s="35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5.75" customHeight="1">
      <c r="A888" s="44"/>
      <c r="B888" s="49"/>
      <c r="C888" s="44"/>
      <c r="D888" s="44"/>
      <c r="E888" s="44"/>
      <c r="F888" s="44"/>
      <c r="G888" s="35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5.75" customHeight="1">
      <c r="A889" s="44"/>
      <c r="B889" s="49"/>
      <c r="C889" s="44"/>
      <c r="D889" s="44"/>
      <c r="E889" s="44"/>
      <c r="F889" s="44"/>
      <c r="G889" s="35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5.75" customHeight="1">
      <c r="A890" s="44"/>
      <c r="B890" s="49"/>
      <c r="C890" s="44"/>
      <c r="D890" s="44"/>
      <c r="E890" s="44"/>
      <c r="F890" s="44"/>
      <c r="G890" s="35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5.75" customHeight="1">
      <c r="A891" s="44"/>
      <c r="B891" s="49"/>
      <c r="C891" s="44"/>
      <c r="D891" s="44"/>
      <c r="E891" s="44"/>
      <c r="F891" s="44"/>
      <c r="G891" s="35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5.75" customHeight="1">
      <c r="A892" s="44"/>
      <c r="B892" s="49"/>
      <c r="C892" s="44"/>
      <c r="D892" s="44"/>
      <c r="E892" s="44"/>
      <c r="F892" s="44"/>
      <c r="G892" s="35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5.75" customHeight="1">
      <c r="A893" s="44"/>
      <c r="B893" s="49"/>
      <c r="C893" s="44"/>
      <c r="D893" s="44"/>
      <c r="E893" s="44"/>
      <c r="F893" s="44"/>
      <c r="G893" s="35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5.75" customHeight="1">
      <c r="A894" s="44"/>
      <c r="B894" s="49"/>
      <c r="C894" s="44"/>
      <c r="D894" s="44"/>
      <c r="E894" s="44"/>
      <c r="F894" s="44"/>
      <c r="G894" s="35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5.75" customHeight="1">
      <c r="A895" s="44"/>
      <c r="B895" s="49"/>
      <c r="C895" s="44"/>
      <c r="D895" s="44"/>
      <c r="E895" s="44"/>
      <c r="F895" s="44"/>
      <c r="G895" s="35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5.75" customHeight="1">
      <c r="A896" s="44"/>
      <c r="B896" s="49"/>
      <c r="C896" s="44"/>
      <c r="D896" s="44"/>
      <c r="E896" s="44"/>
      <c r="F896" s="44"/>
      <c r="G896" s="35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5.75" customHeight="1">
      <c r="A897" s="44"/>
      <c r="B897" s="49"/>
      <c r="C897" s="44"/>
      <c r="D897" s="44"/>
      <c r="E897" s="44"/>
      <c r="F897" s="44"/>
      <c r="G897" s="35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5.75" customHeight="1">
      <c r="A898" s="44"/>
      <c r="B898" s="49"/>
      <c r="C898" s="44"/>
      <c r="D898" s="44"/>
      <c r="E898" s="44"/>
      <c r="F898" s="44"/>
      <c r="G898" s="35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5.75" customHeight="1">
      <c r="A899" s="44"/>
      <c r="B899" s="49"/>
      <c r="C899" s="44"/>
      <c r="D899" s="44"/>
      <c r="E899" s="44"/>
      <c r="F899" s="44"/>
      <c r="G899" s="35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5.75" customHeight="1">
      <c r="A900" s="44"/>
      <c r="B900" s="49"/>
      <c r="C900" s="44"/>
      <c r="D900" s="44"/>
      <c r="E900" s="44"/>
      <c r="F900" s="44"/>
      <c r="G900" s="35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5.75" customHeight="1">
      <c r="A901" s="44"/>
      <c r="B901" s="49"/>
      <c r="C901" s="44"/>
      <c r="D901" s="44"/>
      <c r="E901" s="44"/>
      <c r="F901" s="44"/>
      <c r="G901" s="35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5.75" customHeight="1">
      <c r="A902" s="44"/>
      <c r="B902" s="49"/>
      <c r="C902" s="44"/>
      <c r="D902" s="44"/>
      <c r="E902" s="44"/>
      <c r="F902" s="44"/>
      <c r="G902" s="35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5.75" customHeight="1">
      <c r="A903" s="44"/>
      <c r="B903" s="49"/>
      <c r="C903" s="44"/>
      <c r="D903" s="44"/>
      <c r="E903" s="44"/>
      <c r="F903" s="44"/>
      <c r="G903" s="35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5.75" customHeight="1">
      <c r="A904" s="44"/>
      <c r="B904" s="49"/>
      <c r="C904" s="44"/>
      <c r="D904" s="44"/>
      <c r="E904" s="44"/>
      <c r="F904" s="44"/>
      <c r="G904" s="35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5.75" customHeight="1">
      <c r="A905" s="44"/>
      <c r="B905" s="49"/>
      <c r="C905" s="44"/>
      <c r="D905" s="44"/>
      <c r="E905" s="44"/>
      <c r="F905" s="44"/>
      <c r="G905" s="35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5.75" customHeight="1">
      <c r="A906" s="44"/>
      <c r="B906" s="49"/>
      <c r="C906" s="44"/>
      <c r="D906" s="44"/>
      <c r="E906" s="44"/>
      <c r="F906" s="44"/>
      <c r="G906" s="35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5.75" customHeight="1">
      <c r="A907" s="44"/>
      <c r="B907" s="49"/>
      <c r="C907" s="44"/>
      <c r="D907" s="44"/>
      <c r="E907" s="44"/>
      <c r="F907" s="44"/>
      <c r="G907" s="35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5.75" customHeight="1">
      <c r="A908" s="44"/>
      <c r="B908" s="49"/>
      <c r="C908" s="44"/>
      <c r="D908" s="44"/>
      <c r="E908" s="44"/>
      <c r="F908" s="44"/>
      <c r="G908" s="35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5.75" customHeight="1">
      <c r="A909" s="44"/>
      <c r="B909" s="49"/>
      <c r="C909" s="44"/>
      <c r="D909" s="44"/>
      <c r="E909" s="44"/>
      <c r="F909" s="44"/>
      <c r="G909" s="35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5.75" customHeight="1">
      <c r="A910" s="44"/>
      <c r="B910" s="49"/>
      <c r="C910" s="44"/>
      <c r="D910" s="44"/>
      <c r="E910" s="44"/>
      <c r="F910" s="44"/>
      <c r="G910" s="35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5.75" customHeight="1">
      <c r="A911" s="44"/>
      <c r="B911" s="49"/>
      <c r="C911" s="44"/>
      <c r="D911" s="44"/>
      <c r="E911" s="44"/>
      <c r="F911" s="44"/>
      <c r="G911" s="35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5.75" customHeight="1">
      <c r="A912" s="44"/>
      <c r="B912" s="49"/>
      <c r="C912" s="44"/>
      <c r="D912" s="44"/>
      <c r="E912" s="44"/>
      <c r="F912" s="44"/>
      <c r="G912" s="35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5.75" customHeight="1">
      <c r="A913" s="44"/>
      <c r="B913" s="49"/>
      <c r="C913" s="44"/>
      <c r="D913" s="44"/>
      <c r="E913" s="44"/>
      <c r="F913" s="44"/>
      <c r="G913" s="35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5.75" customHeight="1">
      <c r="A914" s="44"/>
      <c r="B914" s="49"/>
      <c r="C914" s="44"/>
      <c r="D914" s="44"/>
      <c r="E914" s="44"/>
      <c r="F914" s="44"/>
      <c r="G914" s="35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5.75" customHeight="1">
      <c r="A915" s="44"/>
      <c r="B915" s="49"/>
      <c r="C915" s="44"/>
      <c r="D915" s="44"/>
      <c r="E915" s="44"/>
      <c r="F915" s="44"/>
      <c r="G915" s="35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5.75" customHeight="1">
      <c r="A916" s="44"/>
      <c r="B916" s="49"/>
      <c r="C916" s="44"/>
      <c r="D916" s="44"/>
      <c r="E916" s="44"/>
      <c r="F916" s="44"/>
      <c r="G916" s="35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5.75" customHeight="1">
      <c r="A917" s="44"/>
      <c r="B917" s="49"/>
      <c r="C917" s="44"/>
      <c r="D917" s="44"/>
      <c r="E917" s="44"/>
      <c r="F917" s="44"/>
      <c r="G917" s="35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5.75" customHeight="1">
      <c r="A918" s="44"/>
      <c r="B918" s="49"/>
      <c r="C918" s="44"/>
      <c r="D918" s="44"/>
      <c r="E918" s="44"/>
      <c r="F918" s="44"/>
      <c r="G918" s="35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5.75" customHeight="1">
      <c r="A919" s="44"/>
      <c r="B919" s="49"/>
      <c r="C919" s="44"/>
      <c r="D919" s="44"/>
      <c r="E919" s="44"/>
      <c r="F919" s="44"/>
      <c r="G919" s="35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5.75" customHeight="1">
      <c r="A920" s="44"/>
      <c r="B920" s="49"/>
      <c r="C920" s="44"/>
      <c r="D920" s="44"/>
      <c r="E920" s="44"/>
      <c r="F920" s="44"/>
      <c r="G920" s="35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5.75" customHeight="1">
      <c r="A921" s="44"/>
      <c r="B921" s="49"/>
      <c r="C921" s="44"/>
      <c r="D921" s="44"/>
      <c r="E921" s="44"/>
      <c r="F921" s="44"/>
      <c r="G921" s="35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5.75" customHeight="1">
      <c r="A922" s="44"/>
      <c r="B922" s="49"/>
      <c r="C922" s="44"/>
      <c r="D922" s="44"/>
      <c r="E922" s="44"/>
      <c r="F922" s="44"/>
      <c r="G922" s="35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5.75" customHeight="1">
      <c r="A923" s="44"/>
      <c r="B923" s="49"/>
      <c r="C923" s="44"/>
      <c r="D923" s="44"/>
      <c r="E923" s="44"/>
      <c r="F923" s="44"/>
      <c r="G923" s="35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5.75" customHeight="1">
      <c r="A924" s="44"/>
      <c r="B924" s="49"/>
      <c r="C924" s="44"/>
      <c r="D924" s="44"/>
      <c r="E924" s="44"/>
      <c r="F924" s="44"/>
      <c r="G924" s="35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5.75" customHeight="1">
      <c r="A925" s="44"/>
      <c r="B925" s="49"/>
      <c r="C925" s="44"/>
      <c r="D925" s="44"/>
      <c r="E925" s="44"/>
      <c r="F925" s="44"/>
      <c r="G925" s="35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5.75" customHeight="1">
      <c r="A926" s="44"/>
      <c r="B926" s="49"/>
      <c r="C926" s="44"/>
      <c r="D926" s="44"/>
      <c r="E926" s="44"/>
      <c r="F926" s="44"/>
      <c r="G926" s="35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5.75" customHeight="1">
      <c r="A927" s="44"/>
      <c r="B927" s="49"/>
      <c r="C927" s="44"/>
      <c r="D927" s="44"/>
      <c r="E927" s="44"/>
      <c r="F927" s="44"/>
      <c r="G927" s="35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5.75" customHeight="1">
      <c r="A928" s="44"/>
      <c r="B928" s="49"/>
      <c r="C928" s="44"/>
      <c r="D928" s="44"/>
      <c r="E928" s="44"/>
      <c r="F928" s="44"/>
      <c r="G928" s="35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5.75" customHeight="1">
      <c r="A929" s="44"/>
      <c r="B929" s="49"/>
      <c r="C929" s="44"/>
      <c r="D929" s="44"/>
      <c r="E929" s="44"/>
      <c r="F929" s="44"/>
      <c r="G929" s="35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5.75" customHeight="1">
      <c r="A930" s="44"/>
      <c r="B930" s="49"/>
      <c r="C930" s="44"/>
      <c r="D930" s="44"/>
      <c r="E930" s="44"/>
      <c r="F930" s="44"/>
      <c r="G930" s="35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</sheetData>
  <mergeCells count="2">
    <mergeCell ref="A8:B8"/>
    <mergeCell ref="A1:G1"/>
  </mergeCells>
  <conditionalFormatting sqref="F11:F930">
    <cfRule type="cellIs" dxfId="32" priority="1" operator="equal">
      <formula>"Não iniciado"</formula>
    </cfRule>
    <cfRule type="cellIs" dxfId="31" priority="2" operator="equal">
      <formula>"Em cadastramento"</formula>
    </cfRule>
    <cfRule type="cellIs" dxfId="30" priority="3" operator="equal">
      <formula>"Em análise do MEC"</formula>
    </cfRule>
  </conditionalFormatting>
  <pageMargins left="0.25" right="0.25" top="0.75" bottom="0.75" header="0" footer="0"/>
  <pageSetup paperSize="9" scale="70"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968"/>
  <sheetViews>
    <sheetView topLeftCell="B1" zoomScaleNormal="100" workbookViewId="0">
      <selection activeCell="D37" sqref="D37"/>
    </sheetView>
  </sheetViews>
  <sheetFormatPr defaultColWidth="12.5703125" defaultRowHeight="15" customHeight="1"/>
  <cols>
    <col min="1" max="1" width="35.28515625" style="76" customWidth="1"/>
    <col min="2" max="2" width="77" style="74" customWidth="1"/>
    <col min="3" max="3" width="23.42578125" style="75" customWidth="1"/>
    <col min="4" max="4" width="23.7109375" style="75" customWidth="1"/>
    <col min="5" max="5" width="12.5703125" style="75" customWidth="1"/>
    <col min="6" max="6" width="23.140625" style="75" bestFit="1" customWidth="1"/>
  </cols>
  <sheetData>
    <row r="1" spans="1:25" ht="18.75" customHeight="1">
      <c r="A1" s="90" t="s">
        <v>194</v>
      </c>
      <c r="B1" s="92"/>
      <c r="C1" s="93"/>
      <c r="D1" s="93"/>
      <c r="E1" s="93"/>
      <c r="F1" s="93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ht="15.75" customHeight="1">
      <c r="A2" s="21"/>
      <c r="B2" s="21"/>
      <c r="C2" s="22"/>
      <c r="D2" s="22"/>
      <c r="E2" s="22"/>
      <c r="F2" s="2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ht="15.75" customHeight="1">
      <c r="A3" s="23" t="s">
        <v>33</v>
      </c>
      <c r="B3" s="24">
        <f>COUNTA(F11:F928)</f>
        <v>19</v>
      </c>
      <c r="C3" s="22"/>
      <c r="D3" s="22"/>
      <c r="E3" s="22"/>
      <c r="F3" s="2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ht="15.75" customHeight="1">
      <c r="A4" s="23" t="s">
        <v>34</v>
      </c>
      <c r="B4" s="24">
        <f>COUNTIF(F11:F750, "Em análise do MEC")</f>
        <v>11</v>
      </c>
      <c r="C4" s="22"/>
      <c r="D4" s="22"/>
      <c r="E4" s="22"/>
      <c r="F4" s="2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5.75" customHeight="1">
      <c r="A5" s="23" t="s">
        <v>35</v>
      </c>
      <c r="B5" s="24">
        <f>SUM(COUNTIF(F11:F750, "Não iniciado"), COUNTIF(F11:F750, "Em cadastramento"))</f>
        <v>8</v>
      </c>
      <c r="C5" s="22"/>
      <c r="D5" s="22"/>
      <c r="E5" s="22"/>
      <c r="F5" s="2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5" ht="15.75" customHeight="1">
      <c r="A6" s="23" t="s">
        <v>36</v>
      </c>
      <c r="B6" s="25">
        <f>B4/B3*100</f>
        <v>57.894736842105267</v>
      </c>
      <c r="C6" s="22"/>
      <c r="D6" s="22"/>
      <c r="E6" s="22"/>
      <c r="F6" s="2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 spans="1:25" ht="15.75" customHeight="1">
      <c r="A7" s="22"/>
      <c r="B7" s="22"/>
      <c r="C7" s="22"/>
      <c r="D7" s="22"/>
      <c r="E7" s="22"/>
      <c r="F7" s="2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ht="15.75" customHeight="1">
      <c r="A8" s="88" t="s">
        <v>37</v>
      </c>
      <c r="B8" s="92"/>
      <c r="C8" s="22"/>
      <c r="D8" s="22"/>
      <c r="E8" s="22"/>
      <c r="F8" s="2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 spans="1:25" ht="15.75" customHeight="1">
      <c r="A9" s="22"/>
      <c r="B9" s="22"/>
      <c r="C9" s="22"/>
      <c r="D9" s="22"/>
      <c r="E9" s="22"/>
      <c r="F9" s="2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 ht="15.75" customHeight="1">
      <c r="A10" s="26" t="s">
        <v>38</v>
      </c>
      <c r="B10" s="26" t="s">
        <v>39</v>
      </c>
      <c r="C10" s="26" t="s">
        <v>40</v>
      </c>
      <c r="D10" s="26" t="s">
        <v>41</v>
      </c>
      <c r="E10" s="26" t="s">
        <v>42</v>
      </c>
      <c r="F10" s="26" t="s">
        <v>43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 spans="1:25" ht="15.75" customHeight="1">
      <c r="A11" s="57">
        <v>17011396</v>
      </c>
      <c r="B11" s="55" t="s">
        <v>195</v>
      </c>
      <c r="C11" s="57" t="s">
        <v>196</v>
      </c>
      <c r="D11" s="57" t="s">
        <v>197</v>
      </c>
      <c r="E11" s="57" t="s">
        <v>46</v>
      </c>
      <c r="F11" s="51" t="s">
        <v>47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 spans="1:25" ht="15.75" customHeight="1">
      <c r="A12" s="51">
        <v>17051690</v>
      </c>
      <c r="B12" s="56" t="s">
        <v>198</v>
      </c>
      <c r="C12" s="51" t="s">
        <v>196</v>
      </c>
      <c r="D12" s="51" t="s">
        <v>199</v>
      </c>
      <c r="E12" s="51" t="s">
        <v>46</v>
      </c>
      <c r="F12" s="57" t="s">
        <v>47</v>
      </c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 spans="1:25" ht="15.75" customHeight="1">
      <c r="A13" s="57">
        <v>17017041</v>
      </c>
      <c r="B13" s="55" t="s">
        <v>200</v>
      </c>
      <c r="C13" s="57" t="s">
        <v>196</v>
      </c>
      <c r="D13" s="57" t="s">
        <v>201</v>
      </c>
      <c r="E13" s="57" t="s">
        <v>46</v>
      </c>
      <c r="F13" s="57" t="s">
        <v>47</v>
      </c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ht="15.75" customHeight="1">
      <c r="A14" s="51">
        <v>17007496</v>
      </c>
      <c r="B14" s="56" t="s">
        <v>202</v>
      </c>
      <c r="C14" s="51" t="s">
        <v>196</v>
      </c>
      <c r="D14" s="51" t="s">
        <v>199</v>
      </c>
      <c r="E14" s="51" t="s">
        <v>46</v>
      </c>
      <c r="F14" s="51" t="s">
        <v>80</v>
      </c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 spans="1:25" ht="15.75" customHeight="1">
      <c r="A15" s="57">
        <v>17007500</v>
      </c>
      <c r="B15" s="55" t="s">
        <v>203</v>
      </c>
      <c r="C15" s="57" t="s">
        <v>196</v>
      </c>
      <c r="D15" s="57" t="s">
        <v>199</v>
      </c>
      <c r="E15" s="57" t="s">
        <v>46</v>
      </c>
      <c r="F15" s="51" t="s">
        <v>80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spans="1:25" ht="15.75" customHeight="1">
      <c r="A16" s="51">
        <v>17039860</v>
      </c>
      <c r="B16" s="56" t="s">
        <v>204</v>
      </c>
      <c r="C16" s="51" t="s">
        <v>196</v>
      </c>
      <c r="D16" s="51" t="s">
        <v>199</v>
      </c>
      <c r="E16" s="51" t="s">
        <v>46</v>
      </c>
      <c r="F16" s="57" t="s">
        <v>80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 spans="1:25" ht="15.75" customHeight="1">
      <c r="A17" s="57">
        <v>17007828</v>
      </c>
      <c r="B17" s="55" t="s">
        <v>205</v>
      </c>
      <c r="C17" s="57" t="s">
        <v>196</v>
      </c>
      <c r="D17" s="57" t="s">
        <v>199</v>
      </c>
      <c r="E17" s="57" t="s">
        <v>46</v>
      </c>
      <c r="F17" s="51" t="s">
        <v>80</v>
      </c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 spans="1:25" ht="15.75" customHeight="1">
      <c r="A18" s="51">
        <v>17007852</v>
      </c>
      <c r="B18" s="56" t="s">
        <v>206</v>
      </c>
      <c r="C18" s="51" t="s">
        <v>196</v>
      </c>
      <c r="D18" s="51" t="s">
        <v>199</v>
      </c>
      <c r="E18" s="51" t="s">
        <v>46</v>
      </c>
      <c r="F18" s="57" t="s">
        <v>80</v>
      </c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 spans="1:25" ht="15.75" customHeight="1">
      <c r="A19" s="57">
        <v>17006481</v>
      </c>
      <c r="B19" s="55" t="s">
        <v>207</v>
      </c>
      <c r="C19" s="57" t="s">
        <v>196</v>
      </c>
      <c r="D19" s="57" t="s">
        <v>208</v>
      </c>
      <c r="E19" s="57" t="s">
        <v>46</v>
      </c>
      <c r="F19" s="51" t="s">
        <v>96</v>
      </c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ht="15.75" customHeight="1">
      <c r="A20" s="51">
        <v>17006503</v>
      </c>
      <c r="B20" s="56" t="s">
        <v>209</v>
      </c>
      <c r="C20" s="51" t="s">
        <v>196</v>
      </c>
      <c r="D20" s="51" t="s">
        <v>208</v>
      </c>
      <c r="E20" s="51" t="s">
        <v>46</v>
      </c>
      <c r="F20" s="51" t="s">
        <v>96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 spans="1:25" ht="15.75" customHeight="1">
      <c r="A21" s="57">
        <v>17006511</v>
      </c>
      <c r="B21" s="55" t="s">
        <v>210</v>
      </c>
      <c r="C21" s="57" t="s">
        <v>196</v>
      </c>
      <c r="D21" s="57" t="s">
        <v>211</v>
      </c>
      <c r="E21" s="57" t="s">
        <v>46</v>
      </c>
      <c r="F21" s="51" t="s">
        <v>96</v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ht="15.75" customHeight="1">
      <c r="A22" s="51">
        <v>17011590</v>
      </c>
      <c r="B22" s="56" t="s">
        <v>212</v>
      </c>
      <c r="C22" s="51" t="s">
        <v>196</v>
      </c>
      <c r="D22" s="51" t="s">
        <v>213</v>
      </c>
      <c r="E22" s="51" t="s">
        <v>46</v>
      </c>
      <c r="F22" s="51" t="s">
        <v>96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 spans="1:25" ht="15.75" customHeight="1">
      <c r="A23" s="57">
        <v>17007518</v>
      </c>
      <c r="B23" s="55" t="s">
        <v>214</v>
      </c>
      <c r="C23" s="57" t="s">
        <v>196</v>
      </c>
      <c r="D23" s="57" t="s">
        <v>199</v>
      </c>
      <c r="E23" s="57" t="s">
        <v>46</v>
      </c>
      <c r="F23" s="51" t="s">
        <v>96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1:25" ht="15.75" customHeight="1">
      <c r="A24" s="51">
        <v>17007488</v>
      </c>
      <c r="B24" s="56" t="s">
        <v>215</v>
      </c>
      <c r="C24" s="51" t="s">
        <v>196</v>
      </c>
      <c r="D24" s="51" t="s">
        <v>199</v>
      </c>
      <c r="E24" s="51" t="s">
        <v>46</v>
      </c>
      <c r="F24" s="57" t="s">
        <v>96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 spans="1:25" ht="15.75" customHeight="1">
      <c r="A25" s="57">
        <v>17007526</v>
      </c>
      <c r="B25" s="55" t="s">
        <v>216</v>
      </c>
      <c r="C25" s="57" t="s">
        <v>196</v>
      </c>
      <c r="D25" s="57" t="s">
        <v>199</v>
      </c>
      <c r="E25" s="57" t="s">
        <v>46</v>
      </c>
      <c r="F25" s="51" t="s">
        <v>96</v>
      </c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ht="15.75" customHeight="1">
      <c r="A26" s="51">
        <v>17029449</v>
      </c>
      <c r="B26" s="56" t="s">
        <v>217</v>
      </c>
      <c r="C26" s="51" t="s">
        <v>196</v>
      </c>
      <c r="D26" s="51" t="s">
        <v>218</v>
      </c>
      <c r="E26" s="51" t="s">
        <v>46</v>
      </c>
      <c r="F26" s="51" t="s">
        <v>96</v>
      </c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 spans="1:25" ht="15.75" customHeight="1">
      <c r="A27" s="57">
        <v>17014298</v>
      </c>
      <c r="B27" s="55" t="s">
        <v>219</v>
      </c>
      <c r="C27" s="57" t="s">
        <v>196</v>
      </c>
      <c r="D27" s="57" t="s">
        <v>220</v>
      </c>
      <c r="E27" s="57" t="s">
        <v>46</v>
      </c>
      <c r="F27" s="51" t="s">
        <v>96</v>
      </c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 ht="15.75" customHeight="1">
      <c r="A28" s="51">
        <v>17009316</v>
      </c>
      <c r="B28" s="56" t="s">
        <v>221</v>
      </c>
      <c r="C28" s="51" t="s">
        <v>196</v>
      </c>
      <c r="D28" s="51" t="s">
        <v>222</v>
      </c>
      <c r="E28" s="51" t="s">
        <v>46</v>
      </c>
      <c r="F28" s="51" t="s">
        <v>96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 spans="1:25" ht="15.75" customHeight="1">
      <c r="A29" s="51">
        <v>17040183</v>
      </c>
      <c r="B29" s="56" t="s">
        <v>223</v>
      </c>
      <c r="C29" s="51" t="s">
        <v>196</v>
      </c>
      <c r="D29" s="51" t="s">
        <v>224</v>
      </c>
      <c r="E29" s="51" t="s">
        <v>46</v>
      </c>
      <c r="F29" s="51" t="s">
        <v>96</v>
      </c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25" ht="15.75" customHeight="1">
      <c r="A30" s="54"/>
      <c r="B30" s="49"/>
      <c r="C30" s="44"/>
      <c r="D30" s="44"/>
      <c r="E30" s="44"/>
      <c r="F30" s="44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 spans="1:25" ht="15.75" customHeight="1">
      <c r="A31" s="54"/>
      <c r="B31" s="49"/>
      <c r="C31" s="44"/>
      <c r="D31" s="44"/>
      <c r="E31" s="44"/>
      <c r="F31" s="44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 ht="15.75" customHeight="1">
      <c r="A32" s="54"/>
      <c r="B32" s="49"/>
      <c r="C32" s="44"/>
      <c r="D32" s="44"/>
      <c r="E32" s="44"/>
      <c r="F32" s="44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 spans="1:25" ht="15.75" customHeight="1">
      <c r="A33" s="54"/>
      <c r="B33" s="49"/>
      <c r="C33" s="44"/>
      <c r="D33" s="44"/>
      <c r="E33" s="44"/>
      <c r="F33" s="44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 ht="15.75" customHeight="1">
      <c r="A34" s="54"/>
      <c r="B34" s="49"/>
      <c r="C34" s="44"/>
      <c r="D34" s="44"/>
      <c r="E34" s="44"/>
      <c r="F34" s="44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 spans="1:25" ht="15.75" customHeight="1">
      <c r="A35" s="54"/>
      <c r="B35" s="49"/>
      <c r="C35" s="44"/>
      <c r="D35" s="44"/>
      <c r="E35" s="44"/>
      <c r="F35" s="44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 ht="15.75" customHeight="1">
      <c r="A36" s="54"/>
      <c r="B36" s="49"/>
      <c r="C36" s="44"/>
      <c r="D36" s="44"/>
      <c r="E36" s="44"/>
      <c r="F36" s="44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 spans="1:25" ht="15.75" customHeight="1">
      <c r="A37" s="54"/>
      <c r="B37" s="49"/>
      <c r="C37" s="44"/>
      <c r="D37" s="44"/>
      <c r="E37" s="44"/>
      <c r="F37" s="44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 spans="1:25" ht="15.75" customHeight="1">
      <c r="A38" s="54"/>
      <c r="B38" s="49"/>
      <c r="C38" s="44"/>
      <c r="D38" s="44"/>
      <c r="E38" s="44"/>
      <c r="F38" s="44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 spans="1:25" ht="15.75" customHeight="1">
      <c r="A39" s="54"/>
      <c r="B39" s="49"/>
      <c r="C39" s="44"/>
      <c r="D39" s="44"/>
      <c r="E39" s="44"/>
      <c r="F39" s="44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 spans="1:25" ht="15.75" customHeight="1">
      <c r="A40" s="54"/>
      <c r="B40" s="49"/>
      <c r="C40" s="44"/>
      <c r="D40" s="44"/>
      <c r="E40" s="44"/>
      <c r="F40" s="44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 spans="1:25" ht="15.75" customHeight="1">
      <c r="A41" s="54"/>
      <c r="B41" s="49"/>
      <c r="C41" s="44"/>
      <c r="D41" s="44"/>
      <c r="E41" s="44"/>
      <c r="F41" s="44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 spans="1:25" ht="15.75" customHeight="1">
      <c r="A42" s="54"/>
      <c r="B42" s="49"/>
      <c r="C42" s="44"/>
      <c r="D42" s="44"/>
      <c r="E42" s="44"/>
      <c r="F42" s="44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 spans="1:25" ht="15.75" customHeight="1">
      <c r="A43" s="54"/>
      <c r="B43" s="49"/>
      <c r="C43" s="44"/>
      <c r="D43" s="44"/>
      <c r="E43" s="44"/>
      <c r="F43" s="44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5" ht="15.75" customHeight="1">
      <c r="A44" s="54"/>
      <c r="B44" s="49"/>
      <c r="C44" s="44"/>
      <c r="D44" s="44"/>
      <c r="E44" s="44"/>
      <c r="F44" s="44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 spans="1:25" ht="15.75" customHeight="1">
      <c r="A45" s="54"/>
      <c r="B45" s="49"/>
      <c r="C45" s="44"/>
      <c r="D45" s="44"/>
      <c r="E45" s="44"/>
      <c r="F45" s="44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 ht="15.75" customHeight="1">
      <c r="A46" s="54"/>
      <c r="B46" s="49"/>
      <c r="C46" s="44"/>
      <c r="D46" s="44"/>
      <c r="E46" s="44"/>
      <c r="F46" s="44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 spans="1:25" ht="15.75" customHeight="1">
      <c r="A47" s="54"/>
      <c r="B47" s="49"/>
      <c r="C47" s="44"/>
      <c r="D47" s="44"/>
      <c r="E47" s="44"/>
      <c r="F47" s="44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 ht="15.75" customHeight="1">
      <c r="A48" s="54"/>
      <c r="B48" s="49"/>
      <c r="C48" s="44"/>
      <c r="D48" s="44"/>
      <c r="E48" s="44"/>
      <c r="F48" s="44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25" ht="15.75" customHeight="1">
      <c r="A49" s="54"/>
      <c r="B49" s="49"/>
      <c r="C49" s="44"/>
      <c r="D49" s="44"/>
      <c r="E49" s="44"/>
      <c r="F49" s="44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spans="1:25" ht="15.75" customHeight="1">
      <c r="A50" s="54"/>
      <c r="B50" s="49"/>
      <c r="C50" s="44"/>
      <c r="D50" s="44"/>
      <c r="E50" s="44"/>
      <c r="F50" s="44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 spans="1:25" ht="15.75" customHeight="1">
      <c r="A51" s="54"/>
      <c r="B51" s="49"/>
      <c r="C51" s="44"/>
      <c r="D51" s="44"/>
      <c r="E51" s="44"/>
      <c r="F51" s="44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5" ht="15.75" customHeight="1">
      <c r="A52" s="54"/>
      <c r="B52" s="49"/>
      <c r="C52" s="44"/>
      <c r="D52" s="44"/>
      <c r="E52" s="44"/>
      <c r="F52" s="44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 spans="1:25" ht="15.75" customHeight="1">
      <c r="A53" s="54"/>
      <c r="B53" s="49"/>
      <c r="C53" s="44"/>
      <c r="D53" s="44"/>
      <c r="E53" s="44"/>
      <c r="F53" s="44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25" ht="15.75" customHeight="1">
      <c r="A54" s="54"/>
      <c r="B54" s="49"/>
      <c r="C54" s="44"/>
      <c r="D54" s="44"/>
      <c r="E54" s="44"/>
      <c r="F54" s="44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25" ht="15.75" customHeight="1">
      <c r="A55" s="54"/>
      <c r="B55" s="49"/>
      <c r="C55" s="44"/>
      <c r="D55" s="44"/>
      <c r="E55" s="44"/>
      <c r="F55" s="44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25" ht="15.75" customHeight="1">
      <c r="A56" s="54"/>
      <c r="B56" s="49"/>
      <c r="C56" s="44"/>
      <c r="D56" s="44"/>
      <c r="E56" s="44"/>
      <c r="F56" s="44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25" ht="15.75" customHeight="1">
      <c r="A57" s="54"/>
      <c r="B57" s="49"/>
      <c r="C57" s="44"/>
      <c r="D57" s="44"/>
      <c r="E57" s="44"/>
      <c r="F57" s="44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25" ht="15.75" customHeight="1">
      <c r="A58" s="54"/>
      <c r="B58" s="49"/>
      <c r="C58" s="44"/>
      <c r="D58" s="44"/>
      <c r="E58" s="44"/>
      <c r="F58" s="44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25" ht="15.75" customHeight="1">
      <c r="A59" s="54"/>
      <c r="B59" s="49"/>
      <c r="C59" s="44"/>
      <c r="D59" s="44"/>
      <c r="E59" s="44"/>
      <c r="F59" s="44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25" ht="15.75" customHeight="1">
      <c r="A60" s="54"/>
      <c r="B60" s="49"/>
      <c r="C60" s="44"/>
      <c r="D60" s="44"/>
      <c r="E60" s="44"/>
      <c r="F60" s="44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25" ht="15.75" customHeight="1">
      <c r="A61" s="54"/>
      <c r="B61" s="49"/>
      <c r="C61" s="44"/>
      <c r="D61" s="44"/>
      <c r="E61" s="44"/>
      <c r="F61" s="44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5" ht="15.75" customHeight="1">
      <c r="A62" s="54"/>
      <c r="B62" s="49"/>
      <c r="C62" s="44"/>
      <c r="D62" s="44"/>
      <c r="E62" s="44"/>
      <c r="F62" s="44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 spans="1:25" ht="15.75" customHeight="1">
      <c r="A63" s="54"/>
      <c r="B63" s="49"/>
      <c r="C63" s="44"/>
      <c r="D63" s="44"/>
      <c r="E63" s="44"/>
      <c r="F63" s="44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5" ht="15.75" customHeight="1">
      <c r="A64" s="54"/>
      <c r="B64" s="49"/>
      <c r="C64" s="44"/>
      <c r="D64" s="44"/>
      <c r="E64" s="44"/>
      <c r="F64" s="44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 spans="1:25" ht="15.75" customHeight="1">
      <c r="A65" s="54"/>
      <c r="B65" s="49"/>
      <c r="C65" s="44"/>
      <c r="D65" s="44"/>
      <c r="E65" s="44"/>
      <c r="F65" s="44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 ht="15.75" customHeight="1">
      <c r="A66" s="54"/>
      <c r="B66" s="49"/>
      <c r="C66" s="44"/>
      <c r="D66" s="44"/>
      <c r="E66" s="44"/>
      <c r="F66" s="44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 spans="1:25" ht="15.75" customHeight="1">
      <c r="A67" s="54"/>
      <c r="B67" s="49"/>
      <c r="C67" s="44"/>
      <c r="D67" s="44"/>
      <c r="E67" s="44"/>
      <c r="F67" s="44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 ht="15.75" customHeight="1">
      <c r="A68" s="54"/>
      <c r="B68" s="49"/>
      <c r="C68" s="44"/>
      <c r="D68" s="44"/>
      <c r="E68" s="44"/>
      <c r="F68" s="44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 spans="1:25" ht="15.75" customHeight="1">
      <c r="A69" s="54"/>
      <c r="B69" s="49"/>
      <c r="C69" s="44"/>
      <c r="D69" s="44"/>
      <c r="E69" s="44"/>
      <c r="F69" s="44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 ht="15.75" customHeight="1">
      <c r="A70" s="54"/>
      <c r="B70" s="49"/>
      <c r="C70" s="44"/>
      <c r="D70" s="44"/>
      <c r="E70" s="44"/>
      <c r="F70" s="44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 spans="1:25" ht="15.75" customHeight="1">
      <c r="A71" s="54"/>
      <c r="B71" s="49"/>
      <c r="C71" s="44"/>
      <c r="D71" s="44"/>
      <c r="E71" s="44"/>
      <c r="F71" s="44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 ht="15.75" customHeight="1">
      <c r="A72" s="54"/>
      <c r="B72" s="49"/>
      <c r="C72" s="44"/>
      <c r="D72" s="44"/>
      <c r="E72" s="44"/>
      <c r="F72" s="44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 spans="1:25" ht="15.75" customHeight="1">
      <c r="A73" s="54"/>
      <c r="B73" s="49"/>
      <c r="C73" s="44"/>
      <c r="D73" s="44"/>
      <c r="E73" s="44"/>
      <c r="F73" s="44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 ht="15.75" customHeight="1">
      <c r="A74" s="54"/>
      <c r="B74" s="49"/>
      <c r="C74" s="44"/>
      <c r="D74" s="44"/>
      <c r="E74" s="44"/>
      <c r="F74" s="44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 spans="1:25" ht="15.75" customHeight="1">
      <c r="A75" s="54"/>
      <c r="B75" s="49"/>
      <c r="C75" s="44"/>
      <c r="D75" s="44"/>
      <c r="E75" s="44"/>
      <c r="F75" s="44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 ht="15.75" customHeight="1">
      <c r="A76" s="54"/>
      <c r="B76" s="49"/>
      <c r="C76" s="44"/>
      <c r="D76" s="44"/>
      <c r="E76" s="44"/>
      <c r="F76" s="44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 spans="1:25" ht="15.75" customHeight="1">
      <c r="A77" s="54"/>
      <c r="B77" s="49"/>
      <c r="C77" s="44"/>
      <c r="D77" s="44"/>
      <c r="E77" s="44"/>
      <c r="F77" s="44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 ht="15.75" customHeight="1">
      <c r="A78" s="54"/>
      <c r="B78" s="49"/>
      <c r="C78" s="44"/>
      <c r="D78" s="44"/>
      <c r="E78" s="44"/>
      <c r="F78" s="44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 spans="1:25" ht="15.75" customHeight="1">
      <c r="A79" s="54"/>
      <c r="B79" s="49"/>
      <c r="C79" s="44"/>
      <c r="D79" s="44"/>
      <c r="E79" s="44"/>
      <c r="F79" s="44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 ht="15.75" customHeight="1">
      <c r="A80" s="54"/>
      <c r="B80" s="49"/>
      <c r="C80" s="44"/>
      <c r="D80" s="44"/>
      <c r="E80" s="44"/>
      <c r="F80" s="44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 spans="1:25" ht="15.75" customHeight="1">
      <c r="A81" s="54"/>
      <c r="B81" s="49"/>
      <c r="C81" s="44"/>
      <c r="D81" s="44"/>
      <c r="E81" s="44"/>
      <c r="F81" s="44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 spans="1:25" ht="15.75" customHeight="1">
      <c r="A82" s="54"/>
      <c r="B82" s="49"/>
      <c r="C82" s="44"/>
      <c r="D82" s="44"/>
      <c r="E82" s="44"/>
      <c r="F82" s="44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 spans="1:25" ht="15.75" customHeight="1">
      <c r="A83" s="54"/>
      <c r="B83" s="49"/>
      <c r="C83" s="44"/>
      <c r="D83" s="44"/>
      <c r="E83" s="44"/>
      <c r="F83" s="44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 spans="1:25" ht="15.75" customHeight="1">
      <c r="A84" s="54"/>
      <c r="B84" s="49"/>
      <c r="C84" s="44"/>
      <c r="D84" s="44"/>
      <c r="E84" s="44"/>
      <c r="F84" s="44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 spans="1:25" ht="15.75" customHeight="1">
      <c r="A85" s="54"/>
      <c r="B85" s="49"/>
      <c r="C85" s="44"/>
      <c r="D85" s="44"/>
      <c r="E85" s="44"/>
      <c r="F85" s="44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 spans="1:25" ht="15.75" customHeight="1">
      <c r="A86" s="54"/>
      <c r="B86" s="49"/>
      <c r="C86" s="44"/>
      <c r="D86" s="44"/>
      <c r="E86" s="44"/>
      <c r="F86" s="44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 spans="1:25" ht="15.75" customHeight="1">
      <c r="A87" s="54"/>
      <c r="B87" s="49"/>
      <c r="C87" s="44"/>
      <c r="D87" s="44"/>
      <c r="E87" s="44"/>
      <c r="F87" s="44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 spans="1:25" ht="15.75" customHeight="1">
      <c r="A88" s="54"/>
      <c r="B88" s="49"/>
      <c r="C88" s="44"/>
      <c r="D88" s="44"/>
      <c r="E88" s="44"/>
      <c r="F88" s="44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 spans="1:25" ht="15.75" customHeight="1">
      <c r="A89" s="54"/>
      <c r="B89" s="49"/>
      <c r="C89" s="44"/>
      <c r="D89" s="44"/>
      <c r="E89" s="44"/>
      <c r="F89" s="44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 spans="1:25" ht="15.75" customHeight="1">
      <c r="A90" s="54"/>
      <c r="B90" s="49"/>
      <c r="C90" s="44"/>
      <c r="D90" s="44"/>
      <c r="E90" s="44"/>
      <c r="F90" s="44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1:25" ht="15.75" customHeight="1">
      <c r="A91" s="54"/>
      <c r="B91" s="49"/>
      <c r="C91" s="44"/>
      <c r="D91" s="44"/>
      <c r="E91" s="44"/>
      <c r="F91" s="44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 spans="1:25" ht="15.75" customHeight="1">
      <c r="A92" s="54"/>
      <c r="B92" s="49"/>
      <c r="C92" s="44"/>
      <c r="D92" s="44"/>
      <c r="E92" s="44"/>
      <c r="F92" s="44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 spans="1:25" ht="15.75" customHeight="1">
      <c r="A93" s="54"/>
      <c r="B93" s="49"/>
      <c r="C93" s="44"/>
      <c r="D93" s="44"/>
      <c r="E93" s="44"/>
      <c r="F93" s="44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 spans="1:25" ht="15.75" customHeight="1">
      <c r="A94" s="54"/>
      <c r="B94" s="49"/>
      <c r="C94" s="44"/>
      <c r="D94" s="44"/>
      <c r="E94" s="44"/>
      <c r="F94" s="44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 spans="1:25" ht="15.75" customHeight="1">
      <c r="A95" s="54"/>
      <c r="B95" s="49"/>
      <c r="C95" s="44"/>
      <c r="D95" s="44"/>
      <c r="E95" s="44"/>
      <c r="F95" s="44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 spans="1:25" ht="15.75" customHeight="1">
      <c r="A96" s="54"/>
      <c r="B96" s="49"/>
      <c r="C96" s="44"/>
      <c r="D96" s="44"/>
      <c r="E96" s="44"/>
      <c r="F96" s="44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 spans="1:25" ht="15.75" customHeight="1">
      <c r="A97" s="54"/>
      <c r="B97" s="49"/>
      <c r="C97" s="44"/>
      <c r="D97" s="44"/>
      <c r="E97" s="44"/>
      <c r="F97" s="44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 spans="1:25" ht="15.75" customHeight="1">
      <c r="A98" s="54"/>
      <c r="B98" s="49"/>
      <c r="C98" s="44"/>
      <c r="D98" s="44"/>
      <c r="E98" s="44"/>
      <c r="F98" s="44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 spans="1:25" ht="15.75" customHeight="1">
      <c r="A99" s="54"/>
      <c r="B99" s="49"/>
      <c r="C99" s="44"/>
      <c r="D99" s="44"/>
      <c r="E99" s="44"/>
      <c r="F99" s="44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1:25" ht="15.75" customHeight="1">
      <c r="A100" s="54"/>
      <c r="B100" s="49"/>
      <c r="C100" s="44"/>
      <c r="D100" s="44"/>
      <c r="E100" s="44"/>
      <c r="F100" s="44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1:25" ht="15.75" customHeight="1">
      <c r="A101" s="54"/>
      <c r="B101" s="49"/>
      <c r="C101" s="44"/>
      <c r="D101" s="44"/>
      <c r="E101" s="44"/>
      <c r="F101" s="44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1:25" ht="15.75" customHeight="1">
      <c r="A102" s="54"/>
      <c r="B102" s="49"/>
      <c r="C102" s="44"/>
      <c r="D102" s="44"/>
      <c r="E102" s="44"/>
      <c r="F102" s="44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 spans="1:25" ht="15.75" customHeight="1">
      <c r="A103" s="54"/>
      <c r="B103" s="49"/>
      <c r="C103" s="44"/>
      <c r="D103" s="44"/>
      <c r="E103" s="44"/>
      <c r="F103" s="44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 spans="1:25" ht="15.75" customHeight="1">
      <c r="A104" s="54"/>
      <c r="B104" s="49"/>
      <c r="C104" s="44"/>
      <c r="D104" s="44"/>
      <c r="E104" s="44"/>
      <c r="F104" s="44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 spans="1:25" ht="15.75" customHeight="1">
      <c r="A105" s="54"/>
      <c r="B105" s="49"/>
      <c r="C105" s="44"/>
      <c r="D105" s="44"/>
      <c r="E105" s="44"/>
      <c r="F105" s="44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 spans="1:25" ht="15.75" customHeight="1">
      <c r="A106" s="54"/>
      <c r="B106" s="49"/>
      <c r="C106" s="44"/>
      <c r="D106" s="44"/>
      <c r="E106" s="44"/>
      <c r="F106" s="44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 spans="1:25" ht="15.75" customHeight="1">
      <c r="A107" s="54"/>
      <c r="B107" s="49"/>
      <c r="C107" s="44"/>
      <c r="D107" s="44"/>
      <c r="E107" s="44"/>
      <c r="F107" s="44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 spans="1:25" ht="15.75" customHeight="1">
      <c r="A108" s="54"/>
      <c r="B108" s="49"/>
      <c r="C108" s="44"/>
      <c r="D108" s="44"/>
      <c r="E108" s="44"/>
      <c r="F108" s="44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 spans="1:25" ht="15.75" customHeight="1">
      <c r="A109" s="54"/>
      <c r="B109" s="49"/>
      <c r="C109" s="44"/>
      <c r="D109" s="44"/>
      <c r="E109" s="44"/>
      <c r="F109" s="44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 spans="1:25" ht="15.75" customHeight="1">
      <c r="A110" s="54"/>
      <c r="B110" s="49"/>
      <c r="C110" s="44"/>
      <c r="D110" s="44"/>
      <c r="E110" s="44"/>
      <c r="F110" s="44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 spans="1:25" ht="15.75" customHeight="1">
      <c r="A111" s="54"/>
      <c r="B111" s="49"/>
      <c r="C111" s="44"/>
      <c r="D111" s="44"/>
      <c r="E111" s="44"/>
      <c r="F111" s="44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 spans="1:25" ht="15.75" customHeight="1">
      <c r="A112" s="54"/>
      <c r="B112" s="49"/>
      <c r="C112" s="44"/>
      <c r="D112" s="44"/>
      <c r="E112" s="44"/>
      <c r="F112" s="44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 spans="1:25" ht="15.75" customHeight="1">
      <c r="A113" s="54"/>
      <c r="B113" s="49"/>
      <c r="C113" s="44"/>
      <c r="D113" s="44"/>
      <c r="E113" s="44"/>
      <c r="F113" s="44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 spans="1:25" ht="15.75" customHeight="1">
      <c r="A114" s="54"/>
      <c r="B114" s="49"/>
      <c r="C114" s="44"/>
      <c r="D114" s="44"/>
      <c r="E114" s="44"/>
      <c r="F114" s="44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 spans="1:25" ht="15.75" customHeight="1">
      <c r="A115" s="54"/>
      <c r="B115" s="49"/>
      <c r="C115" s="44"/>
      <c r="D115" s="44"/>
      <c r="E115" s="44"/>
      <c r="F115" s="44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 spans="1:25" ht="15.75" customHeight="1">
      <c r="A116" s="54"/>
      <c r="B116" s="49"/>
      <c r="C116" s="44"/>
      <c r="D116" s="44"/>
      <c r="E116" s="44"/>
      <c r="F116" s="44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 spans="1:25" ht="15.75" customHeight="1">
      <c r="A117" s="54"/>
      <c r="B117" s="49"/>
      <c r="C117" s="44"/>
      <c r="D117" s="44"/>
      <c r="E117" s="44"/>
      <c r="F117" s="44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 spans="1:25" ht="15.75" customHeight="1">
      <c r="A118" s="54"/>
      <c r="B118" s="49"/>
      <c r="C118" s="44"/>
      <c r="D118" s="44"/>
      <c r="E118" s="44"/>
      <c r="F118" s="44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 spans="1:25" ht="15.75" customHeight="1">
      <c r="A119" s="54"/>
      <c r="B119" s="49"/>
      <c r="C119" s="44"/>
      <c r="D119" s="44"/>
      <c r="E119" s="44"/>
      <c r="F119" s="44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 spans="1:25" ht="15.75" customHeight="1">
      <c r="A120" s="54"/>
      <c r="B120" s="49"/>
      <c r="C120" s="44"/>
      <c r="D120" s="44"/>
      <c r="E120" s="44"/>
      <c r="F120" s="44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 spans="1:25" ht="15.75" customHeight="1">
      <c r="A121" s="54"/>
      <c r="B121" s="49"/>
      <c r="C121" s="44"/>
      <c r="D121" s="44"/>
      <c r="E121" s="44"/>
      <c r="F121" s="44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 spans="1:25" ht="15.75" customHeight="1">
      <c r="A122" s="54"/>
      <c r="B122" s="49"/>
      <c r="C122" s="44"/>
      <c r="D122" s="44"/>
      <c r="E122" s="44"/>
      <c r="F122" s="44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 spans="1:25" ht="15.75" customHeight="1">
      <c r="A123" s="54"/>
      <c r="B123" s="49"/>
      <c r="C123" s="44"/>
      <c r="D123" s="44"/>
      <c r="E123" s="44"/>
      <c r="F123" s="44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 spans="1:25" ht="15.75" customHeight="1">
      <c r="A124" s="54"/>
      <c r="B124" s="49"/>
      <c r="C124" s="44"/>
      <c r="D124" s="44"/>
      <c r="E124" s="44"/>
      <c r="F124" s="44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 spans="1:25" ht="15.75" customHeight="1">
      <c r="A125" s="54"/>
      <c r="B125" s="49"/>
      <c r="C125" s="44"/>
      <c r="D125" s="44"/>
      <c r="E125" s="44"/>
      <c r="F125" s="44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 spans="1:25" ht="15.75" customHeight="1">
      <c r="A126" s="54"/>
      <c r="B126" s="49"/>
      <c r="C126" s="44"/>
      <c r="D126" s="44"/>
      <c r="E126" s="44"/>
      <c r="F126" s="44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 spans="1:25" ht="15.75" customHeight="1">
      <c r="A127" s="54"/>
      <c r="B127" s="49"/>
      <c r="C127" s="44"/>
      <c r="D127" s="44"/>
      <c r="E127" s="44"/>
      <c r="F127" s="44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 spans="1:25" ht="15.75" customHeight="1">
      <c r="A128" s="54"/>
      <c r="B128" s="49"/>
      <c r="C128" s="44"/>
      <c r="D128" s="44"/>
      <c r="E128" s="44"/>
      <c r="F128" s="44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 spans="1:25" ht="15.75" customHeight="1">
      <c r="A129" s="54"/>
      <c r="B129" s="49"/>
      <c r="C129" s="44"/>
      <c r="D129" s="44"/>
      <c r="E129" s="44"/>
      <c r="F129" s="44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 spans="1:25" ht="15.75" customHeight="1">
      <c r="A130" s="54"/>
      <c r="B130" s="49"/>
      <c r="C130" s="44"/>
      <c r="D130" s="44"/>
      <c r="E130" s="44"/>
      <c r="F130" s="44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 spans="1:25" ht="15.75" customHeight="1">
      <c r="A131" s="54"/>
      <c r="B131" s="49"/>
      <c r="C131" s="44"/>
      <c r="D131" s="44"/>
      <c r="E131" s="44"/>
      <c r="F131" s="44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 spans="1:25" ht="15.75" customHeight="1">
      <c r="A132" s="54"/>
      <c r="B132" s="49"/>
      <c r="C132" s="44"/>
      <c r="D132" s="44"/>
      <c r="E132" s="44"/>
      <c r="F132" s="44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 spans="1:25" ht="15.75" customHeight="1">
      <c r="A133" s="54"/>
      <c r="B133" s="49"/>
      <c r="C133" s="44"/>
      <c r="D133" s="44"/>
      <c r="E133" s="44"/>
      <c r="F133" s="44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 spans="1:25" ht="15.75" customHeight="1">
      <c r="A134" s="54"/>
      <c r="B134" s="49"/>
      <c r="C134" s="44"/>
      <c r="D134" s="44"/>
      <c r="E134" s="44"/>
      <c r="F134" s="44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 spans="1:25" ht="15.75" customHeight="1">
      <c r="A135" s="54"/>
      <c r="B135" s="49"/>
      <c r="C135" s="44"/>
      <c r="D135" s="44"/>
      <c r="E135" s="44"/>
      <c r="F135" s="44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 spans="1:25" ht="15.75" customHeight="1">
      <c r="A136" s="54"/>
      <c r="B136" s="49"/>
      <c r="C136" s="44"/>
      <c r="D136" s="44"/>
      <c r="E136" s="44"/>
      <c r="F136" s="44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 spans="1:25" ht="15.75" customHeight="1">
      <c r="A137" s="54"/>
      <c r="B137" s="49"/>
      <c r="C137" s="44"/>
      <c r="D137" s="44"/>
      <c r="E137" s="44"/>
      <c r="F137" s="44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 spans="1:25" ht="15.75" customHeight="1">
      <c r="A138" s="54"/>
      <c r="B138" s="49"/>
      <c r="C138" s="44"/>
      <c r="D138" s="44"/>
      <c r="E138" s="44"/>
      <c r="F138" s="44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 spans="1:25" ht="15.75" customHeight="1">
      <c r="A139" s="54"/>
      <c r="B139" s="49"/>
      <c r="C139" s="44"/>
      <c r="D139" s="44"/>
      <c r="E139" s="44"/>
      <c r="F139" s="44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 spans="1:25" ht="15.75" customHeight="1">
      <c r="A140" s="54"/>
      <c r="B140" s="49"/>
      <c r="C140" s="44"/>
      <c r="D140" s="44"/>
      <c r="E140" s="44"/>
      <c r="F140" s="44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 spans="1:25" ht="15.75" customHeight="1">
      <c r="A141" s="54"/>
      <c r="B141" s="49"/>
      <c r="C141" s="44"/>
      <c r="D141" s="44"/>
      <c r="E141" s="44"/>
      <c r="F141" s="44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 spans="1:25" ht="15.75" customHeight="1">
      <c r="A142" s="54"/>
      <c r="B142" s="49"/>
      <c r="C142" s="44"/>
      <c r="D142" s="44"/>
      <c r="E142" s="44"/>
      <c r="F142" s="44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 spans="1:25" ht="15.75" customHeight="1">
      <c r="A143" s="54"/>
      <c r="B143" s="49"/>
      <c r="C143" s="44"/>
      <c r="D143" s="44"/>
      <c r="E143" s="44"/>
      <c r="F143" s="44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 spans="1:25" ht="15.75" customHeight="1">
      <c r="A144" s="54"/>
      <c r="B144" s="49"/>
      <c r="C144" s="44"/>
      <c r="D144" s="44"/>
      <c r="E144" s="44"/>
      <c r="F144" s="44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 spans="1:25" ht="15.75" customHeight="1">
      <c r="A145" s="54"/>
      <c r="B145" s="49"/>
      <c r="C145" s="44"/>
      <c r="D145" s="44"/>
      <c r="E145" s="44"/>
      <c r="F145" s="44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 spans="1:25" ht="15.75" customHeight="1">
      <c r="A146" s="54"/>
      <c r="B146" s="49"/>
      <c r="C146" s="44"/>
      <c r="D146" s="44"/>
      <c r="E146" s="44"/>
      <c r="F146" s="44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 spans="1:25" ht="15.75" customHeight="1">
      <c r="A147" s="54"/>
      <c r="B147" s="49"/>
      <c r="C147" s="44"/>
      <c r="D147" s="44"/>
      <c r="E147" s="44"/>
      <c r="F147" s="44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 spans="1:25" ht="15.75" customHeight="1">
      <c r="A148" s="54"/>
      <c r="B148" s="49"/>
      <c r="C148" s="44"/>
      <c r="D148" s="44"/>
      <c r="E148" s="44"/>
      <c r="F148" s="44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 spans="1:25" ht="15.75" customHeight="1">
      <c r="A149" s="54"/>
      <c r="B149" s="49"/>
      <c r="C149" s="44"/>
      <c r="D149" s="44"/>
      <c r="E149" s="44"/>
      <c r="F149" s="44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 spans="1:25" ht="15.75" customHeight="1">
      <c r="A150" s="54"/>
      <c r="B150" s="49"/>
      <c r="C150" s="44"/>
      <c r="D150" s="44"/>
      <c r="E150" s="44"/>
      <c r="F150" s="44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 spans="1:25" ht="15.75" customHeight="1">
      <c r="A151" s="54"/>
      <c r="B151" s="49"/>
      <c r="C151" s="44"/>
      <c r="D151" s="44"/>
      <c r="E151" s="44"/>
      <c r="F151" s="44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 spans="1:25" ht="15.75" customHeight="1">
      <c r="A152" s="54"/>
      <c r="B152" s="49"/>
      <c r="C152" s="44"/>
      <c r="D152" s="44"/>
      <c r="E152" s="44"/>
      <c r="F152" s="44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 spans="1:25" ht="15.75" customHeight="1">
      <c r="A153" s="54"/>
      <c r="B153" s="49"/>
      <c r="C153" s="44"/>
      <c r="D153" s="44"/>
      <c r="E153" s="44"/>
      <c r="F153" s="44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 spans="1:25" ht="15.75" customHeight="1">
      <c r="A154" s="54"/>
      <c r="B154" s="49"/>
      <c r="C154" s="44"/>
      <c r="D154" s="44"/>
      <c r="E154" s="44"/>
      <c r="F154" s="44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 spans="1:25" ht="15.75" customHeight="1">
      <c r="A155" s="54"/>
      <c r="B155" s="49"/>
      <c r="C155" s="44"/>
      <c r="D155" s="44"/>
      <c r="E155" s="44"/>
      <c r="F155" s="44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 spans="1:25" ht="15.75" customHeight="1">
      <c r="A156" s="54"/>
      <c r="B156" s="49"/>
      <c r="C156" s="44"/>
      <c r="D156" s="44"/>
      <c r="E156" s="44"/>
      <c r="F156" s="44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 spans="1:25" ht="15.75" customHeight="1">
      <c r="A157" s="54"/>
      <c r="B157" s="49"/>
      <c r="C157" s="44"/>
      <c r="D157" s="44"/>
      <c r="E157" s="44"/>
      <c r="F157" s="44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 spans="1:25" ht="15.75" customHeight="1">
      <c r="A158" s="54"/>
      <c r="B158" s="49"/>
      <c r="C158" s="44"/>
      <c r="D158" s="44"/>
      <c r="E158" s="44"/>
      <c r="F158" s="44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 spans="1:25" ht="15.75" customHeight="1">
      <c r="A159" s="54"/>
      <c r="B159" s="49"/>
      <c r="C159" s="44"/>
      <c r="D159" s="44"/>
      <c r="E159" s="44"/>
      <c r="F159" s="44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 spans="1:25" ht="15.75" customHeight="1">
      <c r="A160" s="54"/>
      <c r="B160" s="49"/>
      <c r="C160" s="44"/>
      <c r="D160" s="44"/>
      <c r="E160" s="44"/>
      <c r="F160" s="44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 spans="1:25" ht="15.75" customHeight="1">
      <c r="A161" s="54"/>
      <c r="B161" s="49"/>
      <c r="C161" s="44"/>
      <c r="D161" s="44"/>
      <c r="E161" s="44"/>
      <c r="F161" s="44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 spans="1:25" ht="15.75" customHeight="1">
      <c r="A162" s="54"/>
      <c r="B162" s="49"/>
      <c r="C162" s="44"/>
      <c r="D162" s="44"/>
      <c r="E162" s="44"/>
      <c r="F162" s="44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 spans="1:25" ht="15.75" customHeight="1">
      <c r="A163" s="54"/>
      <c r="B163" s="49"/>
      <c r="C163" s="44"/>
      <c r="D163" s="44"/>
      <c r="E163" s="44"/>
      <c r="F163" s="44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 spans="1:25" ht="15.75" customHeight="1">
      <c r="A164" s="54"/>
      <c r="B164" s="49"/>
      <c r="C164" s="44"/>
      <c r="D164" s="44"/>
      <c r="E164" s="44"/>
      <c r="F164" s="44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 spans="1:25" ht="15.75" customHeight="1">
      <c r="A165" s="54"/>
      <c r="B165" s="49"/>
      <c r="C165" s="44"/>
      <c r="D165" s="44"/>
      <c r="E165" s="44"/>
      <c r="F165" s="44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 spans="1:25" ht="15.75" customHeight="1">
      <c r="A166" s="54"/>
      <c r="B166" s="49"/>
      <c r="C166" s="44"/>
      <c r="D166" s="44"/>
      <c r="E166" s="44"/>
      <c r="F166" s="44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 spans="1:25" ht="15.75" customHeight="1">
      <c r="A167" s="54"/>
      <c r="B167" s="49"/>
      <c r="C167" s="44"/>
      <c r="D167" s="44"/>
      <c r="E167" s="44"/>
      <c r="F167" s="44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 spans="1:25" ht="15.75" customHeight="1">
      <c r="A168" s="54"/>
      <c r="B168" s="49"/>
      <c r="C168" s="44"/>
      <c r="D168" s="44"/>
      <c r="E168" s="44"/>
      <c r="F168" s="44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 spans="1:25" ht="15.75" customHeight="1">
      <c r="A169" s="54"/>
      <c r="B169" s="49"/>
      <c r="C169" s="44"/>
      <c r="D169" s="44"/>
      <c r="E169" s="44"/>
      <c r="F169" s="44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 spans="1:25" ht="15.75" customHeight="1">
      <c r="A170" s="54"/>
      <c r="B170" s="49"/>
      <c r="C170" s="44"/>
      <c r="D170" s="44"/>
      <c r="E170" s="44"/>
      <c r="F170" s="44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 spans="1:25" ht="15.75" customHeight="1">
      <c r="A171" s="54"/>
      <c r="B171" s="49"/>
      <c r="C171" s="44"/>
      <c r="D171" s="44"/>
      <c r="E171" s="44"/>
      <c r="F171" s="44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 spans="1:25" ht="15.75" customHeight="1">
      <c r="A172" s="54"/>
      <c r="B172" s="49"/>
      <c r="C172" s="44"/>
      <c r="D172" s="44"/>
      <c r="E172" s="44"/>
      <c r="F172" s="44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 spans="1:25" ht="15.75" customHeight="1">
      <c r="A173" s="54"/>
      <c r="B173" s="49"/>
      <c r="C173" s="44"/>
      <c r="D173" s="44"/>
      <c r="E173" s="44"/>
      <c r="F173" s="44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 spans="1:25" ht="15.75" customHeight="1">
      <c r="A174" s="54"/>
      <c r="B174" s="49"/>
      <c r="C174" s="44"/>
      <c r="D174" s="44"/>
      <c r="E174" s="44"/>
      <c r="F174" s="44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 spans="1:25" ht="15.75" customHeight="1">
      <c r="A175" s="54"/>
      <c r="B175" s="49"/>
      <c r="C175" s="44"/>
      <c r="D175" s="44"/>
      <c r="E175" s="44"/>
      <c r="F175" s="44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 spans="1:25" ht="15.75" customHeight="1">
      <c r="A176" s="54"/>
      <c r="B176" s="49"/>
      <c r="C176" s="44"/>
      <c r="D176" s="44"/>
      <c r="E176" s="44"/>
      <c r="F176" s="44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 spans="1:25" ht="15.75" customHeight="1">
      <c r="A177" s="54"/>
      <c r="B177" s="49"/>
      <c r="C177" s="44"/>
      <c r="D177" s="44"/>
      <c r="E177" s="44"/>
      <c r="F177" s="44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 spans="1:25" ht="15.75" customHeight="1">
      <c r="A178" s="54"/>
      <c r="B178" s="49"/>
      <c r="C178" s="44"/>
      <c r="D178" s="44"/>
      <c r="E178" s="44"/>
      <c r="F178" s="44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 spans="1:25" ht="15.75" customHeight="1">
      <c r="A179" s="54"/>
      <c r="B179" s="49"/>
      <c r="C179" s="44"/>
      <c r="D179" s="44"/>
      <c r="E179" s="44"/>
      <c r="F179" s="44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 spans="1:25" ht="15.75" customHeight="1">
      <c r="A180" s="54"/>
      <c r="B180" s="49"/>
      <c r="C180" s="44"/>
      <c r="D180" s="44"/>
      <c r="E180" s="44"/>
      <c r="F180" s="44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 spans="1:25" ht="15.75" customHeight="1">
      <c r="A181" s="54"/>
      <c r="B181" s="49"/>
      <c r="C181" s="44"/>
      <c r="D181" s="44"/>
      <c r="E181" s="44"/>
      <c r="F181" s="44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 spans="1:25" ht="15.75" customHeight="1">
      <c r="A182" s="54"/>
      <c r="B182" s="49"/>
      <c r="C182" s="44"/>
      <c r="D182" s="44"/>
      <c r="E182" s="44"/>
      <c r="F182" s="44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 spans="1:25" ht="15.75" customHeight="1">
      <c r="A183" s="54"/>
      <c r="B183" s="49"/>
      <c r="C183" s="44"/>
      <c r="D183" s="44"/>
      <c r="E183" s="44"/>
      <c r="F183" s="44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 spans="1:25" ht="15.75" customHeight="1">
      <c r="A184" s="54"/>
      <c r="B184" s="49"/>
      <c r="C184" s="44"/>
      <c r="D184" s="44"/>
      <c r="E184" s="44"/>
      <c r="F184" s="44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 spans="1:25" ht="15.75" customHeight="1">
      <c r="A185" s="54"/>
      <c r="B185" s="49"/>
      <c r="C185" s="44"/>
      <c r="D185" s="44"/>
      <c r="E185" s="44"/>
      <c r="F185" s="44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 spans="1:25" ht="15.75" customHeight="1">
      <c r="A186" s="54"/>
      <c r="B186" s="49"/>
      <c r="C186" s="44"/>
      <c r="D186" s="44"/>
      <c r="E186" s="44"/>
      <c r="F186" s="44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 spans="1:25" ht="15.75" customHeight="1">
      <c r="A187" s="54"/>
      <c r="B187" s="49"/>
      <c r="C187" s="44"/>
      <c r="D187" s="44"/>
      <c r="E187" s="44"/>
      <c r="F187" s="44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 spans="1:25" ht="15.75" customHeight="1">
      <c r="A188" s="54"/>
      <c r="B188" s="49"/>
      <c r="C188" s="44"/>
      <c r="D188" s="44"/>
      <c r="E188" s="44"/>
      <c r="F188" s="44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 spans="1:25" ht="15.75" customHeight="1">
      <c r="A189" s="54"/>
      <c r="B189" s="49"/>
      <c r="C189" s="44"/>
      <c r="D189" s="44"/>
      <c r="E189" s="44"/>
      <c r="F189" s="44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 spans="1:25" ht="15.75" customHeight="1">
      <c r="A190" s="54"/>
      <c r="B190" s="49"/>
      <c r="C190" s="44"/>
      <c r="D190" s="44"/>
      <c r="E190" s="44"/>
      <c r="F190" s="44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 spans="1:25" ht="15.75" customHeight="1">
      <c r="A191" s="54"/>
      <c r="B191" s="49"/>
      <c r="C191" s="44"/>
      <c r="D191" s="44"/>
      <c r="E191" s="44"/>
      <c r="F191" s="44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 spans="1:25" ht="15.75" customHeight="1">
      <c r="A192" s="54"/>
      <c r="B192" s="49"/>
      <c r="C192" s="44"/>
      <c r="D192" s="44"/>
      <c r="E192" s="44"/>
      <c r="F192" s="44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 spans="1:25" ht="15.75" customHeight="1">
      <c r="A193" s="54"/>
      <c r="B193" s="49"/>
      <c r="C193" s="44"/>
      <c r="D193" s="44"/>
      <c r="E193" s="44"/>
      <c r="F193" s="44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 spans="1:25" ht="15.75" customHeight="1">
      <c r="A194" s="54"/>
      <c r="B194" s="49"/>
      <c r="C194" s="44"/>
      <c r="D194" s="44"/>
      <c r="E194" s="44"/>
      <c r="F194" s="44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 spans="1:25" ht="15.75" customHeight="1">
      <c r="A195" s="54"/>
      <c r="B195" s="49"/>
      <c r="C195" s="44"/>
      <c r="D195" s="44"/>
      <c r="E195" s="44"/>
      <c r="F195" s="44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 spans="1:25" ht="15.75" customHeight="1">
      <c r="A196" s="54"/>
      <c r="B196" s="49"/>
      <c r="C196" s="44"/>
      <c r="D196" s="44"/>
      <c r="E196" s="44"/>
      <c r="F196" s="44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 spans="1:25" ht="15.75" customHeight="1">
      <c r="A197" s="54"/>
      <c r="B197" s="49"/>
      <c r="C197" s="44"/>
      <c r="D197" s="44"/>
      <c r="E197" s="44"/>
      <c r="F197" s="44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 spans="1:25" ht="15.75" customHeight="1">
      <c r="A198" s="54"/>
      <c r="B198" s="49"/>
      <c r="C198" s="44"/>
      <c r="D198" s="44"/>
      <c r="E198" s="44"/>
      <c r="F198" s="44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 spans="1:25" ht="15.75" customHeight="1">
      <c r="A199" s="54"/>
      <c r="B199" s="49"/>
      <c r="C199" s="44"/>
      <c r="D199" s="44"/>
      <c r="E199" s="44"/>
      <c r="F199" s="44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 spans="1:25" ht="15.75" customHeight="1">
      <c r="A200" s="54"/>
      <c r="B200" s="49"/>
      <c r="C200" s="44"/>
      <c r="D200" s="44"/>
      <c r="E200" s="44"/>
      <c r="F200" s="44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 spans="1:25" ht="15.75" customHeight="1">
      <c r="A201" s="54"/>
      <c r="B201" s="49"/>
      <c r="C201" s="44"/>
      <c r="D201" s="44"/>
      <c r="E201" s="44"/>
      <c r="F201" s="44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 spans="1:25" ht="15.75" customHeight="1">
      <c r="A202" s="54"/>
      <c r="B202" s="49"/>
      <c r="C202" s="44"/>
      <c r="D202" s="44"/>
      <c r="E202" s="44"/>
      <c r="F202" s="44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 spans="1:25" ht="15.75" customHeight="1">
      <c r="A203" s="54"/>
      <c r="B203" s="49"/>
      <c r="C203" s="44"/>
      <c r="D203" s="44"/>
      <c r="E203" s="44"/>
      <c r="F203" s="44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 spans="1:25" ht="15.75" customHeight="1">
      <c r="A204" s="54"/>
      <c r="B204" s="49"/>
      <c r="C204" s="44"/>
      <c r="D204" s="44"/>
      <c r="E204" s="44"/>
      <c r="F204" s="44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 spans="1:25" ht="15.75" customHeight="1">
      <c r="A205" s="54"/>
      <c r="B205" s="49"/>
      <c r="C205" s="44"/>
      <c r="D205" s="44"/>
      <c r="E205" s="44"/>
      <c r="F205" s="44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 spans="1:25" ht="15.75" customHeight="1">
      <c r="A206" s="54"/>
      <c r="B206" s="49"/>
      <c r="C206" s="44"/>
      <c r="D206" s="44"/>
      <c r="E206" s="44"/>
      <c r="F206" s="44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 spans="1:25" ht="15.75" customHeight="1">
      <c r="A207" s="54"/>
      <c r="B207" s="49"/>
      <c r="C207" s="44"/>
      <c r="D207" s="44"/>
      <c r="E207" s="44"/>
      <c r="F207" s="44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 spans="1:25" ht="15.75" customHeight="1">
      <c r="A208" s="54"/>
      <c r="B208" s="49"/>
      <c r="C208" s="44"/>
      <c r="D208" s="44"/>
      <c r="E208" s="44"/>
      <c r="F208" s="44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 spans="1:25" ht="15.75" customHeight="1">
      <c r="A209" s="54"/>
      <c r="B209" s="49"/>
      <c r="C209" s="44"/>
      <c r="D209" s="44"/>
      <c r="E209" s="44"/>
      <c r="F209" s="44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 spans="1:25" ht="15.75" customHeight="1">
      <c r="A210" s="54"/>
      <c r="B210" s="49"/>
      <c r="C210" s="44"/>
      <c r="D210" s="44"/>
      <c r="E210" s="44"/>
      <c r="F210" s="44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 spans="1:25" ht="15.75" customHeight="1">
      <c r="A211" s="54"/>
      <c r="B211" s="49"/>
      <c r="C211" s="44"/>
      <c r="D211" s="44"/>
      <c r="E211" s="44"/>
      <c r="F211" s="44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 spans="1:25" ht="15.75" customHeight="1">
      <c r="A212" s="54"/>
      <c r="B212" s="49"/>
      <c r="C212" s="44"/>
      <c r="D212" s="44"/>
      <c r="E212" s="44"/>
      <c r="F212" s="44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 spans="1:25" ht="15.75" customHeight="1">
      <c r="A213" s="54"/>
      <c r="B213" s="49"/>
      <c r="C213" s="44"/>
      <c r="D213" s="44"/>
      <c r="E213" s="44"/>
      <c r="F213" s="44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 spans="1:25" ht="15.75" customHeight="1">
      <c r="A214" s="54"/>
      <c r="B214" s="49"/>
      <c r="C214" s="44"/>
      <c r="D214" s="44"/>
      <c r="E214" s="44"/>
      <c r="F214" s="44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 spans="1:25" ht="15.75" customHeight="1">
      <c r="A215" s="54"/>
      <c r="B215" s="49"/>
      <c r="C215" s="44"/>
      <c r="D215" s="44"/>
      <c r="E215" s="44"/>
      <c r="F215" s="44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 spans="1:25" ht="15.75" customHeight="1">
      <c r="A216" s="54"/>
      <c r="B216" s="49"/>
      <c r="C216" s="44"/>
      <c r="D216" s="44"/>
      <c r="E216" s="44"/>
      <c r="F216" s="44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 spans="1:25" ht="15.75" customHeight="1">
      <c r="A217" s="54"/>
      <c r="B217" s="49"/>
      <c r="C217" s="44"/>
      <c r="D217" s="44"/>
      <c r="E217" s="44"/>
      <c r="F217" s="44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 spans="1:25" ht="15.75" customHeight="1">
      <c r="A218" s="54"/>
      <c r="B218" s="49"/>
      <c r="C218" s="44"/>
      <c r="D218" s="44"/>
      <c r="E218" s="44"/>
      <c r="F218" s="44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 spans="1:25" ht="15.75" customHeight="1">
      <c r="A219" s="54"/>
      <c r="B219" s="49"/>
      <c r="C219" s="44"/>
      <c r="D219" s="44"/>
      <c r="E219" s="44"/>
      <c r="F219" s="44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 spans="1:25" ht="15.75" customHeight="1">
      <c r="A220" s="54"/>
      <c r="B220" s="49"/>
      <c r="C220" s="44"/>
      <c r="D220" s="44"/>
      <c r="E220" s="44"/>
      <c r="F220" s="44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 spans="1:25" ht="15.75" customHeight="1">
      <c r="A221" s="54"/>
      <c r="B221" s="49"/>
      <c r="C221" s="44"/>
      <c r="D221" s="44"/>
      <c r="E221" s="44"/>
      <c r="F221" s="44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 spans="1:25" ht="15.75" customHeight="1">
      <c r="A222" s="54"/>
      <c r="B222" s="49"/>
      <c r="C222" s="44"/>
      <c r="D222" s="44"/>
      <c r="E222" s="44"/>
      <c r="F222" s="44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 spans="1:25" ht="15.75" customHeight="1">
      <c r="A223" s="54"/>
      <c r="B223" s="49"/>
      <c r="C223" s="44"/>
      <c r="D223" s="44"/>
      <c r="E223" s="44"/>
      <c r="F223" s="44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 spans="1:25" ht="15.75" customHeight="1">
      <c r="A224" s="54"/>
      <c r="B224" s="49"/>
      <c r="C224" s="44"/>
      <c r="D224" s="44"/>
      <c r="E224" s="44"/>
      <c r="F224" s="44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 spans="1:25" ht="15.75" customHeight="1">
      <c r="A225" s="54"/>
      <c r="B225" s="49"/>
      <c r="C225" s="44"/>
      <c r="D225" s="44"/>
      <c r="E225" s="44"/>
      <c r="F225" s="44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 spans="1:25" ht="15.75" customHeight="1">
      <c r="A226" s="54"/>
      <c r="B226" s="49"/>
      <c r="C226" s="44"/>
      <c r="D226" s="44"/>
      <c r="E226" s="44"/>
      <c r="F226" s="44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 spans="1:25" ht="15.75" customHeight="1">
      <c r="A227" s="54"/>
      <c r="B227" s="49"/>
      <c r="C227" s="44"/>
      <c r="D227" s="44"/>
      <c r="E227" s="44"/>
      <c r="F227" s="44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 spans="1:25" ht="15.75" customHeight="1">
      <c r="A228" s="54"/>
      <c r="B228" s="49"/>
      <c r="C228" s="44"/>
      <c r="D228" s="44"/>
      <c r="E228" s="44"/>
      <c r="F228" s="44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 spans="1:25" ht="15.75" customHeight="1">
      <c r="A229" s="54"/>
      <c r="B229" s="49"/>
      <c r="C229" s="44"/>
      <c r="D229" s="44"/>
      <c r="E229" s="44"/>
      <c r="F229" s="44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 spans="1:25" ht="15.75" customHeight="1">
      <c r="A230" s="54"/>
      <c r="B230" s="49"/>
      <c r="C230" s="44"/>
      <c r="D230" s="44"/>
      <c r="E230" s="44"/>
      <c r="F230" s="44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 spans="1:25" ht="15.75" customHeight="1">
      <c r="A231" s="54"/>
      <c r="B231" s="49"/>
      <c r="C231" s="44"/>
      <c r="D231" s="44"/>
      <c r="E231" s="44"/>
      <c r="F231" s="44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 spans="1:25" ht="15.75" customHeight="1">
      <c r="A232" s="54"/>
      <c r="B232" s="49"/>
      <c r="C232" s="44"/>
      <c r="D232" s="44"/>
      <c r="E232" s="44"/>
      <c r="F232" s="44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 spans="1:25" ht="15.75" customHeight="1">
      <c r="A233" s="54"/>
      <c r="B233" s="49"/>
      <c r="C233" s="44"/>
      <c r="D233" s="44"/>
      <c r="E233" s="44"/>
      <c r="F233" s="44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 spans="1:25" ht="15.75" customHeight="1">
      <c r="A234" s="54"/>
      <c r="B234" s="49"/>
      <c r="C234" s="44"/>
      <c r="D234" s="44"/>
      <c r="E234" s="44"/>
      <c r="F234" s="44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 spans="1:25" ht="15.75" customHeight="1">
      <c r="A235" s="54"/>
      <c r="B235" s="49"/>
      <c r="C235" s="44"/>
      <c r="D235" s="44"/>
      <c r="E235" s="44"/>
      <c r="F235" s="44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 spans="1:25" ht="15.75" customHeight="1">
      <c r="A236" s="54"/>
      <c r="B236" s="49"/>
      <c r="C236" s="44"/>
      <c r="D236" s="44"/>
      <c r="E236" s="44"/>
      <c r="F236" s="44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 spans="1:25" ht="15.75" customHeight="1">
      <c r="A237" s="54"/>
      <c r="B237" s="49"/>
      <c r="C237" s="44"/>
      <c r="D237" s="44"/>
      <c r="E237" s="44"/>
      <c r="F237" s="44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 spans="1:25" ht="15.75" customHeight="1">
      <c r="A238" s="54"/>
      <c r="B238" s="49"/>
      <c r="C238" s="44"/>
      <c r="D238" s="44"/>
      <c r="E238" s="44"/>
      <c r="F238" s="44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 spans="1:25" ht="15.75" customHeight="1">
      <c r="A239" s="54"/>
      <c r="B239" s="49"/>
      <c r="C239" s="44"/>
      <c r="D239" s="44"/>
      <c r="E239" s="44"/>
      <c r="F239" s="44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 spans="1:25" ht="15.75" customHeight="1">
      <c r="A240" s="54"/>
      <c r="B240" s="49"/>
      <c r="C240" s="44"/>
      <c r="D240" s="44"/>
      <c r="E240" s="44"/>
      <c r="F240" s="44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 spans="1:25" ht="15.75" customHeight="1">
      <c r="A241" s="54"/>
      <c r="B241" s="49"/>
      <c r="C241" s="44"/>
      <c r="D241" s="44"/>
      <c r="E241" s="44"/>
      <c r="F241" s="44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 spans="1:25" ht="15.75" customHeight="1">
      <c r="A242" s="54"/>
      <c r="B242" s="49"/>
      <c r="C242" s="44"/>
      <c r="D242" s="44"/>
      <c r="E242" s="44"/>
      <c r="F242" s="44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 spans="1:25" ht="15.75" customHeight="1">
      <c r="A243" s="54"/>
      <c r="B243" s="49"/>
      <c r="C243" s="44"/>
      <c r="D243" s="44"/>
      <c r="E243" s="44"/>
      <c r="F243" s="44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 spans="1:25" ht="15.75" customHeight="1">
      <c r="A244" s="54"/>
      <c r="B244" s="49"/>
      <c r="C244" s="44"/>
      <c r="D244" s="44"/>
      <c r="E244" s="44"/>
      <c r="F244" s="44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 spans="1:25" ht="15.75" customHeight="1">
      <c r="A245" s="54"/>
      <c r="B245" s="49"/>
      <c r="C245" s="44"/>
      <c r="D245" s="44"/>
      <c r="E245" s="44"/>
      <c r="F245" s="44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 spans="1:25" ht="15.75" customHeight="1">
      <c r="A246" s="54"/>
      <c r="B246" s="49"/>
      <c r="C246" s="44"/>
      <c r="D246" s="44"/>
      <c r="E246" s="44"/>
      <c r="F246" s="44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 spans="1:25" ht="15.75" customHeight="1">
      <c r="A247" s="54"/>
      <c r="B247" s="49"/>
      <c r="C247" s="44"/>
      <c r="D247" s="44"/>
      <c r="E247" s="44"/>
      <c r="F247" s="44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 spans="1:25" ht="15.75" customHeight="1">
      <c r="A248" s="54"/>
      <c r="B248" s="49"/>
      <c r="C248" s="44"/>
      <c r="D248" s="44"/>
      <c r="E248" s="44"/>
      <c r="F248" s="44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 spans="1:25" ht="15.75" customHeight="1">
      <c r="A249" s="54"/>
      <c r="B249" s="49"/>
      <c r="C249" s="44"/>
      <c r="D249" s="44"/>
      <c r="E249" s="44"/>
      <c r="F249" s="44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 spans="1:25" ht="15.75" customHeight="1">
      <c r="A250" s="54"/>
      <c r="B250" s="49"/>
      <c r="C250" s="44"/>
      <c r="D250" s="44"/>
      <c r="E250" s="44"/>
      <c r="F250" s="44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 spans="1:25" ht="15.75" customHeight="1">
      <c r="A251" s="54"/>
      <c r="B251" s="49"/>
      <c r="C251" s="44"/>
      <c r="D251" s="44"/>
      <c r="E251" s="44"/>
      <c r="F251" s="44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 spans="1:25" ht="15.75" customHeight="1">
      <c r="A252" s="54"/>
      <c r="B252" s="49"/>
      <c r="C252" s="44"/>
      <c r="D252" s="44"/>
      <c r="E252" s="44"/>
      <c r="F252" s="44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 spans="1:25" ht="15.75" customHeight="1">
      <c r="A253" s="54"/>
      <c r="B253" s="49"/>
      <c r="C253" s="44"/>
      <c r="D253" s="44"/>
      <c r="E253" s="44"/>
      <c r="F253" s="44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 spans="1:25" ht="15.75" customHeight="1">
      <c r="A254" s="54"/>
      <c r="B254" s="49"/>
      <c r="C254" s="44"/>
      <c r="D254" s="44"/>
      <c r="E254" s="44"/>
      <c r="F254" s="44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 spans="1:25" ht="15.75" customHeight="1">
      <c r="A255" s="54"/>
      <c r="B255" s="49"/>
      <c r="C255" s="44"/>
      <c r="D255" s="44"/>
      <c r="E255" s="44"/>
      <c r="F255" s="44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 spans="1:25" ht="15.75" customHeight="1">
      <c r="A256" s="54"/>
      <c r="B256" s="49"/>
      <c r="C256" s="44"/>
      <c r="D256" s="44"/>
      <c r="E256" s="44"/>
      <c r="F256" s="44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 spans="1:25" ht="15.75" customHeight="1">
      <c r="A257" s="54"/>
      <c r="B257" s="49"/>
      <c r="C257" s="44"/>
      <c r="D257" s="44"/>
      <c r="E257" s="44"/>
      <c r="F257" s="44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 spans="1:25" ht="15.75" customHeight="1">
      <c r="A258" s="54"/>
      <c r="B258" s="49"/>
      <c r="C258" s="44"/>
      <c r="D258" s="44"/>
      <c r="E258" s="44"/>
      <c r="F258" s="44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 spans="1:25" ht="15.75" customHeight="1">
      <c r="A259" s="54"/>
      <c r="B259" s="49"/>
      <c r="C259" s="44"/>
      <c r="D259" s="44"/>
      <c r="E259" s="44"/>
      <c r="F259" s="44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 spans="1:25" ht="15.75" customHeight="1">
      <c r="A260" s="54"/>
      <c r="B260" s="49"/>
      <c r="C260" s="44"/>
      <c r="D260" s="44"/>
      <c r="E260" s="44"/>
      <c r="F260" s="44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 spans="1:25" ht="15.75" customHeight="1">
      <c r="A261" s="54"/>
      <c r="B261" s="49"/>
      <c r="C261" s="44"/>
      <c r="D261" s="44"/>
      <c r="E261" s="44"/>
      <c r="F261" s="44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 spans="1:25" ht="15.75" customHeight="1">
      <c r="A262" s="54"/>
      <c r="B262" s="49"/>
      <c r="C262" s="44"/>
      <c r="D262" s="44"/>
      <c r="E262" s="44"/>
      <c r="F262" s="44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 spans="1:25" ht="15.75" customHeight="1">
      <c r="A263" s="54"/>
      <c r="B263" s="49"/>
      <c r="C263" s="44"/>
      <c r="D263" s="44"/>
      <c r="E263" s="44"/>
      <c r="F263" s="44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 spans="1:25" ht="15.75" customHeight="1">
      <c r="A264" s="54"/>
      <c r="B264" s="49"/>
      <c r="C264" s="44"/>
      <c r="D264" s="44"/>
      <c r="E264" s="44"/>
      <c r="F264" s="44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 spans="1:25" ht="15.75" customHeight="1">
      <c r="A265" s="54"/>
      <c r="B265" s="49"/>
      <c r="C265" s="44"/>
      <c r="D265" s="44"/>
      <c r="E265" s="44"/>
      <c r="F265" s="44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 spans="1:25" ht="15.75" customHeight="1">
      <c r="A266" s="54"/>
      <c r="B266" s="49"/>
      <c r="C266" s="44"/>
      <c r="D266" s="44"/>
      <c r="E266" s="44"/>
      <c r="F266" s="44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 spans="1:25" ht="15.75" customHeight="1">
      <c r="A267" s="54"/>
      <c r="B267" s="49"/>
      <c r="C267" s="44"/>
      <c r="D267" s="44"/>
      <c r="E267" s="44"/>
      <c r="F267" s="44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 spans="1:25" ht="15.75" customHeight="1">
      <c r="A268" s="54"/>
      <c r="B268" s="49"/>
      <c r="C268" s="44"/>
      <c r="D268" s="44"/>
      <c r="E268" s="44"/>
      <c r="F268" s="44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 spans="1:25" ht="15.75" customHeight="1">
      <c r="A269" s="54"/>
      <c r="B269" s="49"/>
      <c r="C269" s="44"/>
      <c r="D269" s="44"/>
      <c r="E269" s="44"/>
      <c r="F269" s="44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 spans="1:25" ht="15.75" customHeight="1">
      <c r="A270" s="54"/>
      <c r="B270" s="49"/>
      <c r="C270" s="44"/>
      <c r="D270" s="44"/>
      <c r="E270" s="44"/>
      <c r="F270" s="44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 spans="1:25" ht="15.75" customHeight="1">
      <c r="A271" s="54"/>
      <c r="B271" s="49"/>
      <c r="C271" s="44"/>
      <c r="D271" s="44"/>
      <c r="E271" s="44"/>
      <c r="F271" s="44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 spans="1:25" ht="15.75" customHeight="1">
      <c r="A272" s="54"/>
      <c r="B272" s="49"/>
      <c r="C272" s="44"/>
      <c r="D272" s="44"/>
      <c r="E272" s="44"/>
      <c r="F272" s="44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 spans="1:25" ht="15.75" customHeight="1">
      <c r="A273" s="54"/>
      <c r="B273" s="49"/>
      <c r="C273" s="44"/>
      <c r="D273" s="44"/>
      <c r="E273" s="44"/>
      <c r="F273" s="44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 spans="1:25" ht="15.75" customHeight="1">
      <c r="A274" s="54"/>
      <c r="B274" s="49"/>
      <c r="C274" s="44"/>
      <c r="D274" s="44"/>
      <c r="E274" s="44"/>
      <c r="F274" s="44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 spans="1:25" ht="15.75" customHeight="1">
      <c r="A275" s="54"/>
      <c r="B275" s="49"/>
      <c r="C275" s="44"/>
      <c r="D275" s="44"/>
      <c r="E275" s="44"/>
      <c r="F275" s="44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 spans="1:25" ht="15.75" customHeight="1">
      <c r="A276" s="54"/>
      <c r="B276" s="49"/>
      <c r="C276" s="44"/>
      <c r="D276" s="44"/>
      <c r="E276" s="44"/>
      <c r="F276" s="44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 spans="1:25" ht="15.75" customHeight="1">
      <c r="A277" s="54"/>
      <c r="B277" s="49"/>
      <c r="C277" s="44"/>
      <c r="D277" s="44"/>
      <c r="E277" s="44"/>
      <c r="F277" s="44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 spans="1:25" ht="15.75" customHeight="1">
      <c r="A278" s="54"/>
      <c r="B278" s="49"/>
      <c r="C278" s="44"/>
      <c r="D278" s="44"/>
      <c r="E278" s="44"/>
      <c r="F278" s="44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 spans="1:25" ht="15.75" customHeight="1">
      <c r="A279" s="54"/>
      <c r="B279" s="49"/>
      <c r="C279" s="44"/>
      <c r="D279" s="44"/>
      <c r="E279" s="44"/>
      <c r="F279" s="44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 spans="1:25" ht="15.75" customHeight="1">
      <c r="A280" s="54"/>
      <c r="B280" s="49"/>
      <c r="C280" s="44"/>
      <c r="D280" s="44"/>
      <c r="E280" s="44"/>
      <c r="F280" s="44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 spans="1:25" ht="15.75" customHeight="1">
      <c r="A281" s="54"/>
      <c r="B281" s="49"/>
      <c r="C281" s="44"/>
      <c r="D281" s="44"/>
      <c r="E281" s="44"/>
      <c r="F281" s="44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 spans="1:25" ht="15.75" customHeight="1">
      <c r="A282" s="54"/>
      <c r="B282" s="49"/>
      <c r="C282" s="44"/>
      <c r="D282" s="44"/>
      <c r="E282" s="44"/>
      <c r="F282" s="44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 spans="1:25" ht="15.75" customHeight="1">
      <c r="A283" s="54"/>
      <c r="B283" s="49"/>
      <c r="C283" s="44"/>
      <c r="D283" s="44"/>
      <c r="E283" s="44"/>
      <c r="F283" s="44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 spans="1:25" ht="15.75" customHeight="1">
      <c r="A284" s="54"/>
      <c r="B284" s="49"/>
      <c r="C284" s="44"/>
      <c r="D284" s="44"/>
      <c r="E284" s="44"/>
      <c r="F284" s="44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 spans="1:25" ht="15.75" customHeight="1">
      <c r="A285" s="54"/>
      <c r="B285" s="49"/>
      <c r="C285" s="44"/>
      <c r="D285" s="44"/>
      <c r="E285" s="44"/>
      <c r="F285" s="44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 spans="1:25" ht="15.75" customHeight="1">
      <c r="A286" s="54"/>
      <c r="B286" s="49"/>
      <c r="C286" s="44"/>
      <c r="D286" s="44"/>
      <c r="E286" s="44"/>
      <c r="F286" s="44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 spans="1:25" ht="15.75" customHeight="1">
      <c r="A287" s="54"/>
      <c r="B287" s="49"/>
      <c r="C287" s="44"/>
      <c r="D287" s="44"/>
      <c r="E287" s="44"/>
      <c r="F287" s="44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 spans="1:25" ht="15.75" customHeight="1">
      <c r="A288" s="54"/>
      <c r="B288" s="49"/>
      <c r="C288" s="44"/>
      <c r="D288" s="44"/>
      <c r="E288" s="44"/>
      <c r="F288" s="44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 spans="1:25" ht="15.75" customHeight="1">
      <c r="A289" s="54"/>
      <c r="B289" s="49"/>
      <c r="C289" s="44"/>
      <c r="D289" s="44"/>
      <c r="E289" s="44"/>
      <c r="F289" s="44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 spans="1:25" ht="15.75" customHeight="1">
      <c r="A290" s="54"/>
      <c r="B290" s="49"/>
      <c r="C290" s="44"/>
      <c r="D290" s="44"/>
      <c r="E290" s="44"/>
      <c r="F290" s="44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 spans="1:25" ht="15.75" customHeight="1">
      <c r="A291" s="54"/>
      <c r="B291" s="49"/>
      <c r="C291" s="44"/>
      <c r="D291" s="44"/>
      <c r="E291" s="44"/>
      <c r="F291" s="44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 spans="1:25" ht="15.75" customHeight="1">
      <c r="A292" s="54"/>
      <c r="B292" s="49"/>
      <c r="C292" s="44"/>
      <c r="D292" s="44"/>
      <c r="E292" s="44"/>
      <c r="F292" s="44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 spans="1:25" ht="15.75" customHeight="1">
      <c r="A293" s="54"/>
      <c r="B293" s="49"/>
      <c r="C293" s="44"/>
      <c r="D293" s="44"/>
      <c r="E293" s="44"/>
      <c r="F293" s="44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 spans="1:25" ht="15.75" customHeight="1">
      <c r="A294" s="54"/>
      <c r="B294" s="49"/>
      <c r="C294" s="44"/>
      <c r="D294" s="44"/>
      <c r="E294" s="44"/>
      <c r="F294" s="44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 spans="1:25" ht="15.75" customHeight="1">
      <c r="A295" s="54"/>
      <c r="B295" s="49"/>
      <c r="C295" s="44"/>
      <c r="D295" s="44"/>
      <c r="E295" s="44"/>
      <c r="F295" s="44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 spans="1:25" ht="15.75" customHeight="1">
      <c r="A296" s="54"/>
      <c r="B296" s="49"/>
      <c r="C296" s="44"/>
      <c r="D296" s="44"/>
      <c r="E296" s="44"/>
      <c r="F296" s="44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 spans="1:25" ht="15.75" customHeight="1">
      <c r="A297" s="54"/>
      <c r="B297" s="49"/>
      <c r="C297" s="44"/>
      <c r="D297" s="44"/>
      <c r="E297" s="44"/>
      <c r="F297" s="44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 spans="1:25" ht="15.75" customHeight="1">
      <c r="A298" s="54"/>
      <c r="B298" s="49"/>
      <c r="C298" s="44"/>
      <c r="D298" s="44"/>
      <c r="E298" s="44"/>
      <c r="F298" s="44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 spans="1:25" ht="15.75" customHeight="1">
      <c r="A299" s="54"/>
      <c r="B299" s="49"/>
      <c r="C299" s="44"/>
      <c r="D299" s="44"/>
      <c r="E299" s="44"/>
      <c r="F299" s="44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 spans="1:25" ht="15.75" customHeight="1">
      <c r="A300" s="54"/>
      <c r="B300" s="49"/>
      <c r="C300" s="44"/>
      <c r="D300" s="44"/>
      <c r="E300" s="44"/>
      <c r="F300" s="44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 spans="1:25" ht="15.75" customHeight="1">
      <c r="A301" s="54"/>
      <c r="B301" s="49"/>
      <c r="C301" s="44"/>
      <c r="D301" s="44"/>
      <c r="E301" s="44"/>
      <c r="F301" s="44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 spans="1:25" ht="15.75" customHeight="1">
      <c r="A302" s="54"/>
      <c r="B302" s="49"/>
      <c r="C302" s="44"/>
      <c r="D302" s="44"/>
      <c r="E302" s="44"/>
      <c r="F302" s="44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 spans="1:25" ht="15.75" customHeight="1">
      <c r="A303" s="54"/>
      <c r="B303" s="49"/>
      <c r="C303" s="44"/>
      <c r="D303" s="44"/>
      <c r="E303" s="44"/>
      <c r="F303" s="44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 spans="1:25" ht="15.75" customHeight="1">
      <c r="A304" s="54"/>
      <c r="B304" s="49"/>
      <c r="C304" s="44"/>
      <c r="D304" s="44"/>
      <c r="E304" s="44"/>
      <c r="F304" s="44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 spans="1:25" ht="15.75" customHeight="1">
      <c r="A305" s="54"/>
      <c r="B305" s="49"/>
      <c r="C305" s="44"/>
      <c r="D305" s="44"/>
      <c r="E305" s="44"/>
      <c r="F305" s="44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 spans="1:25" ht="15.75" customHeight="1">
      <c r="A306" s="54"/>
      <c r="B306" s="49"/>
      <c r="C306" s="44"/>
      <c r="D306" s="44"/>
      <c r="E306" s="44"/>
      <c r="F306" s="44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 spans="1:25" ht="15.75" customHeight="1">
      <c r="A307" s="54"/>
      <c r="B307" s="49"/>
      <c r="C307" s="44"/>
      <c r="D307" s="44"/>
      <c r="E307" s="44"/>
      <c r="F307" s="44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 spans="1:25" ht="15.75" customHeight="1">
      <c r="A308" s="54"/>
      <c r="B308" s="49"/>
      <c r="C308" s="44"/>
      <c r="D308" s="44"/>
      <c r="E308" s="44"/>
      <c r="F308" s="44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 spans="1:25" ht="15.75" customHeight="1">
      <c r="A309" s="54"/>
      <c r="B309" s="49"/>
      <c r="C309" s="44"/>
      <c r="D309" s="44"/>
      <c r="E309" s="44"/>
      <c r="F309" s="44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 spans="1:25" ht="15.75" customHeight="1">
      <c r="A310" s="54"/>
      <c r="B310" s="49"/>
      <c r="C310" s="44"/>
      <c r="D310" s="44"/>
      <c r="E310" s="44"/>
      <c r="F310" s="44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 spans="1:25" ht="15.75" customHeight="1">
      <c r="A311" s="54"/>
      <c r="B311" s="49"/>
      <c r="C311" s="44"/>
      <c r="D311" s="44"/>
      <c r="E311" s="44"/>
      <c r="F311" s="44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 spans="1:25" ht="15.75" customHeight="1">
      <c r="A312" s="54"/>
      <c r="B312" s="49"/>
      <c r="C312" s="44"/>
      <c r="D312" s="44"/>
      <c r="E312" s="44"/>
      <c r="F312" s="44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 spans="1:25" ht="15.75" customHeight="1">
      <c r="A313" s="54"/>
      <c r="B313" s="49"/>
      <c r="C313" s="44"/>
      <c r="D313" s="44"/>
      <c r="E313" s="44"/>
      <c r="F313" s="44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 spans="1:25" ht="15.75" customHeight="1">
      <c r="A314" s="54"/>
      <c r="B314" s="49"/>
      <c r="C314" s="44"/>
      <c r="D314" s="44"/>
      <c r="E314" s="44"/>
      <c r="F314" s="44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 spans="1:25" ht="15.75" customHeight="1">
      <c r="A315" s="54"/>
      <c r="B315" s="49"/>
      <c r="C315" s="44"/>
      <c r="D315" s="44"/>
      <c r="E315" s="44"/>
      <c r="F315" s="44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 spans="1:25" ht="15.75" customHeight="1">
      <c r="A316" s="54"/>
      <c r="B316" s="49"/>
      <c r="C316" s="44"/>
      <c r="D316" s="44"/>
      <c r="E316" s="44"/>
      <c r="F316" s="44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 spans="1:25" ht="15.75" customHeight="1">
      <c r="A317" s="54"/>
      <c r="B317" s="49"/>
      <c r="C317" s="44"/>
      <c r="D317" s="44"/>
      <c r="E317" s="44"/>
      <c r="F317" s="44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 spans="1:25" ht="15.75" customHeight="1">
      <c r="A318" s="54"/>
      <c r="B318" s="49"/>
      <c r="C318" s="44"/>
      <c r="D318" s="44"/>
      <c r="E318" s="44"/>
      <c r="F318" s="44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 spans="1:25" ht="15.75" customHeight="1">
      <c r="A319" s="54"/>
      <c r="B319" s="49"/>
      <c r="C319" s="44"/>
      <c r="D319" s="44"/>
      <c r="E319" s="44"/>
      <c r="F319" s="44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 spans="1:25" ht="15.75" customHeight="1">
      <c r="A320" s="54"/>
      <c r="B320" s="49"/>
      <c r="C320" s="44"/>
      <c r="D320" s="44"/>
      <c r="E320" s="44"/>
      <c r="F320" s="44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 spans="1:25" ht="15.75" customHeight="1">
      <c r="A321" s="54"/>
      <c r="B321" s="49"/>
      <c r="C321" s="44"/>
      <c r="D321" s="44"/>
      <c r="E321" s="44"/>
      <c r="F321" s="44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 spans="1:25" ht="15.75" customHeight="1">
      <c r="A322" s="54"/>
      <c r="B322" s="49"/>
      <c r="C322" s="44"/>
      <c r="D322" s="44"/>
      <c r="E322" s="44"/>
      <c r="F322" s="44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 spans="1:25" ht="15.75" customHeight="1">
      <c r="A323" s="54"/>
      <c r="B323" s="49"/>
      <c r="C323" s="44"/>
      <c r="D323" s="44"/>
      <c r="E323" s="44"/>
      <c r="F323" s="44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 spans="1:25" ht="15.75" customHeight="1">
      <c r="A324" s="54"/>
      <c r="B324" s="49"/>
      <c r="C324" s="44"/>
      <c r="D324" s="44"/>
      <c r="E324" s="44"/>
      <c r="F324" s="44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 spans="1:25" ht="15.75" customHeight="1">
      <c r="A325" s="54"/>
      <c r="B325" s="49"/>
      <c r="C325" s="44"/>
      <c r="D325" s="44"/>
      <c r="E325" s="44"/>
      <c r="F325" s="44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 spans="1:25" ht="15.75" customHeight="1">
      <c r="A326" s="54"/>
      <c r="B326" s="49"/>
      <c r="C326" s="44"/>
      <c r="D326" s="44"/>
      <c r="E326" s="44"/>
      <c r="F326" s="44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 spans="1:25" ht="15.75" customHeight="1">
      <c r="A327" s="54"/>
      <c r="B327" s="49"/>
      <c r="C327" s="44"/>
      <c r="D327" s="44"/>
      <c r="E327" s="44"/>
      <c r="F327" s="44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 spans="1:25" ht="15.75" customHeight="1">
      <c r="A328" s="54"/>
      <c r="B328" s="49"/>
      <c r="C328" s="44"/>
      <c r="D328" s="44"/>
      <c r="E328" s="44"/>
      <c r="F328" s="44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 spans="1:25" ht="15.75" customHeight="1">
      <c r="A329" s="54"/>
      <c r="B329" s="49"/>
      <c r="C329" s="44"/>
      <c r="D329" s="44"/>
      <c r="E329" s="44"/>
      <c r="F329" s="44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 spans="1:25" ht="15.75" customHeight="1">
      <c r="A330" s="54"/>
      <c r="B330" s="49"/>
      <c r="C330" s="44"/>
      <c r="D330" s="44"/>
      <c r="E330" s="44"/>
      <c r="F330" s="44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 spans="1:25" ht="15.75" customHeight="1">
      <c r="A331" s="54"/>
      <c r="B331" s="49"/>
      <c r="C331" s="44"/>
      <c r="D331" s="44"/>
      <c r="E331" s="44"/>
      <c r="F331" s="44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 spans="1:25" ht="15.75" customHeight="1">
      <c r="A332" s="54"/>
      <c r="B332" s="49"/>
      <c r="C332" s="44"/>
      <c r="D332" s="44"/>
      <c r="E332" s="44"/>
      <c r="F332" s="44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 spans="1:25" ht="15.75" customHeight="1">
      <c r="A333" s="54"/>
      <c r="B333" s="49"/>
      <c r="C333" s="44"/>
      <c r="D333" s="44"/>
      <c r="E333" s="44"/>
      <c r="F333" s="44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 spans="1:25" ht="15.75" customHeight="1">
      <c r="A334" s="54"/>
      <c r="B334" s="49"/>
      <c r="C334" s="44"/>
      <c r="D334" s="44"/>
      <c r="E334" s="44"/>
      <c r="F334" s="44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 spans="1:25" ht="15.75" customHeight="1">
      <c r="A335" s="54"/>
      <c r="B335" s="49"/>
      <c r="C335" s="44"/>
      <c r="D335" s="44"/>
      <c r="E335" s="44"/>
      <c r="F335" s="44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 spans="1:25" ht="15.75" customHeight="1">
      <c r="A336" s="54"/>
      <c r="B336" s="49"/>
      <c r="C336" s="44"/>
      <c r="D336" s="44"/>
      <c r="E336" s="44"/>
      <c r="F336" s="44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 spans="1:25" ht="15.75" customHeight="1">
      <c r="A337" s="54"/>
      <c r="B337" s="49"/>
      <c r="C337" s="44"/>
      <c r="D337" s="44"/>
      <c r="E337" s="44"/>
      <c r="F337" s="44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 spans="1:25" ht="15.75" customHeight="1">
      <c r="A338" s="54"/>
      <c r="B338" s="49"/>
      <c r="C338" s="44"/>
      <c r="D338" s="44"/>
      <c r="E338" s="44"/>
      <c r="F338" s="44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 spans="1:25" ht="15.75" customHeight="1">
      <c r="A339" s="54"/>
      <c r="B339" s="49"/>
      <c r="C339" s="44"/>
      <c r="D339" s="44"/>
      <c r="E339" s="44"/>
      <c r="F339" s="44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 spans="1:25" ht="15.75" customHeight="1">
      <c r="A340" s="54"/>
      <c r="B340" s="49"/>
      <c r="C340" s="44"/>
      <c r="D340" s="44"/>
      <c r="E340" s="44"/>
      <c r="F340" s="44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 spans="1:25" ht="15.75" customHeight="1">
      <c r="A341" s="54"/>
      <c r="B341" s="49"/>
      <c r="C341" s="44"/>
      <c r="D341" s="44"/>
      <c r="E341" s="44"/>
      <c r="F341" s="44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 spans="1:25" ht="15.75" customHeight="1">
      <c r="A342" s="54"/>
      <c r="B342" s="49"/>
      <c r="C342" s="44"/>
      <c r="D342" s="44"/>
      <c r="E342" s="44"/>
      <c r="F342" s="44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 spans="1:25" ht="15.75" customHeight="1">
      <c r="A343" s="54"/>
      <c r="B343" s="49"/>
      <c r="C343" s="44"/>
      <c r="D343" s="44"/>
      <c r="E343" s="44"/>
      <c r="F343" s="44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 spans="1:25" ht="15.75" customHeight="1">
      <c r="A344" s="54"/>
      <c r="B344" s="49"/>
      <c r="C344" s="44"/>
      <c r="D344" s="44"/>
      <c r="E344" s="44"/>
      <c r="F344" s="44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 spans="1:25" ht="15.75" customHeight="1">
      <c r="A345" s="54"/>
      <c r="B345" s="49"/>
      <c r="C345" s="44"/>
      <c r="D345" s="44"/>
      <c r="E345" s="44"/>
      <c r="F345" s="44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 spans="1:25" ht="15.75" customHeight="1">
      <c r="A346" s="54"/>
      <c r="B346" s="49"/>
      <c r="C346" s="44"/>
      <c r="D346" s="44"/>
      <c r="E346" s="44"/>
      <c r="F346" s="44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 spans="1:25" ht="15.75" customHeight="1">
      <c r="A347" s="54"/>
      <c r="B347" s="49"/>
      <c r="C347" s="44"/>
      <c r="D347" s="44"/>
      <c r="E347" s="44"/>
      <c r="F347" s="44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 spans="1:25" ht="15.75" customHeight="1">
      <c r="A348" s="54"/>
      <c r="B348" s="49"/>
      <c r="C348" s="44"/>
      <c r="D348" s="44"/>
      <c r="E348" s="44"/>
      <c r="F348" s="44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 spans="1:25" ht="15.75" customHeight="1">
      <c r="A349" s="54"/>
      <c r="B349" s="49"/>
      <c r="C349" s="44"/>
      <c r="D349" s="44"/>
      <c r="E349" s="44"/>
      <c r="F349" s="44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 spans="1:25" ht="15.75" customHeight="1">
      <c r="A350" s="54"/>
      <c r="B350" s="49"/>
      <c r="C350" s="44"/>
      <c r="D350" s="44"/>
      <c r="E350" s="44"/>
      <c r="F350" s="44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 spans="1:25" ht="15.75" customHeight="1">
      <c r="A351" s="54"/>
      <c r="B351" s="49"/>
      <c r="C351" s="44"/>
      <c r="D351" s="44"/>
      <c r="E351" s="44"/>
      <c r="F351" s="44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 spans="1:25" ht="15.75" customHeight="1">
      <c r="A352" s="54"/>
      <c r="B352" s="49"/>
      <c r="C352" s="44"/>
      <c r="D352" s="44"/>
      <c r="E352" s="44"/>
      <c r="F352" s="44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 spans="1:25" ht="15.75" customHeight="1">
      <c r="A353" s="54"/>
      <c r="B353" s="49"/>
      <c r="C353" s="44"/>
      <c r="D353" s="44"/>
      <c r="E353" s="44"/>
      <c r="F353" s="44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 spans="1:25" ht="15.75" customHeight="1">
      <c r="A354" s="54"/>
      <c r="B354" s="49"/>
      <c r="C354" s="44"/>
      <c r="D354" s="44"/>
      <c r="E354" s="44"/>
      <c r="F354" s="44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 spans="1:25" ht="15.75" customHeight="1">
      <c r="A355" s="54"/>
      <c r="B355" s="49"/>
      <c r="C355" s="44"/>
      <c r="D355" s="44"/>
      <c r="E355" s="44"/>
      <c r="F355" s="44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 spans="1:25" ht="15.75" customHeight="1">
      <c r="A356" s="54"/>
      <c r="B356" s="49"/>
      <c r="C356" s="44"/>
      <c r="D356" s="44"/>
      <c r="E356" s="44"/>
      <c r="F356" s="44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 spans="1:25" ht="15.75" customHeight="1">
      <c r="A357" s="54"/>
      <c r="B357" s="49"/>
      <c r="C357" s="44"/>
      <c r="D357" s="44"/>
      <c r="E357" s="44"/>
      <c r="F357" s="44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 spans="1:25" ht="15.75" customHeight="1">
      <c r="A358" s="54"/>
      <c r="B358" s="49"/>
      <c r="C358" s="44"/>
      <c r="D358" s="44"/>
      <c r="E358" s="44"/>
      <c r="F358" s="44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 spans="1:25" ht="15.75" customHeight="1">
      <c r="A359" s="54"/>
      <c r="B359" s="49"/>
      <c r="C359" s="44"/>
      <c r="D359" s="44"/>
      <c r="E359" s="44"/>
      <c r="F359" s="44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 spans="1:25" ht="15.75" customHeight="1">
      <c r="A360" s="54"/>
      <c r="B360" s="49"/>
      <c r="C360" s="44"/>
      <c r="D360" s="44"/>
      <c r="E360" s="44"/>
      <c r="F360" s="44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 spans="1:25" ht="15.75" customHeight="1">
      <c r="A361" s="54"/>
      <c r="B361" s="49"/>
      <c r="C361" s="44"/>
      <c r="D361" s="44"/>
      <c r="E361" s="44"/>
      <c r="F361" s="44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 spans="1:25" ht="15.75" customHeight="1">
      <c r="A362" s="54"/>
      <c r="B362" s="49"/>
      <c r="C362" s="44"/>
      <c r="D362" s="44"/>
      <c r="E362" s="44"/>
      <c r="F362" s="44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 spans="1:25" ht="15.75" customHeight="1">
      <c r="A363" s="54"/>
      <c r="B363" s="49"/>
      <c r="C363" s="44"/>
      <c r="D363" s="44"/>
      <c r="E363" s="44"/>
      <c r="F363" s="44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 spans="1:25" ht="15.75" customHeight="1">
      <c r="A364" s="54"/>
      <c r="B364" s="49"/>
      <c r="C364" s="44"/>
      <c r="D364" s="44"/>
      <c r="E364" s="44"/>
      <c r="F364" s="44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 spans="1:25" ht="15.75" customHeight="1">
      <c r="A365" s="54"/>
      <c r="B365" s="49"/>
      <c r="C365" s="44"/>
      <c r="D365" s="44"/>
      <c r="E365" s="44"/>
      <c r="F365" s="44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 spans="1:25" ht="15.75" customHeight="1">
      <c r="A366" s="54"/>
      <c r="B366" s="49"/>
      <c r="C366" s="44"/>
      <c r="D366" s="44"/>
      <c r="E366" s="44"/>
      <c r="F366" s="44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 spans="1:25" ht="15.75" customHeight="1">
      <c r="A367" s="54"/>
      <c r="B367" s="49"/>
      <c r="C367" s="44"/>
      <c r="D367" s="44"/>
      <c r="E367" s="44"/>
      <c r="F367" s="44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 spans="1:25" ht="15.75" customHeight="1">
      <c r="A368" s="54"/>
      <c r="B368" s="49"/>
      <c r="C368" s="44"/>
      <c r="D368" s="44"/>
      <c r="E368" s="44"/>
      <c r="F368" s="44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 spans="1:25" ht="15.75" customHeight="1">
      <c r="A369" s="54"/>
      <c r="B369" s="49"/>
      <c r="C369" s="44"/>
      <c r="D369" s="44"/>
      <c r="E369" s="44"/>
      <c r="F369" s="44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 spans="1:25" ht="15.75" customHeight="1">
      <c r="A370" s="54"/>
      <c r="B370" s="49"/>
      <c r="C370" s="44"/>
      <c r="D370" s="44"/>
      <c r="E370" s="44"/>
      <c r="F370" s="44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 spans="1:25" ht="15.75" customHeight="1">
      <c r="A371" s="54"/>
      <c r="B371" s="49"/>
      <c r="C371" s="44"/>
      <c r="D371" s="44"/>
      <c r="E371" s="44"/>
      <c r="F371" s="44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 spans="1:25" ht="15.75" customHeight="1">
      <c r="A372" s="54"/>
      <c r="B372" s="49"/>
      <c r="C372" s="44"/>
      <c r="D372" s="44"/>
      <c r="E372" s="44"/>
      <c r="F372" s="44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 spans="1:25" ht="15.75" customHeight="1">
      <c r="A373" s="54"/>
      <c r="B373" s="49"/>
      <c r="C373" s="44"/>
      <c r="D373" s="44"/>
      <c r="E373" s="44"/>
      <c r="F373" s="44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 spans="1:25" ht="15.75" customHeight="1">
      <c r="A374" s="54"/>
      <c r="B374" s="49"/>
      <c r="C374" s="44"/>
      <c r="D374" s="44"/>
      <c r="E374" s="44"/>
      <c r="F374" s="44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 spans="1:25" ht="15.75" customHeight="1">
      <c r="A375" s="54"/>
      <c r="B375" s="49"/>
      <c r="C375" s="44"/>
      <c r="D375" s="44"/>
      <c r="E375" s="44"/>
      <c r="F375" s="44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 spans="1:25" ht="15.75" customHeight="1">
      <c r="A376" s="54"/>
      <c r="B376" s="49"/>
      <c r="C376" s="44"/>
      <c r="D376" s="44"/>
      <c r="E376" s="44"/>
      <c r="F376" s="44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 spans="1:25" ht="15.75" customHeight="1">
      <c r="A377" s="54"/>
      <c r="B377" s="49"/>
      <c r="C377" s="44"/>
      <c r="D377" s="44"/>
      <c r="E377" s="44"/>
      <c r="F377" s="44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 spans="1:25" ht="15.75" customHeight="1">
      <c r="A378" s="54"/>
      <c r="B378" s="49"/>
      <c r="C378" s="44"/>
      <c r="D378" s="44"/>
      <c r="E378" s="44"/>
      <c r="F378" s="44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 spans="1:25" ht="15.75" customHeight="1">
      <c r="A379" s="54"/>
      <c r="B379" s="49"/>
      <c r="C379" s="44"/>
      <c r="D379" s="44"/>
      <c r="E379" s="44"/>
      <c r="F379" s="44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 spans="1:25" ht="15.75" customHeight="1">
      <c r="A380" s="54"/>
      <c r="B380" s="49"/>
      <c r="C380" s="44"/>
      <c r="D380" s="44"/>
      <c r="E380" s="44"/>
      <c r="F380" s="44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 spans="1:25" ht="15.75" customHeight="1">
      <c r="A381" s="54"/>
      <c r="B381" s="49"/>
      <c r="C381" s="44"/>
      <c r="D381" s="44"/>
      <c r="E381" s="44"/>
      <c r="F381" s="44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 spans="1:25" ht="15.75" customHeight="1">
      <c r="A382" s="54"/>
      <c r="B382" s="49"/>
      <c r="C382" s="44"/>
      <c r="D382" s="44"/>
      <c r="E382" s="44"/>
      <c r="F382" s="44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 spans="1:25" ht="15.75" customHeight="1">
      <c r="A383" s="54"/>
      <c r="B383" s="49"/>
      <c r="C383" s="44"/>
      <c r="D383" s="44"/>
      <c r="E383" s="44"/>
      <c r="F383" s="44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 spans="1:25" ht="15.75" customHeight="1">
      <c r="A384" s="54"/>
      <c r="B384" s="49"/>
      <c r="C384" s="44"/>
      <c r="D384" s="44"/>
      <c r="E384" s="44"/>
      <c r="F384" s="44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 spans="1:25" ht="15.75" customHeight="1">
      <c r="A385" s="54"/>
      <c r="B385" s="49"/>
      <c r="C385" s="44"/>
      <c r="D385" s="44"/>
      <c r="E385" s="44"/>
      <c r="F385" s="44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 spans="1:25" ht="15.75" customHeight="1">
      <c r="A386" s="54"/>
      <c r="B386" s="49"/>
      <c r="C386" s="44"/>
      <c r="D386" s="44"/>
      <c r="E386" s="44"/>
      <c r="F386" s="44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 spans="1:25" ht="15.75" customHeight="1">
      <c r="A387" s="54"/>
      <c r="B387" s="49"/>
      <c r="C387" s="44"/>
      <c r="D387" s="44"/>
      <c r="E387" s="44"/>
      <c r="F387" s="44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 spans="1:25" ht="15.75" customHeight="1">
      <c r="A388" s="54"/>
      <c r="B388" s="49"/>
      <c r="C388" s="44"/>
      <c r="D388" s="44"/>
      <c r="E388" s="44"/>
      <c r="F388" s="44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 spans="1:25" ht="15.75" customHeight="1">
      <c r="A389" s="54"/>
      <c r="B389" s="49"/>
      <c r="C389" s="44"/>
      <c r="D389" s="44"/>
      <c r="E389" s="44"/>
      <c r="F389" s="44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 spans="1:25" ht="15.75" customHeight="1">
      <c r="A390" s="54"/>
      <c r="B390" s="49"/>
      <c r="C390" s="44"/>
      <c r="D390" s="44"/>
      <c r="E390" s="44"/>
      <c r="F390" s="44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 spans="1:25" ht="15.75" customHeight="1">
      <c r="A391" s="54"/>
      <c r="B391" s="49"/>
      <c r="C391" s="44"/>
      <c r="D391" s="44"/>
      <c r="E391" s="44"/>
      <c r="F391" s="44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 spans="1:25" ht="15.75" customHeight="1">
      <c r="A392" s="54"/>
      <c r="B392" s="49"/>
      <c r="C392" s="44"/>
      <c r="D392" s="44"/>
      <c r="E392" s="44"/>
      <c r="F392" s="44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 spans="1:25" ht="15.75" customHeight="1">
      <c r="A393" s="54"/>
      <c r="B393" s="49"/>
      <c r="C393" s="44"/>
      <c r="D393" s="44"/>
      <c r="E393" s="44"/>
      <c r="F393" s="44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 spans="1:25" ht="15.75" customHeight="1">
      <c r="A394" s="54"/>
      <c r="B394" s="49"/>
      <c r="C394" s="44"/>
      <c r="D394" s="44"/>
      <c r="E394" s="44"/>
      <c r="F394" s="44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 spans="1:25" ht="15.75" customHeight="1">
      <c r="A395" s="54"/>
      <c r="B395" s="49"/>
      <c r="C395" s="44"/>
      <c r="D395" s="44"/>
      <c r="E395" s="44"/>
      <c r="F395" s="44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 spans="1:25" ht="15.75" customHeight="1">
      <c r="A396" s="54"/>
      <c r="B396" s="49"/>
      <c r="C396" s="44"/>
      <c r="D396" s="44"/>
      <c r="E396" s="44"/>
      <c r="F396" s="44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 spans="1:25" ht="15.75" customHeight="1">
      <c r="A397" s="54"/>
      <c r="B397" s="49"/>
      <c r="C397" s="44"/>
      <c r="D397" s="44"/>
      <c r="E397" s="44"/>
      <c r="F397" s="44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 spans="1:25" ht="15.75" customHeight="1">
      <c r="A398" s="54"/>
      <c r="B398" s="49"/>
      <c r="C398" s="44"/>
      <c r="D398" s="44"/>
      <c r="E398" s="44"/>
      <c r="F398" s="44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 spans="1:25" ht="15.75" customHeight="1">
      <c r="A399" s="54"/>
      <c r="B399" s="49"/>
      <c r="C399" s="44"/>
      <c r="D399" s="44"/>
      <c r="E399" s="44"/>
      <c r="F399" s="44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 spans="1:25" ht="15.75" customHeight="1">
      <c r="A400" s="54"/>
      <c r="B400" s="49"/>
      <c r="C400" s="44"/>
      <c r="D400" s="44"/>
      <c r="E400" s="44"/>
      <c r="F400" s="44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 spans="1:25" ht="15.75" customHeight="1">
      <c r="A401" s="54"/>
      <c r="B401" s="49"/>
      <c r="C401" s="44"/>
      <c r="D401" s="44"/>
      <c r="E401" s="44"/>
      <c r="F401" s="44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 spans="1:25" ht="15.75" customHeight="1">
      <c r="A402" s="54"/>
      <c r="B402" s="49"/>
      <c r="C402" s="44"/>
      <c r="D402" s="44"/>
      <c r="E402" s="44"/>
      <c r="F402" s="44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 spans="1:25" ht="15.75" customHeight="1">
      <c r="A403" s="54"/>
      <c r="B403" s="49"/>
      <c r="C403" s="44"/>
      <c r="D403" s="44"/>
      <c r="E403" s="44"/>
      <c r="F403" s="44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 spans="1:25" ht="15.75" customHeight="1">
      <c r="A404" s="54"/>
      <c r="B404" s="49"/>
      <c r="C404" s="44"/>
      <c r="D404" s="44"/>
      <c r="E404" s="44"/>
      <c r="F404" s="44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 spans="1:25" ht="15.75" customHeight="1">
      <c r="A405" s="54"/>
      <c r="B405" s="49"/>
      <c r="C405" s="44"/>
      <c r="D405" s="44"/>
      <c r="E405" s="44"/>
      <c r="F405" s="44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 spans="1:25" ht="15.75" customHeight="1">
      <c r="A406" s="54"/>
      <c r="B406" s="49"/>
      <c r="C406" s="44"/>
      <c r="D406" s="44"/>
      <c r="E406" s="44"/>
      <c r="F406" s="44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 spans="1:25" ht="15.75" customHeight="1">
      <c r="A407" s="54"/>
      <c r="B407" s="49"/>
      <c r="C407" s="44"/>
      <c r="D407" s="44"/>
      <c r="E407" s="44"/>
      <c r="F407" s="44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 spans="1:25" ht="15.75" customHeight="1">
      <c r="A408" s="54"/>
      <c r="B408" s="49"/>
      <c r="C408" s="44"/>
      <c r="D408" s="44"/>
      <c r="E408" s="44"/>
      <c r="F408" s="44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 spans="1:25" ht="15.75" customHeight="1">
      <c r="A409" s="54"/>
      <c r="B409" s="49"/>
      <c r="C409" s="44"/>
      <c r="D409" s="44"/>
      <c r="E409" s="44"/>
      <c r="F409" s="44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 spans="1:25" ht="15.75" customHeight="1">
      <c r="A410" s="54"/>
      <c r="B410" s="49"/>
      <c r="C410" s="44"/>
      <c r="D410" s="44"/>
      <c r="E410" s="44"/>
      <c r="F410" s="44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 spans="1:25" ht="15.75" customHeight="1">
      <c r="A411" s="54"/>
      <c r="B411" s="49"/>
      <c r="C411" s="44"/>
      <c r="D411" s="44"/>
      <c r="E411" s="44"/>
      <c r="F411" s="44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 spans="1:25" ht="15.75" customHeight="1">
      <c r="A412" s="54"/>
      <c r="B412" s="49"/>
      <c r="C412" s="44"/>
      <c r="D412" s="44"/>
      <c r="E412" s="44"/>
      <c r="F412" s="44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 spans="1:25" ht="15.75" customHeight="1">
      <c r="A413" s="54"/>
      <c r="B413" s="49"/>
      <c r="C413" s="44"/>
      <c r="D413" s="44"/>
      <c r="E413" s="44"/>
      <c r="F413" s="44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 spans="1:25" ht="15.75" customHeight="1">
      <c r="A414" s="54"/>
      <c r="B414" s="49"/>
      <c r="C414" s="44"/>
      <c r="D414" s="44"/>
      <c r="E414" s="44"/>
      <c r="F414" s="44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 spans="1:25" ht="15.75" customHeight="1">
      <c r="A415" s="54"/>
      <c r="B415" s="49"/>
      <c r="C415" s="44"/>
      <c r="D415" s="44"/>
      <c r="E415" s="44"/>
      <c r="F415" s="44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 spans="1:25" ht="15.75" customHeight="1">
      <c r="A416" s="54"/>
      <c r="B416" s="49"/>
      <c r="C416" s="44"/>
      <c r="D416" s="44"/>
      <c r="E416" s="44"/>
      <c r="F416" s="44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 spans="1:25" ht="15.75" customHeight="1">
      <c r="A417" s="54"/>
      <c r="B417" s="49"/>
      <c r="C417" s="44"/>
      <c r="D417" s="44"/>
      <c r="E417" s="44"/>
      <c r="F417" s="44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 spans="1:25" ht="15.75" customHeight="1">
      <c r="A418" s="54"/>
      <c r="B418" s="49"/>
      <c r="C418" s="44"/>
      <c r="D418" s="44"/>
      <c r="E418" s="44"/>
      <c r="F418" s="44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 spans="1:25" ht="15.75" customHeight="1">
      <c r="A419" s="54"/>
      <c r="B419" s="49"/>
      <c r="C419" s="44"/>
      <c r="D419" s="44"/>
      <c r="E419" s="44"/>
      <c r="F419" s="44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 spans="1:25" ht="15.75" customHeight="1">
      <c r="A420" s="54"/>
      <c r="B420" s="49"/>
      <c r="C420" s="44"/>
      <c r="D420" s="44"/>
      <c r="E420" s="44"/>
      <c r="F420" s="44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 spans="1:25" ht="15.75" customHeight="1">
      <c r="A421" s="54"/>
      <c r="B421" s="49"/>
      <c r="C421" s="44"/>
      <c r="D421" s="44"/>
      <c r="E421" s="44"/>
      <c r="F421" s="44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 spans="1:25" ht="15.75" customHeight="1">
      <c r="A422" s="54"/>
      <c r="B422" s="49"/>
      <c r="C422" s="44"/>
      <c r="D422" s="44"/>
      <c r="E422" s="44"/>
      <c r="F422" s="44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 spans="1:25" ht="15.75" customHeight="1">
      <c r="A423" s="54"/>
      <c r="B423" s="49"/>
      <c r="C423" s="44"/>
      <c r="D423" s="44"/>
      <c r="E423" s="44"/>
      <c r="F423" s="44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 spans="1:25" ht="15.75" customHeight="1">
      <c r="A424" s="54"/>
      <c r="B424" s="49"/>
      <c r="C424" s="44"/>
      <c r="D424" s="44"/>
      <c r="E424" s="44"/>
      <c r="F424" s="44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 spans="1:25" ht="15.75" customHeight="1">
      <c r="A425" s="54"/>
      <c r="B425" s="49"/>
      <c r="C425" s="44"/>
      <c r="D425" s="44"/>
      <c r="E425" s="44"/>
      <c r="F425" s="44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 spans="1:25" ht="15.75" customHeight="1">
      <c r="A426" s="54"/>
      <c r="B426" s="49"/>
      <c r="C426" s="44"/>
      <c r="D426" s="44"/>
      <c r="E426" s="44"/>
      <c r="F426" s="44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 spans="1:25" ht="15.75" customHeight="1">
      <c r="A427" s="54"/>
      <c r="B427" s="49"/>
      <c r="C427" s="44"/>
      <c r="D427" s="44"/>
      <c r="E427" s="44"/>
      <c r="F427" s="44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 spans="1:25" ht="15.75" customHeight="1">
      <c r="A428" s="54"/>
      <c r="B428" s="49"/>
      <c r="C428" s="44"/>
      <c r="D428" s="44"/>
      <c r="E428" s="44"/>
      <c r="F428" s="44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 spans="1:25" ht="15.75" customHeight="1">
      <c r="A429" s="54"/>
      <c r="B429" s="49"/>
      <c r="C429" s="44"/>
      <c r="D429" s="44"/>
      <c r="E429" s="44"/>
      <c r="F429" s="44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 spans="1:25" ht="15.75" customHeight="1">
      <c r="A430" s="54"/>
      <c r="B430" s="49"/>
      <c r="C430" s="44"/>
      <c r="D430" s="44"/>
      <c r="E430" s="44"/>
      <c r="F430" s="44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 spans="1:25" ht="15.75" customHeight="1">
      <c r="A431" s="54"/>
      <c r="B431" s="49"/>
      <c r="C431" s="44"/>
      <c r="D431" s="44"/>
      <c r="E431" s="44"/>
      <c r="F431" s="44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 spans="1:25" ht="15.75" customHeight="1">
      <c r="A432" s="54"/>
      <c r="B432" s="49"/>
      <c r="C432" s="44"/>
      <c r="D432" s="44"/>
      <c r="E432" s="44"/>
      <c r="F432" s="44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 spans="1:25" ht="15.75" customHeight="1">
      <c r="A433" s="54"/>
      <c r="B433" s="49"/>
      <c r="C433" s="44"/>
      <c r="D433" s="44"/>
      <c r="E433" s="44"/>
      <c r="F433" s="44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 spans="1:25" ht="15.75" customHeight="1">
      <c r="A434" s="54"/>
      <c r="B434" s="49"/>
      <c r="C434" s="44"/>
      <c r="D434" s="44"/>
      <c r="E434" s="44"/>
      <c r="F434" s="44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 spans="1:25" ht="15.75" customHeight="1">
      <c r="A435" s="54"/>
      <c r="B435" s="49"/>
      <c r="C435" s="44"/>
      <c r="D435" s="44"/>
      <c r="E435" s="44"/>
      <c r="F435" s="44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 spans="1:25" ht="15.75" customHeight="1">
      <c r="A436" s="54"/>
      <c r="B436" s="49"/>
      <c r="C436" s="44"/>
      <c r="D436" s="44"/>
      <c r="E436" s="44"/>
      <c r="F436" s="44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 spans="1:25" ht="15.75" customHeight="1">
      <c r="A437" s="54"/>
      <c r="B437" s="49"/>
      <c r="C437" s="44"/>
      <c r="D437" s="44"/>
      <c r="E437" s="44"/>
      <c r="F437" s="44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 spans="1:25" ht="15.75" customHeight="1">
      <c r="A438" s="54"/>
      <c r="B438" s="49"/>
      <c r="C438" s="44"/>
      <c r="D438" s="44"/>
      <c r="E438" s="44"/>
      <c r="F438" s="44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 spans="1:25" ht="15.75" customHeight="1">
      <c r="A439" s="54"/>
      <c r="B439" s="49"/>
      <c r="C439" s="44"/>
      <c r="D439" s="44"/>
      <c r="E439" s="44"/>
      <c r="F439" s="44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 spans="1:25" ht="15.75" customHeight="1">
      <c r="A440" s="54"/>
      <c r="B440" s="49"/>
      <c r="C440" s="44"/>
      <c r="D440" s="44"/>
      <c r="E440" s="44"/>
      <c r="F440" s="44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 spans="1:25" ht="15.75" customHeight="1">
      <c r="A441" s="54"/>
      <c r="B441" s="49"/>
      <c r="C441" s="44"/>
      <c r="D441" s="44"/>
      <c r="E441" s="44"/>
      <c r="F441" s="44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 spans="1:25" ht="15.75" customHeight="1">
      <c r="A442" s="54"/>
      <c r="B442" s="49"/>
      <c r="C442" s="44"/>
      <c r="D442" s="44"/>
      <c r="E442" s="44"/>
      <c r="F442" s="44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 spans="1:25" ht="15.75" customHeight="1">
      <c r="A443" s="54"/>
      <c r="B443" s="49"/>
      <c r="C443" s="44"/>
      <c r="D443" s="44"/>
      <c r="E443" s="44"/>
      <c r="F443" s="44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 spans="1:25" ht="15.75" customHeight="1">
      <c r="A444" s="54"/>
      <c r="B444" s="49"/>
      <c r="C444" s="44"/>
      <c r="D444" s="44"/>
      <c r="E444" s="44"/>
      <c r="F444" s="44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 spans="1:25" ht="15.75" customHeight="1">
      <c r="A445" s="54"/>
      <c r="B445" s="49"/>
      <c r="C445" s="44"/>
      <c r="D445" s="44"/>
      <c r="E445" s="44"/>
      <c r="F445" s="44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 spans="1:25" ht="15.75" customHeight="1">
      <c r="A446" s="54"/>
      <c r="B446" s="49"/>
      <c r="C446" s="44"/>
      <c r="D446" s="44"/>
      <c r="E446" s="44"/>
      <c r="F446" s="44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 spans="1:25" ht="15.75" customHeight="1">
      <c r="A447" s="54"/>
      <c r="B447" s="49"/>
      <c r="C447" s="44"/>
      <c r="D447" s="44"/>
      <c r="E447" s="44"/>
      <c r="F447" s="44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 spans="1:25" ht="15.75" customHeight="1">
      <c r="A448" s="54"/>
      <c r="B448" s="49"/>
      <c r="C448" s="44"/>
      <c r="D448" s="44"/>
      <c r="E448" s="44"/>
      <c r="F448" s="44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 spans="1:25" ht="15.75" customHeight="1">
      <c r="A449" s="54"/>
      <c r="B449" s="49"/>
      <c r="C449" s="44"/>
      <c r="D449" s="44"/>
      <c r="E449" s="44"/>
      <c r="F449" s="44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 spans="1:25" ht="15.75" customHeight="1">
      <c r="A450" s="54"/>
      <c r="B450" s="49"/>
      <c r="C450" s="44"/>
      <c r="D450" s="44"/>
      <c r="E450" s="44"/>
      <c r="F450" s="44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 spans="1:25" ht="15.75" customHeight="1">
      <c r="A451" s="54"/>
      <c r="B451" s="49"/>
      <c r="C451" s="44"/>
      <c r="D451" s="44"/>
      <c r="E451" s="44"/>
      <c r="F451" s="44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 spans="1:25" ht="15.75" customHeight="1">
      <c r="A452" s="54"/>
      <c r="B452" s="49"/>
      <c r="C452" s="44"/>
      <c r="D452" s="44"/>
      <c r="E452" s="44"/>
      <c r="F452" s="44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 spans="1:25" ht="15.75" customHeight="1">
      <c r="A453" s="54"/>
      <c r="B453" s="49"/>
      <c r="C453" s="44"/>
      <c r="D453" s="44"/>
      <c r="E453" s="44"/>
      <c r="F453" s="44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 spans="1:25" ht="15.75" customHeight="1">
      <c r="A454" s="54"/>
      <c r="B454" s="49"/>
      <c r="C454" s="44"/>
      <c r="D454" s="44"/>
      <c r="E454" s="44"/>
      <c r="F454" s="44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 spans="1:25" ht="15.75" customHeight="1">
      <c r="A455" s="54"/>
      <c r="B455" s="49"/>
      <c r="C455" s="44"/>
      <c r="D455" s="44"/>
      <c r="E455" s="44"/>
      <c r="F455" s="44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 spans="1:25" ht="15.75" customHeight="1">
      <c r="A456" s="54"/>
      <c r="B456" s="49"/>
      <c r="C456" s="44"/>
      <c r="D456" s="44"/>
      <c r="E456" s="44"/>
      <c r="F456" s="44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 spans="1:25" ht="15.75" customHeight="1">
      <c r="A457" s="54"/>
      <c r="B457" s="49"/>
      <c r="C457" s="44"/>
      <c r="D457" s="44"/>
      <c r="E457" s="44"/>
      <c r="F457" s="44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 spans="1:25" ht="15.75" customHeight="1">
      <c r="A458" s="54"/>
      <c r="B458" s="49"/>
      <c r="C458" s="44"/>
      <c r="D458" s="44"/>
      <c r="E458" s="44"/>
      <c r="F458" s="44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 spans="1:25" ht="15.75" customHeight="1">
      <c r="A459" s="54"/>
      <c r="B459" s="49"/>
      <c r="C459" s="44"/>
      <c r="D459" s="44"/>
      <c r="E459" s="44"/>
      <c r="F459" s="44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 spans="1:25" ht="15.75" customHeight="1">
      <c r="A460" s="54"/>
      <c r="B460" s="49"/>
      <c r="C460" s="44"/>
      <c r="D460" s="44"/>
      <c r="E460" s="44"/>
      <c r="F460" s="44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 spans="1:25" ht="15.75" customHeight="1">
      <c r="A461" s="54"/>
      <c r="B461" s="49"/>
      <c r="C461" s="44"/>
      <c r="D461" s="44"/>
      <c r="E461" s="44"/>
      <c r="F461" s="44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 spans="1:25" ht="15.75" customHeight="1">
      <c r="A462" s="54"/>
      <c r="B462" s="49"/>
      <c r="C462" s="44"/>
      <c r="D462" s="44"/>
      <c r="E462" s="44"/>
      <c r="F462" s="44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 spans="1:25" ht="15.75" customHeight="1">
      <c r="A463" s="54"/>
      <c r="B463" s="49"/>
      <c r="C463" s="44"/>
      <c r="D463" s="44"/>
      <c r="E463" s="44"/>
      <c r="F463" s="44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 spans="1:25" ht="15.75" customHeight="1">
      <c r="A464" s="54"/>
      <c r="B464" s="49"/>
      <c r="C464" s="44"/>
      <c r="D464" s="44"/>
      <c r="E464" s="44"/>
      <c r="F464" s="44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 spans="1:25" ht="15.75" customHeight="1">
      <c r="A465" s="54"/>
      <c r="B465" s="49"/>
      <c r="C465" s="44"/>
      <c r="D465" s="44"/>
      <c r="E465" s="44"/>
      <c r="F465" s="44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 spans="1:25" ht="15.75" customHeight="1">
      <c r="A466" s="54"/>
      <c r="B466" s="49"/>
      <c r="C466" s="44"/>
      <c r="D466" s="44"/>
      <c r="E466" s="44"/>
      <c r="F466" s="44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 spans="1:25" ht="15.75" customHeight="1">
      <c r="A467" s="54"/>
      <c r="B467" s="49"/>
      <c r="C467" s="44"/>
      <c r="D467" s="44"/>
      <c r="E467" s="44"/>
      <c r="F467" s="44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 spans="1:25" ht="15.75" customHeight="1">
      <c r="A468" s="54"/>
      <c r="B468" s="49"/>
      <c r="C468" s="44"/>
      <c r="D468" s="44"/>
      <c r="E468" s="44"/>
      <c r="F468" s="44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 spans="1:25" ht="15.75" customHeight="1">
      <c r="A469" s="54"/>
      <c r="B469" s="49"/>
      <c r="C469" s="44"/>
      <c r="D469" s="44"/>
      <c r="E469" s="44"/>
      <c r="F469" s="44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 spans="1:25" ht="15.75" customHeight="1">
      <c r="A470" s="54"/>
      <c r="B470" s="49"/>
      <c r="C470" s="44"/>
      <c r="D470" s="44"/>
      <c r="E470" s="44"/>
      <c r="F470" s="44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 spans="1:25" ht="15.75" customHeight="1">
      <c r="A471" s="54"/>
      <c r="B471" s="49"/>
      <c r="C471" s="44"/>
      <c r="D471" s="44"/>
      <c r="E471" s="44"/>
      <c r="F471" s="44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 spans="1:25" ht="15.75" customHeight="1">
      <c r="A472" s="54"/>
      <c r="B472" s="49"/>
      <c r="C472" s="44"/>
      <c r="D472" s="44"/>
      <c r="E472" s="44"/>
      <c r="F472" s="44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 spans="1:25" ht="15.75" customHeight="1">
      <c r="A473" s="54"/>
      <c r="B473" s="49"/>
      <c r="C473" s="44"/>
      <c r="D473" s="44"/>
      <c r="E473" s="44"/>
      <c r="F473" s="44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 spans="1:25" ht="15.75" customHeight="1">
      <c r="A474" s="54"/>
      <c r="B474" s="49"/>
      <c r="C474" s="44"/>
      <c r="D474" s="44"/>
      <c r="E474" s="44"/>
      <c r="F474" s="44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 spans="1:25" ht="15.75" customHeight="1">
      <c r="A475" s="54"/>
      <c r="B475" s="49"/>
      <c r="C475" s="44"/>
      <c r="D475" s="44"/>
      <c r="E475" s="44"/>
      <c r="F475" s="44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 spans="1:25" ht="15.75" customHeight="1">
      <c r="A476" s="54"/>
      <c r="B476" s="49"/>
      <c r="C476" s="44"/>
      <c r="D476" s="44"/>
      <c r="E476" s="44"/>
      <c r="F476" s="44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 spans="1:25" ht="15.75" customHeight="1">
      <c r="A477" s="54"/>
      <c r="B477" s="49"/>
      <c r="C477" s="44"/>
      <c r="D477" s="44"/>
      <c r="E477" s="44"/>
      <c r="F477" s="44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 spans="1:25" ht="15.75" customHeight="1">
      <c r="A478" s="54"/>
      <c r="B478" s="49"/>
      <c r="C478" s="44"/>
      <c r="D478" s="44"/>
      <c r="E478" s="44"/>
      <c r="F478" s="44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 spans="1:25" ht="15.75" customHeight="1">
      <c r="A479" s="54"/>
      <c r="B479" s="49"/>
      <c r="C479" s="44"/>
      <c r="D479" s="44"/>
      <c r="E479" s="44"/>
      <c r="F479" s="44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 spans="1:25" ht="15.75" customHeight="1">
      <c r="A480" s="54"/>
      <c r="B480" s="49"/>
      <c r="C480" s="44"/>
      <c r="D480" s="44"/>
      <c r="E480" s="44"/>
      <c r="F480" s="44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 spans="1:25" ht="15.75" customHeight="1">
      <c r="A481" s="54"/>
      <c r="B481" s="49"/>
      <c r="C481" s="44"/>
      <c r="D481" s="44"/>
      <c r="E481" s="44"/>
      <c r="F481" s="44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 spans="1:25" ht="15.75" customHeight="1">
      <c r="A482" s="54"/>
      <c r="B482" s="49"/>
      <c r="C482" s="44"/>
      <c r="D482" s="44"/>
      <c r="E482" s="44"/>
      <c r="F482" s="44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 spans="1:25" ht="15.75" customHeight="1">
      <c r="A483" s="54"/>
      <c r="B483" s="49"/>
      <c r="C483" s="44"/>
      <c r="D483" s="44"/>
      <c r="E483" s="44"/>
      <c r="F483" s="44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 spans="1:25" ht="15.75" customHeight="1">
      <c r="A484" s="54"/>
      <c r="B484" s="49"/>
      <c r="C484" s="44"/>
      <c r="D484" s="44"/>
      <c r="E484" s="44"/>
      <c r="F484" s="44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 spans="1:25" ht="15.75" customHeight="1">
      <c r="A485" s="54"/>
      <c r="B485" s="49"/>
      <c r="C485" s="44"/>
      <c r="D485" s="44"/>
      <c r="E485" s="44"/>
      <c r="F485" s="44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 spans="1:25" ht="15.75" customHeight="1">
      <c r="A486" s="54"/>
      <c r="B486" s="49"/>
      <c r="C486" s="44"/>
      <c r="D486" s="44"/>
      <c r="E486" s="44"/>
      <c r="F486" s="44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 spans="1:25" ht="15.75" customHeight="1">
      <c r="A487" s="54"/>
      <c r="B487" s="49"/>
      <c r="C487" s="44"/>
      <c r="D487" s="44"/>
      <c r="E487" s="44"/>
      <c r="F487" s="44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 spans="1:25" ht="15.75" customHeight="1">
      <c r="A488" s="54"/>
      <c r="B488" s="49"/>
      <c r="C488" s="44"/>
      <c r="D488" s="44"/>
      <c r="E488" s="44"/>
      <c r="F488" s="44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 spans="1:25" ht="15.75" customHeight="1">
      <c r="A489" s="54"/>
      <c r="B489" s="49"/>
      <c r="C489" s="44"/>
      <c r="D489" s="44"/>
      <c r="E489" s="44"/>
      <c r="F489" s="44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 spans="1:25" ht="15.75" customHeight="1">
      <c r="A490" s="54"/>
      <c r="B490" s="49"/>
      <c r="C490" s="44"/>
      <c r="D490" s="44"/>
      <c r="E490" s="44"/>
      <c r="F490" s="44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 spans="1:25" ht="15.75" customHeight="1">
      <c r="A491" s="54"/>
      <c r="B491" s="49"/>
      <c r="C491" s="44"/>
      <c r="D491" s="44"/>
      <c r="E491" s="44"/>
      <c r="F491" s="44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 spans="1:25" ht="15.75" customHeight="1">
      <c r="A492" s="54"/>
      <c r="B492" s="49"/>
      <c r="C492" s="44"/>
      <c r="D492" s="44"/>
      <c r="E492" s="44"/>
      <c r="F492" s="44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 spans="1:25" ht="15.75" customHeight="1">
      <c r="A493" s="54"/>
      <c r="B493" s="49"/>
      <c r="C493" s="44"/>
      <c r="D493" s="44"/>
      <c r="E493" s="44"/>
      <c r="F493" s="44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 spans="1:25" ht="15.75" customHeight="1">
      <c r="A494" s="54"/>
      <c r="B494" s="49"/>
      <c r="C494" s="44"/>
      <c r="D494" s="44"/>
      <c r="E494" s="44"/>
      <c r="F494" s="44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 spans="1:25" ht="15.75" customHeight="1">
      <c r="A495" s="54"/>
      <c r="B495" s="49"/>
      <c r="C495" s="44"/>
      <c r="D495" s="44"/>
      <c r="E495" s="44"/>
      <c r="F495" s="44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 spans="1:25" ht="15.75" customHeight="1">
      <c r="A496" s="54"/>
      <c r="B496" s="49"/>
      <c r="C496" s="44"/>
      <c r="D496" s="44"/>
      <c r="E496" s="44"/>
      <c r="F496" s="44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 spans="1:25" ht="15.75" customHeight="1">
      <c r="A497" s="54"/>
      <c r="B497" s="49"/>
      <c r="C497" s="44"/>
      <c r="D497" s="44"/>
      <c r="E497" s="44"/>
      <c r="F497" s="44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 spans="1:25" ht="15.75" customHeight="1">
      <c r="A498" s="54"/>
      <c r="B498" s="49"/>
      <c r="C498" s="44"/>
      <c r="D498" s="44"/>
      <c r="E498" s="44"/>
      <c r="F498" s="44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 spans="1:25" ht="15.75" customHeight="1">
      <c r="A499" s="54"/>
      <c r="B499" s="49"/>
      <c r="C499" s="44"/>
      <c r="D499" s="44"/>
      <c r="E499" s="44"/>
      <c r="F499" s="44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 spans="1:25" ht="15.75" customHeight="1">
      <c r="A500" s="54"/>
      <c r="B500" s="49"/>
      <c r="C500" s="44"/>
      <c r="D500" s="44"/>
      <c r="E500" s="44"/>
      <c r="F500" s="44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 spans="1:25" ht="15.75" customHeight="1">
      <c r="A501" s="54"/>
      <c r="B501" s="49"/>
      <c r="C501" s="44"/>
      <c r="D501" s="44"/>
      <c r="E501" s="44"/>
      <c r="F501" s="44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 spans="1:25" ht="15.75" customHeight="1">
      <c r="A502" s="54"/>
      <c r="B502" s="49"/>
      <c r="C502" s="44"/>
      <c r="D502" s="44"/>
      <c r="E502" s="44"/>
      <c r="F502" s="44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 spans="1:25" ht="15.75" customHeight="1">
      <c r="A503" s="54"/>
      <c r="B503" s="49"/>
      <c r="C503" s="44"/>
      <c r="D503" s="44"/>
      <c r="E503" s="44"/>
      <c r="F503" s="44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 spans="1:25" ht="15.75" customHeight="1">
      <c r="A504" s="54"/>
      <c r="B504" s="49"/>
      <c r="C504" s="44"/>
      <c r="D504" s="44"/>
      <c r="E504" s="44"/>
      <c r="F504" s="44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 spans="1:25" ht="15.75" customHeight="1">
      <c r="A505" s="54"/>
      <c r="B505" s="49"/>
      <c r="C505" s="44"/>
      <c r="D505" s="44"/>
      <c r="E505" s="44"/>
      <c r="F505" s="44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 spans="1:25" ht="15.75" customHeight="1">
      <c r="A506" s="54"/>
      <c r="B506" s="49"/>
      <c r="C506" s="44"/>
      <c r="D506" s="44"/>
      <c r="E506" s="44"/>
      <c r="F506" s="44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 spans="1:25" ht="15.75" customHeight="1">
      <c r="A507" s="54"/>
      <c r="B507" s="49"/>
      <c r="C507" s="44"/>
      <c r="D507" s="44"/>
      <c r="E507" s="44"/>
      <c r="F507" s="44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 spans="1:25" ht="15.75" customHeight="1">
      <c r="A508" s="54"/>
      <c r="B508" s="49"/>
      <c r="C508" s="44"/>
      <c r="D508" s="44"/>
      <c r="E508" s="44"/>
      <c r="F508" s="44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 spans="1:25" ht="15.75" customHeight="1">
      <c r="A509" s="54"/>
      <c r="B509" s="49"/>
      <c r="C509" s="44"/>
      <c r="D509" s="44"/>
      <c r="E509" s="44"/>
      <c r="F509" s="44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 spans="1:25" ht="15.75" customHeight="1">
      <c r="A510" s="54"/>
      <c r="B510" s="49"/>
      <c r="C510" s="44"/>
      <c r="D510" s="44"/>
      <c r="E510" s="44"/>
      <c r="F510" s="44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 spans="1:25" ht="15.75" customHeight="1">
      <c r="A511" s="54"/>
      <c r="B511" s="49"/>
      <c r="C511" s="44"/>
      <c r="D511" s="44"/>
      <c r="E511" s="44"/>
      <c r="F511" s="44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 spans="1:25" ht="15.75" customHeight="1">
      <c r="A512" s="54"/>
      <c r="B512" s="49"/>
      <c r="C512" s="44"/>
      <c r="D512" s="44"/>
      <c r="E512" s="44"/>
      <c r="F512" s="44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 spans="1:25" ht="15.75" customHeight="1">
      <c r="A513" s="54"/>
      <c r="B513" s="49"/>
      <c r="C513" s="44"/>
      <c r="D513" s="44"/>
      <c r="E513" s="44"/>
      <c r="F513" s="44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 spans="1:25" ht="15.75" customHeight="1">
      <c r="A514" s="54"/>
      <c r="B514" s="49"/>
      <c r="C514" s="44"/>
      <c r="D514" s="44"/>
      <c r="E514" s="44"/>
      <c r="F514" s="44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 spans="1:25" ht="15.75" customHeight="1">
      <c r="A515" s="54"/>
      <c r="B515" s="49"/>
      <c r="C515" s="44"/>
      <c r="D515" s="44"/>
      <c r="E515" s="44"/>
      <c r="F515" s="44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 spans="1:25" ht="15.75" customHeight="1">
      <c r="A516" s="54"/>
      <c r="B516" s="49"/>
      <c r="C516" s="44"/>
      <c r="D516" s="44"/>
      <c r="E516" s="44"/>
      <c r="F516" s="44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 spans="1:25" ht="15.75" customHeight="1">
      <c r="A517" s="54"/>
      <c r="B517" s="49"/>
      <c r="C517" s="44"/>
      <c r="D517" s="44"/>
      <c r="E517" s="44"/>
      <c r="F517" s="44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 spans="1:25" ht="15.75" customHeight="1">
      <c r="A518" s="54"/>
      <c r="B518" s="49"/>
      <c r="C518" s="44"/>
      <c r="D518" s="44"/>
      <c r="E518" s="44"/>
      <c r="F518" s="44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 spans="1:25" ht="15.75" customHeight="1">
      <c r="A519" s="54"/>
      <c r="B519" s="49"/>
      <c r="C519" s="44"/>
      <c r="D519" s="44"/>
      <c r="E519" s="44"/>
      <c r="F519" s="44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 spans="1:25" ht="15.75" customHeight="1">
      <c r="A520" s="54"/>
      <c r="B520" s="49"/>
      <c r="C520" s="44"/>
      <c r="D520" s="44"/>
      <c r="E520" s="44"/>
      <c r="F520" s="44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 spans="1:25" ht="15.75" customHeight="1">
      <c r="A521" s="54"/>
      <c r="B521" s="49"/>
      <c r="C521" s="44"/>
      <c r="D521" s="44"/>
      <c r="E521" s="44"/>
      <c r="F521" s="44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 spans="1:25" ht="15.75" customHeight="1">
      <c r="A522" s="54"/>
      <c r="B522" s="49"/>
      <c r="C522" s="44"/>
      <c r="D522" s="44"/>
      <c r="E522" s="44"/>
      <c r="F522" s="44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 spans="1:25" ht="15.75" customHeight="1">
      <c r="A523" s="54"/>
      <c r="B523" s="49"/>
      <c r="C523" s="44"/>
      <c r="D523" s="44"/>
      <c r="E523" s="44"/>
      <c r="F523" s="44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 spans="1:25" ht="15.75" customHeight="1">
      <c r="A524" s="54"/>
      <c r="B524" s="49"/>
      <c r="C524" s="44"/>
      <c r="D524" s="44"/>
      <c r="E524" s="44"/>
      <c r="F524" s="44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 spans="1:25" ht="15.75" customHeight="1">
      <c r="A525" s="54"/>
      <c r="B525" s="49"/>
      <c r="C525" s="44"/>
      <c r="D525" s="44"/>
      <c r="E525" s="44"/>
      <c r="F525" s="44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 spans="1:25" ht="15.75" customHeight="1">
      <c r="A526" s="54"/>
      <c r="B526" s="49"/>
      <c r="C526" s="44"/>
      <c r="D526" s="44"/>
      <c r="E526" s="44"/>
      <c r="F526" s="44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 spans="1:25" ht="15.75" customHeight="1">
      <c r="A527" s="54"/>
      <c r="B527" s="49"/>
      <c r="C527" s="44"/>
      <c r="D527" s="44"/>
      <c r="E527" s="44"/>
      <c r="F527" s="44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 spans="1:25" ht="15.75" customHeight="1">
      <c r="A528" s="54"/>
      <c r="B528" s="49"/>
      <c r="C528" s="44"/>
      <c r="D528" s="44"/>
      <c r="E528" s="44"/>
      <c r="F528" s="44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 spans="1:25" ht="15.75" customHeight="1">
      <c r="A529" s="54"/>
      <c r="B529" s="49"/>
      <c r="C529" s="44"/>
      <c r="D529" s="44"/>
      <c r="E529" s="44"/>
      <c r="F529" s="44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 spans="1:25" ht="15.75" customHeight="1">
      <c r="A530" s="54"/>
      <c r="B530" s="49"/>
      <c r="C530" s="44"/>
      <c r="D530" s="44"/>
      <c r="E530" s="44"/>
      <c r="F530" s="44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 spans="1:25" ht="15.75" customHeight="1">
      <c r="A531" s="54"/>
      <c r="B531" s="49"/>
      <c r="C531" s="44"/>
      <c r="D531" s="44"/>
      <c r="E531" s="44"/>
      <c r="F531" s="44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 spans="1:25" ht="15.75" customHeight="1">
      <c r="A532" s="54"/>
      <c r="B532" s="49"/>
      <c r="C532" s="44"/>
      <c r="D532" s="44"/>
      <c r="E532" s="44"/>
      <c r="F532" s="44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 spans="1:25" ht="15.75" customHeight="1">
      <c r="A533" s="54"/>
      <c r="B533" s="49"/>
      <c r="C533" s="44"/>
      <c r="D533" s="44"/>
      <c r="E533" s="44"/>
      <c r="F533" s="44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 spans="1:25" ht="15.75" customHeight="1">
      <c r="A534" s="54"/>
      <c r="B534" s="49"/>
      <c r="C534" s="44"/>
      <c r="D534" s="44"/>
      <c r="E534" s="44"/>
      <c r="F534" s="44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 spans="1:25" ht="15.75" customHeight="1">
      <c r="A535" s="54"/>
      <c r="B535" s="49"/>
      <c r="C535" s="44"/>
      <c r="D535" s="44"/>
      <c r="E535" s="44"/>
      <c r="F535" s="44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 spans="1:25" ht="15.75" customHeight="1">
      <c r="A536" s="54"/>
      <c r="B536" s="49"/>
      <c r="C536" s="44"/>
      <c r="D536" s="44"/>
      <c r="E536" s="44"/>
      <c r="F536" s="44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 spans="1:25" ht="15.75" customHeight="1">
      <c r="A537" s="54"/>
      <c r="B537" s="49"/>
      <c r="C537" s="44"/>
      <c r="D537" s="44"/>
      <c r="E537" s="44"/>
      <c r="F537" s="44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 spans="1:25" ht="15.75" customHeight="1">
      <c r="A538" s="54"/>
      <c r="B538" s="49"/>
      <c r="C538" s="44"/>
      <c r="D538" s="44"/>
      <c r="E538" s="44"/>
      <c r="F538" s="44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 spans="1:25" ht="15.75" customHeight="1">
      <c r="A539" s="54"/>
      <c r="B539" s="49"/>
      <c r="C539" s="44"/>
      <c r="D539" s="44"/>
      <c r="E539" s="44"/>
      <c r="F539" s="44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 spans="1:25" ht="15.75" customHeight="1">
      <c r="A540" s="54"/>
      <c r="B540" s="49"/>
      <c r="C540" s="44"/>
      <c r="D540" s="44"/>
      <c r="E540" s="44"/>
      <c r="F540" s="44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 spans="1:25" ht="15.75" customHeight="1">
      <c r="A541" s="54"/>
      <c r="B541" s="49"/>
      <c r="C541" s="44"/>
      <c r="D541" s="44"/>
      <c r="E541" s="44"/>
      <c r="F541" s="44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 spans="1:25" ht="15.75" customHeight="1">
      <c r="A542" s="54"/>
      <c r="B542" s="49"/>
      <c r="C542" s="44"/>
      <c r="D542" s="44"/>
      <c r="E542" s="44"/>
      <c r="F542" s="44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 spans="1:25" ht="15.75" customHeight="1">
      <c r="A543" s="54"/>
      <c r="B543" s="49"/>
      <c r="C543" s="44"/>
      <c r="D543" s="44"/>
      <c r="E543" s="44"/>
      <c r="F543" s="44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 spans="1:25" ht="15.75" customHeight="1">
      <c r="A544" s="54"/>
      <c r="B544" s="49"/>
      <c r="C544" s="44"/>
      <c r="D544" s="44"/>
      <c r="E544" s="44"/>
      <c r="F544" s="44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 spans="1:25" ht="15.75" customHeight="1">
      <c r="A545" s="54"/>
      <c r="B545" s="49"/>
      <c r="C545" s="44"/>
      <c r="D545" s="44"/>
      <c r="E545" s="44"/>
      <c r="F545" s="44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 spans="1:25" ht="15.75" customHeight="1">
      <c r="A546" s="54"/>
      <c r="B546" s="49"/>
      <c r="C546" s="44"/>
      <c r="D546" s="44"/>
      <c r="E546" s="44"/>
      <c r="F546" s="44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 spans="1:25" ht="15.75" customHeight="1">
      <c r="A547" s="54"/>
      <c r="B547" s="49"/>
      <c r="C547" s="44"/>
      <c r="D547" s="44"/>
      <c r="E547" s="44"/>
      <c r="F547" s="44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 spans="1:25" ht="15.75" customHeight="1">
      <c r="A548" s="54"/>
      <c r="B548" s="49"/>
      <c r="C548" s="44"/>
      <c r="D548" s="44"/>
      <c r="E548" s="44"/>
      <c r="F548" s="44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 spans="1:25" ht="15.75" customHeight="1">
      <c r="A549" s="54"/>
      <c r="B549" s="49"/>
      <c r="C549" s="44"/>
      <c r="D549" s="44"/>
      <c r="E549" s="44"/>
      <c r="F549" s="44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 spans="1:25" ht="15.75" customHeight="1">
      <c r="A550" s="54"/>
      <c r="B550" s="49"/>
      <c r="C550" s="44"/>
      <c r="D550" s="44"/>
      <c r="E550" s="44"/>
      <c r="F550" s="44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 spans="1:25" ht="15.75" customHeight="1">
      <c r="A551" s="54"/>
      <c r="B551" s="49"/>
      <c r="C551" s="44"/>
      <c r="D551" s="44"/>
      <c r="E551" s="44"/>
      <c r="F551" s="44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 spans="1:25" ht="15.75" customHeight="1">
      <c r="A552" s="54"/>
      <c r="B552" s="49"/>
      <c r="C552" s="44"/>
      <c r="D552" s="44"/>
      <c r="E552" s="44"/>
      <c r="F552" s="44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 spans="1:25" ht="15.75" customHeight="1">
      <c r="A553" s="54"/>
      <c r="B553" s="49"/>
      <c r="C553" s="44"/>
      <c r="D553" s="44"/>
      <c r="E553" s="44"/>
      <c r="F553" s="44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 spans="1:25" ht="15.75" customHeight="1">
      <c r="A554" s="54"/>
      <c r="B554" s="49"/>
      <c r="C554" s="44"/>
      <c r="D554" s="44"/>
      <c r="E554" s="44"/>
      <c r="F554" s="44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 spans="1:25" ht="15.75" customHeight="1">
      <c r="A555" s="54"/>
      <c r="B555" s="49"/>
      <c r="C555" s="44"/>
      <c r="D555" s="44"/>
      <c r="E555" s="44"/>
      <c r="F555" s="44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 spans="1:25" ht="15.75" customHeight="1">
      <c r="A556" s="54"/>
      <c r="B556" s="49"/>
      <c r="C556" s="44"/>
      <c r="D556" s="44"/>
      <c r="E556" s="44"/>
      <c r="F556" s="44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 spans="1:25" ht="15.75" customHeight="1">
      <c r="A557" s="54"/>
      <c r="B557" s="49"/>
      <c r="C557" s="44"/>
      <c r="D557" s="44"/>
      <c r="E557" s="44"/>
      <c r="F557" s="44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 spans="1:25" ht="15.75" customHeight="1">
      <c r="A558" s="54"/>
      <c r="B558" s="49"/>
      <c r="C558" s="44"/>
      <c r="D558" s="44"/>
      <c r="E558" s="44"/>
      <c r="F558" s="44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 spans="1:25" ht="15.75" customHeight="1">
      <c r="A559" s="54"/>
      <c r="B559" s="49"/>
      <c r="C559" s="44"/>
      <c r="D559" s="44"/>
      <c r="E559" s="44"/>
      <c r="F559" s="44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 spans="1:25" ht="15.75" customHeight="1">
      <c r="A560" s="54"/>
      <c r="B560" s="49"/>
      <c r="C560" s="44"/>
      <c r="D560" s="44"/>
      <c r="E560" s="44"/>
      <c r="F560" s="44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 spans="1:25" ht="15.75" customHeight="1">
      <c r="A561" s="54"/>
      <c r="B561" s="49"/>
      <c r="C561" s="44"/>
      <c r="D561" s="44"/>
      <c r="E561" s="44"/>
      <c r="F561" s="44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 spans="1:25" ht="15.75" customHeight="1">
      <c r="A562" s="54"/>
      <c r="B562" s="49"/>
      <c r="C562" s="44"/>
      <c r="D562" s="44"/>
      <c r="E562" s="44"/>
      <c r="F562" s="44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 spans="1:25" ht="15.75" customHeight="1">
      <c r="A563" s="54"/>
      <c r="B563" s="49"/>
      <c r="C563" s="44"/>
      <c r="D563" s="44"/>
      <c r="E563" s="44"/>
      <c r="F563" s="44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 spans="1:25" ht="15.75" customHeight="1">
      <c r="A564" s="54"/>
      <c r="B564" s="49"/>
      <c r="C564" s="44"/>
      <c r="D564" s="44"/>
      <c r="E564" s="44"/>
      <c r="F564" s="44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 spans="1:25" ht="15.75" customHeight="1">
      <c r="A565" s="54"/>
      <c r="B565" s="49"/>
      <c r="C565" s="44"/>
      <c r="D565" s="44"/>
      <c r="E565" s="44"/>
      <c r="F565" s="44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 spans="1:25" ht="15.75" customHeight="1">
      <c r="A566" s="54"/>
      <c r="B566" s="49"/>
      <c r="C566" s="44"/>
      <c r="D566" s="44"/>
      <c r="E566" s="44"/>
      <c r="F566" s="44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 spans="1:25" ht="15.75" customHeight="1">
      <c r="A567" s="54"/>
      <c r="B567" s="49"/>
      <c r="C567" s="44"/>
      <c r="D567" s="44"/>
      <c r="E567" s="44"/>
      <c r="F567" s="44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 spans="1:25" ht="15.75" customHeight="1">
      <c r="A568" s="54"/>
      <c r="B568" s="49"/>
      <c r="C568" s="44"/>
      <c r="D568" s="44"/>
      <c r="E568" s="44"/>
      <c r="F568" s="44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 spans="1:25" ht="15.75" customHeight="1">
      <c r="A569" s="54"/>
      <c r="B569" s="49"/>
      <c r="C569" s="44"/>
      <c r="D569" s="44"/>
      <c r="E569" s="44"/>
      <c r="F569" s="44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 spans="1:25" ht="15.75" customHeight="1">
      <c r="A570" s="54"/>
      <c r="B570" s="49"/>
      <c r="C570" s="44"/>
      <c r="D570" s="44"/>
      <c r="E570" s="44"/>
      <c r="F570" s="44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 spans="1:25" ht="15.75" customHeight="1">
      <c r="A571" s="54"/>
      <c r="B571" s="49"/>
      <c r="C571" s="44"/>
      <c r="D571" s="44"/>
      <c r="E571" s="44"/>
      <c r="F571" s="44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 spans="1:25" ht="15.75" customHeight="1">
      <c r="A572" s="54"/>
      <c r="B572" s="49"/>
      <c r="C572" s="44"/>
      <c r="D572" s="44"/>
      <c r="E572" s="44"/>
      <c r="F572" s="44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 spans="1:25" ht="15.75" customHeight="1">
      <c r="A573" s="54"/>
      <c r="B573" s="49"/>
      <c r="C573" s="44"/>
      <c r="D573" s="44"/>
      <c r="E573" s="44"/>
      <c r="F573" s="44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 spans="1:25" ht="15.75" customHeight="1">
      <c r="A574" s="54"/>
      <c r="B574" s="49"/>
      <c r="C574" s="44"/>
      <c r="D574" s="44"/>
      <c r="E574" s="44"/>
      <c r="F574" s="44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 spans="1:25" ht="15.75" customHeight="1">
      <c r="A575" s="54"/>
      <c r="B575" s="49"/>
      <c r="C575" s="44"/>
      <c r="D575" s="44"/>
      <c r="E575" s="44"/>
      <c r="F575" s="44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 spans="1:25" ht="15.75" customHeight="1">
      <c r="A576" s="54"/>
      <c r="B576" s="49"/>
      <c r="C576" s="44"/>
      <c r="D576" s="44"/>
      <c r="E576" s="44"/>
      <c r="F576" s="44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 spans="1:25" ht="15.75" customHeight="1">
      <c r="A577" s="54"/>
      <c r="B577" s="49"/>
      <c r="C577" s="44"/>
      <c r="D577" s="44"/>
      <c r="E577" s="44"/>
      <c r="F577" s="44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 spans="1:25" ht="15.75" customHeight="1">
      <c r="A578" s="54"/>
      <c r="B578" s="49"/>
      <c r="C578" s="44"/>
      <c r="D578" s="44"/>
      <c r="E578" s="44"/>
      <c r="F578" s="44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 spans="1:25" ht="15.75" customHeight="1">
      <c r="A579" s="54"/>
      <c r="B579" s="49"/>
      <c r="C579" s="44"/>
      <c r="D579" s="44"/>
      <c r="E579" s="44"/>
      <c r="F579" s="44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 spans="1:25" ht="15.75" customHeight="1">
      <c r="A580" s="54"/>
      <c r="B580" s="49"/>
      <c r="C580" s="44"/>
      <c r="D580" s="44"/>
      <c r="E580" s="44"/>
      <c r="F580" s="44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 spans="1:25" ht="15.75" customHeight="1">
      <c r="A581" s="54"/>
      <c r="B581" s="49"/>
      <c r="C581" s="44"/>
      <c r="D581" s="44"/>
      <c r="E581" s="44"/>
      <c r="F581" s="44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 spans="1:25" ht="15.75" customHeight="1">
      <c r="A582" s="54"/>
      <c r="B582" s="49"/>
      <c r="C582" s="44"/>
      <c r="D582" s="44"/>
      <c r="E582" s="44"/>
      <c r="F582" s="44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 spans="1:25" ht="15.75" customHeight="1">
      <c r="A583" s="54"/>
      <c r="B583" s="49"/>
      <c r="C583" s="44"/>
      <c r="D583" s="44"/>
      <c r="E583" s="44"/>
      <c r="F583" s="44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 spans="1:25" ht="15.75" customHeight="1">
      <c r="A584" s="54"/>
      <c r="B584" s="49"/>
      <c r="C584" s="44"/>
      <c r="D584" s="44"/>
      <c r="E584" s="44"/>
      <c r="F584" s="44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 spans="1:25" ht="15.75" customHeight="1">
      <c r="A585" s="54"/>
      <c r="B585" s="49"/>
      <c r="C585" s="44"/>
      <c r="D585" s="44"/>
      <c r="E585" s="44"/>
      <c r="F585" s="44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 spans="1:25" ht="15.75" customHeight="1">
      <c r="A586" s="54"/>
      <c r="B586" s="49"/>
      <c r="C586" s="44"/>
      <c r="D586" s="44"/>
      <c r="E586" s="44"/>
      <c r="F586" s="44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 spans="1:25" ht="15.75" customHeight="1">
      <c r="A587" s="54"/>
      <c r="B587" s="49"/>
      <c r="C587" s="44"/>
      <c r="D587" s="44"/>
      <c r="E587" s="44"/>
      <c r="F587" s="44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 spans="1:25" ht="15.75" customHeight="1">
      <c r="A588" s="54"/>
      <c r="B588" s="49"/>
      <c r="C588" s="44"/>
      <c r="D588" s="44"/>
      <c r="E588" s="44"/>
      <c r="F588" s="44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 spans="1:25" ht="15.75" customHeight="1">
      <c r="A589" s="54"/>
      <c r="B589" s="49"/>
      <c r="C589" s="44"/>
      <c r="D589" s="44"/>
      <c r="E589" s="44"/>
      <c r="F589" s="44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 spans="1:25" ht="15.75" customHeight="1">
      <c r="A590" s="54"/>
      <c r="B590" s="49"/>
      <c r="C590" s="44"/>
      <c r="D590" s="44"/>
      <c r="E590" s="44"/>
      <c r="F590" s="44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 spans="1:25" ht="15.75" customHeight="1">
      <c r="A591" s="54"/>
      <c r="B591" s="49"/>
      <c r="C591" s="44"/>
      <c r="D591" s="44"/>
      <c r="E591" s="44"/>
      <c r="F591" s="44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 spans="1:25" ht="15.75" customHeight="1">
      <c r="A592" s="54"/>
      <c r="B592" s="49"/>
      <c r="C592" s="44"/>
      <c r="D592" s="44"/>
      <c r="E592" s="44"/>
      <c r="F592" s="44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 spans="1:25" ht="15.75" customHeight="1">
      <c r="A593" s="54"/>
      <c r="B593" s="49"/>
      <c r="C593" s="44"/>
      <c r="D593" s="44"/>
      <c r="E593" s="44"/>
      <c r="F593" s="44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 spans="1:25" ht="15.75" customHeight="1">
      <c r="A594" s="54"/>
      <c r="B594" s="49"/>
      <c r="C594" s="44"/>
      <c r="D594" s="44"/>
      <c r="E594" s="44"/>
      <c r="F594" s="44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 spans="1:25" ht="15.75" customHeight="1">
      <c r="A595" s="54"/>
      <c r="B595" s="49"/>
      <c r="C595" s="44"/>
      <c r="D595" s="44"/>
      <c r="E595" s="44"/>
      <c r="F595" s="44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 spans="1:25" ht="15.75" customHeight="1">
      <c r="A596" s="54"/>
      <c r="B596" s="49"/>
      <c r="C596" s="44"/>
      <c r="D596" s="44"/>
      <c r="E596" s="44"/>
      <c r="F596" s="44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 spans="1:25" ht="15.75" customHeight="1">
      <c r="A597" s="54"/>
      <c r="B597" s="49"/>
      <c r="C597" s="44"/>
      <c r="D597" s="44"/>
      <c r="E597" s="44"/>
      <c r="F597" s="44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 spans="1:25" ht="15.75" customHeight="1">
      <c r="A598" s="54"/>
      <c r="B598" s="49"/>
      <c r="C598" s="44"/>
      <c r="D598" s="44"/>
      <c r="E598" s="44"/>
      <c r="F598" s="44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 spans="1:25" ht="15.75" customHeight="1">
      <c r="A599" s="54"/>
      <c r="B599" s="49"/>
      <c r="C599" s="44"/>
      <c r="D599" s="44"/>
      <c r="E599" s="44"/>
      <c r="F599" s="44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 spans="1:25" ht="15.75" customHeight="1">
      <c r="A600" s="54"/>
      <c r="B600" s="49"/>
      <c r="C600" s="44"/>
      <c r="D600" s="44"/>
      <c r="E600" s="44"/>
      <c r="F600" s="44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 spans="1:25" ht="15.75" customHeight="1">
      <c r="A601" s="54"/>
      <c r="B601" s="49"/>
      <c r="C601" s="44"/>
      <c r="D601" s="44"/>
      <c r="E601" s="44"/>
      <c r="F601" s="44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 spans="1:25" ht="15.75" customHeight="1">
      <c r="A602" s="54"/>
      <c r="B602" s="49"/>
      <c r="C602" s="44"/>
      <c r="D602" s="44"/>
      <c r="E602" s="44"/>
      <c r="F602" s="44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 spans="1:25" ht="15.75" customHeight="1">
      <c r="A603" s="54"/>
      <c r="B603" s="49"/>
      <c r="C603" s="44"/>
      <c r="D603" s="44"/>
      <c r="E603" s="44"/>
      <c r="F603" s="44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 spans="1:25" ht="15.75" customHeight="1">
      <c r="A604" s="54"/>
      <c r="B604" s="49"/>
      <c r="C604" s="44"/>
      <c r="D604" s="44"/>
      <c r="E604" s="44"/>
      <c r="F604" s="44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 spans="1:25" ht="15.75" customHeight="1">
      <c r="A605" s="54"/>
      <c r="B605" s="49"/>
      <c r="C605" s="44"/>
      <c r="D605" s="44"/>
      <c r="E605" s="44"/>
      <c r="F605" s="44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 spans="1:25" ht="15.75" customHeight="1">
      <c r="A606" s="54"/>
      <c r="B606" s="49"/>
      <c r="C606" s="44"/>
      <c r="D606" s="44"/>
      <c r="E606" s="44"/>
      <c r="F606" s="44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 spans="1:25" ht="15.75" customHeight="1">
      <c r="A607" s="54"/>
      <c r="B607" s="49"/>
      <c r="C607" s="44"/>
      <c r="D607" s="44"/>
      <c r="E607" s="44"/>
      <c r="F607" s="44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 spans="1:25" ht="15.75" customHeight="1">
      <c r="A608" s="54"/>
      <c r="B608" s="49"/>
      <c r="C608" s="44"/>
      <c r="D608" s="44"/>
      <c r="E608" s="44"/>
      <c r="F608" s="44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 spans="1:25" ht="15.75" customHeight="1">
      <c r="A609" s="54"/>
      <c r="B609" s="49"/>
      <c r="C609" s="44"/>
      <c r="D609" s="44"/>
      <c r="E609" s="44"/>
      <c r="F609" s="44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 spans="1:25" ht="15.75" customHeight="1">
      <c r="A610" s="54"/>
      <c r="B610" s="49"/>
      <c r="C610" s="44"/>
      <c r="D610" s="44"/>
      <c r="E610" s="44"/>
      <c r="F610" s="44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 spans="1:25" ht="15.75" customHeight="1">
      <c r="A611" s="54"/>
      <c r="B611" s="49"/>
      <c r="C611" s="44"/>
      <c r="D611" s="44"/>
      <c r="E611" s="44"/>
      <c r="F611" s="44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 spans="1:25" ht="15.75" customHeight="1">
      <c r="A612" s="54"/>
      <c r="B612" s="49"/>
      <c r="C612" s="44"/>
      <c r="D612" s="44"/>
      <c r="E612" s="44"/>
      <c r="F612" s="44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 spans="1:25" ht="15.75" customHeight="1">
      <c r="A613" s="54"/>
      <c r="B613" s="49"/>
      <c r="C613" s="44"/>
      <c r="D613" s="44"/>
      <c r="E613" s="44"/>
      <c r="F613" s="44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 spans="1:25" ht="15.75" customHeight="1">
      <c r="A614" s="54"/>
      <c r="B614" s="49"/>
      <c r="C614" s="44"/>
      <c r="D614" s="44"/>
      <c r="E614" s="44"/>
      <c r="F614" s="44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 spans="1:25" ht="15.75" customHeight="1">
      <c r="A615" s="54"/>
      <c r="B615" s="49"/>
      <c r="C615" s="44"/>
      <c r="D615" s="44"/>
      <c r="E615" s="44"/>
      <c r="F615" s="44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 spans="1:25" ht="15.75" customHeight="1">
      <c r="A616" s="54"/>
      <c r="B616" s="49"/>
      <c r="C616" s="44"/>
      <c r="D616" s="44"/>
      <c r="E616" s="44"/>
      <c r="F616" s="44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 spans="1:25" ht="15.75" customHeight="1">
      <c r="A617" s="54"/>
      <c r="B617" s="49"/>
      <c r="C617" s="44"/>
      <c r="D617" s="44"/>
      <c r="E617" s="44"/>
      <c r="F617" s="44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 spans="1:25" ht="15.75" customHeight="1">
      <c r="A618" s="54"/>
      <c r="B618" s="49"/>
      <c r="C618" s="44"/>
      <c r="D618" s="44"/>
      <c r="E618" s="44"/>
      <c r="F618" s="44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 spans="1:25" ht="15.75" customHeight="1">
      <c r="A619" s="54"/>
      <c r="B619" s="49"/>
      <c r="C619" s="44"/>
      <c r="D619" s="44"/>
      <c r="E619" s="44"/>
      <c r="F619" s="44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 spans="1:25" ht="15.75" customHeight="1">
      <c r="A620" s="54"/>
      <c r="B620" s="49"/>
      <c r="C620" s="44"/>
      <c r="D620" s="44"/>
      <c r="E620" s="44"/>
      <c r="F620" s="44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 spans="1:25" ht="15.75" customHeight="1">
      <c r="A621" s="54"/>
      <c r="B621" s="49"/>
      <c r="C621" s="44"/>
      <c r="D621" s="44"/>
      <c r="E621" s="44"/>
      <c r="F621" s="44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 spans="1:25" ht="15.75" customHeight="1">
      <c r="A622" s="54"/>
      <c r="B622" s="49"/>
      <c r="C622" s="44"/>
      <c r="D622" s="44"/>
      <c r="E622" s="44"/>
      <c r="F622" s="44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 spans="1:25" ht="15.75" customHeight="1">
      <c r="A623" s="54"/>
      <c r="B623" s="49"/>
      <c r="C623" s="44"/>
      <c r="D623" s="44"/>
      <c r="E623" s="44"/>
      <c r="F623" s="44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 spans="1:25" ht="15.75" customHeight="1">
      <c r="A624" s="54"/>
      <c r="B624" s="49"/>
      <c r="C624" s="44"/>
      <c r="D624" s="44"/>
      <c r="E624" s="44"/>
      <c r="F624" s="44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 spans="1:25" ht="15.75" customHeight="1">
      <c r="A625" s="54"/>
      <c r="B625" s="49"/>
      <c r="C625" s="44"/>
      <c r="D625" s="44"/>
      <c r="E625" s="44"/>
      <c r="F625" s="44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 spans="1:25" ht="15.75" customHeight="1">
      <c r="A626" s="54"/>
      <c r="B626" s="49"/>
      <c r="C626" s="44"/>
      <c r="D626" s="44"/>
      <c r="E626" s="44"/>
      <c r="F626" s="44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 spans="1:25" ht="15.75" customHeight="1">
      <c r="A627" s="54"/>
      <c r="B627" s="49"/>
      <c r="C627" s="44"/>
      <c r="D627" s="44"/>
      <c r="E627" s="44"/>
      <c r="F627" s="44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 spans="1:25" ht="15.75" customHeight="1">
      <c r="A628" s="54"/>
      <c r="B628" s="49"/>
      <c r="C628" s="44"/>
      <c r="D628" s="44"/>
      <c r="E628" s="44"/>
      <c r="F628" s="44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 spans="1:25" ht="15.75" customHeight="1">
      <c r="A629" s="54"/>
      <c r="B629" s="49"/>
      <c r="C629" s="44"/>
      <c r="D629" s="44"/>
      <c r="E629" s="44"/>
      <c r="F629" s="44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 spans="1:25" ht="15.75" customHeight="1">
      <c r="A630" s="54"/>
      <c r="B630" s="49"/>
      <c r="C630" s="44"/>
      <c r="D630" s="44"/>
      <c r="E630" s="44"/>
      <c r="F630" s="44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 spans="1:25" ht="15.75" customHeight="1">
      <c r="A631" s="54"/>
      <c r="B631" s="49"/>
      <c r="C631" s="44"/>
      <c r="D631" s="44"/>
      <c r="E631" s="44"/>
      <c r="F631" s="44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 spans="1:25" ht="15.75" customHeight="1">
      <c r="A632" s="54"/>
      <c r="B632" s="49"/>
      <c r="C632" s="44"/>
      <c r="D632" s="44"/>
      <c r="E632" s="44"/>
      <c r="F632" s="44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 spans="1:25" ht="15.75" customHeight="1">
      <c r="A633" s="54"/>
      <c r="B633" s="49"/>
      <c r="C633" s="44"/>
      <c r="D633" s="44"/>
      <c r="E633" s="44"/>
      <c r="F633" s="44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 spans="1:25" ht="15.75" customHeight="1">
      <c r="A634" s="54"/>
      <c r="B634" s="49"/>
      <c r="C634" s="44"/>
      <c r="D634" s="44"/>
      <c r="E634" s="44"/>
      <c r="F634" s="44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 spans="1:25" ht="15.75" customHeight="1">
      <c r="A635" s="54"/>
      <c r="B635" s="49"/>
      <c r="C635" s="44"/>
      <c r="D635" s="44"/>
      <c r="E635" s="44"/>
      <c r="F635" s="44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 spans="1:25" ht="15.75" customHeight="1">
      <c r="A636" s="54"/>
      <c r="B636" s="49"/>
      <c r="C636" s="44"/>
      <c r="D636" s="44"/>
      <c r="E636" s="44"/>
      <c r="F636" s="44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 spans="1:25" ht="15.75" customHeight="1">
      <c r="A637" s="54"/>
      <c r="B637" s="49"/>
      <c r="C637" s="44"/>
      <c r="D637" s="44"/>
      <c r="E637" s="44"/>
      <c r="F637" s="44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 spans="1:25" ht="15.75" customHeight="1">
      <c r="A638" s="54"/>
      <c r="B638" s="49"/>
      <c r="C638" s="44"/>
      <c r="D638" s="44"/>
      <c r="E638" s="44"/>
      <c r="F638" s="44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 spans="1:25" ht="15.75" customHeight="1">
      <c r="A639" s="54"/>
      <c r="B639" s="49"/>
      <c r="C639" s="44"/>
      <c r="D639" s="44"/>
      <c r="E639" s="44"/>
      <c r="F639" s="44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 spans="1:25" ht="15.75" customHeight="1">
      <c r="A640" s="54"/>
      <c r="B640" s="49"/>
      <c r="C640" s="44"/>
      <c r="D640" s="44"/>
      <c r="E640" s="44"/>
      <c r="F640" s="44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 spans="1:25" ht="15.75" customHeight="1">
      <c r="A641" s="54"/>
      <c r="B641" s="49"/>
      <c r="C641" s="44"/>
      <c r="D641" s="44"/>
      <c r="E641" s="44"/>
      <c r="F641" s="44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 spans="1:25" ht="15.75" customHeight="1">
      <c r="A642" s="54"/>
      <c r="B642" s="49"/>
      <c r="C642" s="44"/>
      <c r="D642" s="44"/>
      <c r="E642" s="44"/>
      <c r="F642" s="44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 spans="1:25" ht="15.75" customHeight="1">
      <c r="A643" s="54"/>
      <c r="B643" s="49"/>
      <c r="C643" s="44"/>
      <c r="D643" s="44"/>
      <c r="E643" s="44"/>
      <c r="F643" s="44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 spans="1:25" ht="15.75" customHeight="1">
      <c r="A644" s="54"/>
      <c r="B644" s="49"/>
      <c r="C644" s="44"/>
      <c r="D644" s="44"/>
      <c r="E644" s="44"/>
      <c r="F644" s="44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 spans="1:25" ht="15.75" customHeight="1">
      <c r="A645" s="54"/>
      <c r="B645" s="49"/>
      <c r="C645" s="44"/>
      <c r="D645" s="44"/>
      <c r="E645" s="44"/>
      <c r="F645" s="44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 spans="1:25" ht="15.75" customHeight="1">
      <c r="A646" s="54"/>
      <c r="B646" s="49"/>
      <c r="C646" s="44"/>
      <c r="D646" s="44"/>
      <c r="E646" s="44"/>
      <c r="F646" s="44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 spans="1:25" ht="15.75" customHeight="1">
      <c r="A647" s="54"/>
      <c r="B647" s="49"/>
      <c r="C647" s="44"/>
      <c r="D647" s="44"/>
      <c r="E647" s="44"/>
      <c r="F647" s="44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 spans="1:25" ht="15.75" customHeight="1">
      <c r="A648" s="54"/>
      <c r="B648" s="49"/>
      <c r="C648" s="44"/>
      <c r="D648" s="44"/>
      <c r="E648" s="44"/>
      <c r="F648" s="44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 spans="1:25" ht="15.75" customHeight="1">
      <c r="A649" s="54"/>
      <c r="B649" s="49"/>
      <c r="C649" s="44"/>
      <c r="D649" s="44"/>
      <c r="E649" s="44"/>
      <c r="F649" s="44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 spans="1:25" ht="15.75" customHeight="1">
      <c r="A650" s="54"/>
      <c r="B650" s="49"/>
      <c r="C650" s="44"/>
      <c r="D650" s="44"/>
      <c r="E650" s="44"/>
      <c r="F650" s="44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 spans="1:25" ht="15.75" customHeight="1">
      <c r="A651" s="54"/>
      <c r="B651" s="49"/>
      <c r="C651" s="44"/>
      <c r="D651" s="44"/>
      <c r="E651" s="44"/>
      <c r="F651" s="44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 spans="1:25" ht="15.75" customHeight="1">
      <c r="A652" s="54"/>
      <c r="B652" s="49"/>
      <c r="C652" s="44"/>
      <c r="D652" s="44"/>
      <c r="E652" s="44"/>
      <c r="F652" s="44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 spans="1:25" ht="15.75" customHeight="1">
      <c r="A653" s="54"/>
      <c r="B653" s="49"/>
      <c r="C653" s="44"/>
      <c r="D653" s="44"/>
      <c r="E653" s="44"/>
      <c r="F653" s="44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 spans="1:25" ht="15.75" customHeight="1">
      <c r="A654" s="54"/>
      <c r="B654" s="49"/>
      <c r="C654" s="44"/>
      <c r="D654" s="44"/>
      <c r="E654" s="44"/>
      <c r="F654" s="44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 spans="1:25" ht="15.75" customHeight="1">
      <c r="A655" s="54"/>
      <c r="B655" s="49"/>
      <c r="C655" s="44"/>
      <c r="D655" s="44"/>
      <c r="E655" s="44"/>
      <c r="F655" s="44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 spans="1:25" ht="15.75" customHeight="1">
      <c r="A656" s="54"/>
      <c r="B656" s="49"/>
      <c r="C656" s="44"/>
      <c r="D656" s="44"/>
      <c r="E656" s="44"/>
      <c r="F656" s="44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 spans="1:25" ht="15.75" customHeight="1">
      <c r="A657" s="54"/>
      <c r="B657" s="49"/>
      <c r="C657" s="44"/>
      <c r="D657" s="44"/>
      <c r="E657" s="44"/>
      <c r="F657" s="44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 spans="1:25" ht="15.75" customHeight="1">
      <c r="A658" s="54"/>
      <c r="B658" s="49"/>
      <c r="C658" s="44"/>
      <c r="D658" s="44"/>
      <c r="E658" s="44"/>
      <c r="F658" s="44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 spans="1:25" ht="15.75" customHeight="1">
      <c r="A659" s="54"/>
      <c r="B659" s="49"/>
      <c r="C659" s="44"/>
      <c r="D659" s="44"/>
      <c r="E659" s="44"/>
      <c r="F659" s="44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 spans="1:25" ht="15.75" customHeight="1">
      <c r="A660" s="54"/>
      <c r="B660" s="49"/>
      <c r="C660" s="44"/>
      <c r="D660" s="44"/>
      <c r="E660" s="44"/>
      <c r="F660" s="44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 spans="1:25" ht="15.75" customHeight="1">
      <c r="A661" s="54"/>
      <c r="B661" s="49"/>
      <c r="C661" s="44"/>
      <c r="D661" s="44"/>
      <c r="E661" s="44"/>
      <c r="F661" s="44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 spans="1:25" ht="15.75" customHeight="1">
      <c r="A662" s="54"/>
      <c r="B662" s="49"/>
      <c r="C662" s="44"/>
      <c r="D662" s="44"/>
      <c r="E662" s="44"/>
      <c r="F662" s="44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 spans="1:25" ht="15.75" customHeight="1">
      <c r="A663" s="54"/>
      <c r="B663" s="49"/>
      <c r="C663" s="44"/>
      <c r="D663" s="44"/>
      <c r="E663" s="44"/>
      <c r="F663" s="44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 spans="1:25" ht="15.75" customHeight="1">
      <c r="A664" s="54"/>
      <c r="B664" s="49"/>
      <c r="C664" s="44"/>
      <c r="D664" s="44"/>
      <c r="E664" s="44"/>
      <c r="F664" s="44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 spans="1:25" ht="15.75" customHeight="1">
      <c r="A665" s="54"/>
      <c r="B665" s="49"/>
      <c r="C665" s="44"/>
      <c r="D665" s="44"/>
      <c r="E665" s="44"/>
      <c r="F665" s="44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 spans="1:25" ht="15.75" customHeight="1">
      <c r="A666" s="54"/>
      <c r="B666" s="49"/>
      <c r="C666" s="44"/>
      <c r="D666" s="44"/>
      <c r="E666" s="44"/>
      <c r="F666" s="44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 spans="1:25" ht="15.75" customHeight="1">
      <c r="A667" s="54"/>
      <c r="B667" s="49"/>
      <c r="C667" s="44"/>
      <c r="D667" s="44"/>
      <c r="E667" s="44"/>
      <c r="F667" s="44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 spans="1:25" ht="15.75" customHeight="1">
      <c r="A668" s="54"/>
      <c r="B668" s="49"/>
      <c r="C668" s="44"/>
      <c r="D668" s="44"/>
      <c r="E668" s="44"/>
      <c r="F668" s="44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 spans="1:25" ht="15.75" customHeight="1">
      <c r="A669" s="54"/>
      <c r="B669" s="49"/>
      <c r="C669" s="44"/>
      <c r="D669" s="44"/>
      <c r="E669" s="44"/>
      <c r="F669" s="44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 spans="1:25" ht="15.75" customHeight="1">
      <c r="A670" s="54"/>
      <c r="B670" s="49"/>
      <c r="C670" s="44"/>
      <c r="D670" s="44"/>
      <c r="E670" s="44"/>
      <c r="F670" s="44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 spans="1:25" ht="15.75" customHeight="1">
      <c r="A671" s="54"/>
      <c r="B671" s="49"/>
      <c r="C671" s="44"/>
      <c r="D671" s="44"/>
      <c r="E671" s="44"/>
      <c r="F671" s="44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 spans="1:25" ht="15.75" customHeight="1">
      <c r="A672" s="54"/>
      <c r="B672" s="49"/>
      <c r="C672" s="44"/>
      <c r="D672" s="44"/>
      <c r="E672" s="44"/>
      <c r="F672" s="44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 spans="1:25" ht="15.75" customHeight="1">
      <c r="A673" s="54"/>
      <c r="B673" s="49"/>
      <c r="C673" s="44"/>
      <c r="D673" s="44"/>
      <c r="E673" s="44"/>
      <c r="F673" s="44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 spans="1:25" ht="15.75" customHeight="1">
      <c r="A674" s="54"/>
      <c r="B674" s="49"/>
      <c r="C674" s="44"/>
      <c r="D674" s="44"/>
      <c r="E674" s="44"/>
      <c r="F674" s="44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 spans="1:25" ht="15.75" customHeight="1">
      <c r="A675" s="54"/>
      <c r="B675" s="49"/>
      <c r="C675" s="44"/>
      <c r="D675" s="44"/>
      <c r="E675" s="44"/>
      <c r="F675" s="44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 spans="1:25" ht="15.75" customHeight="1">
      <c r="A676" s="54"/>
      <c r="B676" s="49"/>
      <c r="C676" s="44"/>
      <c r="D676" s="44"/>
      <c r="E676" s="44"/>
      <c r="F676" s="44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 spans="1:25" ht="15.75" customHeight="1">
      <c r="A677" s="54"/>
      <c r="B677" s="49"/>
      <c r="C677" s="44"/>
      <c r="D677" s="44"/>
      <c r="E677" s="44"/>
      <c r="F677" s="44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 spans="1:25" ht="15.75" customHeight="1">
      <c r="A678" s="54"/>
      <c r="B678" s="49"/>
      <c r="C678" s="44"/>
      <c r="D678" s="44"/>
      <c r="E678" s="44"/>
      <c r="F678" s="44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 spans="1:25" ht="15.75" customHeight="1">
      <c r="A679" s="54"/>
      <c r="B679" s="49"/>
      <c r="C679" s="44"/>
      <c r="D679" s="44"/>
      <c r="E679" s="44"/>
      <c r="F679" s="44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 spans="1:25" ht="15.75" customHeight="1">
      <c r="A680" s="54"/>
      <c r="B680" s="49"/>
      <c r="C680" s="44"/>
      <c r="D680" s="44"/>
      <c r="E680" s="44"/>
      <c r="F680" s="44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 spans="1:25" ht="15.75" customHeight="1">
      <c r="A681" s="54"/>
      <c r="B681" s="49"/>
      <c r="C681" s="44"/>
      <c r="D681" s="44"/>
      <c r="E681" s="44"/>
      <c r="F681" s="44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 spans="1:25" ht="15.75" customHeight="1">
      <c r="A682" s="54"/>
      <c r="B682" s="49"/>
      <c r="C682" s="44"/>
      <c r="D682" s="44"/>
      <c r="E682" s="44"/>
      <c r="F682" s="44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 spans="1:25" ht="15.75" customHeight="1">
      <c r="A683" s="54"/>
      <c r="B683" s="49"/>
      <c r="C683" s="44"/>
      <c r="D683" s="44"/>
      <c r="E683" s="44"/>
      <c r="F683" s="44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 spans="1:25" ht="15.75" customHeight="1">
      <c r="A684" s="54"/>
      <c r="B684" s="49"/>
      <c r="C684" s="44"/>
      <c r="D684" s="44"/>
      <c r="E684" s="44"/>
      <c r="F684" s="44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 spans="1:25" ht="15.75" customHeight="1">
      <c r="A685" s="54"/>
      <c r="B685" s="49"/>
      <c r="C685" s="44"/>
      <c r="D685" s="44"/>
      <c r="E685" s="44"/>
      <c r="F685" s="44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 spans="1:25" ht="15.75" customHeight="1">
      <c r="A686" s="54"/>
      <c r="B686" s="49"/>
      <c r="C686" s="44"/>
      <c r="D686" s="44"/>
      <c r="E686" s="44"/>
      <c r="F686" s="44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 spans="1:25" ht="15.75" customHeight="1">
      <c r="A687" s="54"/>
      <c r="B687" s="49"/>
      <c r="C687" s="44"/>
      <c r="D687" s="44"/>
      <c r="E687" s="44"/>
      <c r="F687" s="44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 spans="1:25" ht="15.75" customHeight="1">
      <c r="A688" s="54"/>
      <c r="B688" s="49"/>
      <c r="C688" s="44"/>
      <c r="D688" s="44"/>
      <c r="E688" s="44"/>
      <c r="F688" s="44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 spans="1:25" ht="15.75" customHeight="1">
      <c r="A689" s="54"/>
      <c r="B689" s="49"/>
      <c r="C689" s="44"/>
      <c r="D689" s="44"/>
      <c r="E689" s="44"/>
      <c r="F689" s="44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 spans="1:25" ht="15.75" customHeight="1">
      <c r="A690" s="54"/>
      <c r="B690" s="49"/>
      <c r="C690" s="44"/>
      <c r="D690" s="44"/>
      <c r="E690" s="44"/>
      <c r="F690" s="44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 spans="1:25" ht="15.75" customHeight="1">
      <c r="A691" s="54"/>
      <c r="B691" s="49"/>
      <c r="C691" s="44"/>
      <c r="D691" s="44"/>
      <c r="E691" s="44"/>
      <c r="F691" s="44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 spans="1:25" ht="15.75" customHeight="1">
      <c r="A692" s="54"/>
      <c r="B692" s="49"/>
      <c r="C692" s="44"/>
      <c r="D692" s="44"/>
      <c r="E692" s="44"/>
      <c r="F692" s="44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 spans="1:25" ht="15.75" customHeight="1">
      <c r="A693" s="54"/>
      <c r="B693" s="49"/>
      <c r="C693" s="44"/>
      <c r="D693" s="44"/>
      <c r="E693" s="44"/>
      <c r="F693" s="44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 spans="1:25" ht="15.75" customHeight="1">
      <c r="A694" s="54"/>
      <c r="B694" s="49"/>
      <c r="C694" s="44"/>
      <c r="D694" s="44"/>
      <c r="E694" s="44"/>
      <c r="F694" s="44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 spans="1:25" ht="15.75" customHeight="1">
      <c r="A695" s="54"/>
      <c r="B695" s="49"/>
      <c r="C695" s="44"/>
      <c r="D695" s="44"/>
      <c r="E695" s="44"/>
      <c r="F695" s="44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 spans="1:25" ht="15.75" customHeight="1">
      <c r="A696" s="54"/>
      <c r="B696" s="49"/>
      <c r="C696" s="44"/>
      <c r="D696" s="44"/>
      <c r="E696" s="44"/>
      <c r="F696" s="44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 spans="1:25" ht="15.75" customHeight="1">
      <c r="A697" s="54"/>
      <c r="B697" s="49"/>
      <c r="C697" s="44"/>
      <c r="D697" s="44"/>
      <c r="E697" s="44"/>
      <c r="F697" s="44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 spans="1:25" ht="15.75" customHeight="1">
      <c r="A698" s="54"/>
      <c r="B698" s="49"/>
      <c r="C698" s="44"/>
      <c r="D698" s="44"/>
      <c r="E698" s="44"/>
      <c r="F698" s="44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 spans="1:25" ht="15.75" customHeight="1">
      <c r="A699" s="54"/>
      <c r="B699" s="49"/>
      <c r="C699" s="44"/>
      <c r="D699" s="44"/>
      <c r="E699" s="44"/>
      <c r="F699" s="44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 spans="1:25" ht="15.75" customHeight="1">
      <c r="A700" s="54"/>
      <c r="B700" s="49"/>
      <c r="C700" s="44"/>
      <c r="D700" s="44"/>
      <c r="E700" s="44"/>
      <c r="F700" s="44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 spans="1:25" ht="15.75" customHeight="1">
      <c r="A701" s="54"/>
      <c r="B701" s="49"/>
      <c r="C701" s="44"/>
      <c r="D701" s="44"/>
      <c r="E701" s="44"/>
      <c r="F701" s="44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 spans="1:25" ht="15.75" customHeight="1">
      <c r="A702" s="54"/>
      <c r="B702" s="49"/>
      <c r="C702" s="44"/>
      <c r="D702" s="44"/>
      <c r="E702" s="44"/>
      <c r="F702" s="44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 spans="1:25" ht="15.75" customHeight="1">
      <c r="A703" s="54"/>
      <c r="B703" s="49"/>
      <c r="C703" s="44"/>
      <c r="D703" s="44"/>
      <c r="E703" s="44"/>
      <c r="F703" s="44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 spans="1:25" ht="15.75" customHeight="1">
      <c r="A704" s="54"/>
      <c r="B704" s="49"/>
      <c r="C704" s="44"/>
      <c r="D704" s="44"/>
      <c r="E704" s="44"/>
      <c r="F704" s="44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 spans="1:25" ht="15.75" customHeight="1">
      <c r="A705" s="54"/>
      <c r="B705" s="49"/>
      <c r="C705" s="44"/>
      <c r="D705" s="44"/>
      <c r="E705" s="44"/>
      <c r="F705" s="44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 spans="1:25" ht="15.75" customHeight="1">
      <c r="A706" s="54"/>
      <c r="B706" s="49"/>
      <c r="C706" s="44"/>
      <c r="D706" s="44"/>
      <c r="E706" s="44"/>
      <c r="F706" s="44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 spans="1:25" ht="15.75" customHeight="1">
      <c r="A707" s="54"/>
      <c r="B707" s="49"/>
      <c r="C707" s="44"/>
      <c r="D707" s="44"/>
      <c r="E707" s="44"/>
      <c r="F707" s="44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 spans="1:25" ht="15.75" customHeight="1">
      <c r="A708" s="54"/>
      <c r="B708" s="49"/>
      <c r="C708" s="44"/>
      <c r="D708" s="44"/>
      <c r="E708" s="44"/>
      <c r="F708" s="44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 spans="1:25" ht="15.75" customHeight="1">
      <c r="A709" s="54"/>
      <c r="B709" s="49"/>
      <c r="C709" s="44"/>
      <c r="D709" s="44"/>
      <c r="E709" s="44"/>
      <c r="F709" s="44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 spans="1:25" ht="15.75" customHeight="1">
      <c r="A710" s="54"/>
      <c r="B710" s="49"/>
      <c r="C710" s="44"/>
      <c r="D710" s="44"/>
      <c r="E710" s="44"/>
      <c r="F710" s="44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 spans="1:25" ht="15.75" customHeight="1">
      <c r="A711" s="54"/>
      <c r="B711" s="49"/>
      <c r="C711" s="44"/>
      <c r="D711" s="44"/>
      <c r="E711" s="44"/>
      <c r="F711" s="44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 spans="1:25" ht="15.75" customHeight="1">
      <c r="A712" s="54"/>
      <c r="B712" s="49"/>
      <c r="C712" s="44"/>
      <c r="D712" s="44"/>
      <c r="E712" s="44"/>
      <c r="F712" s="44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 spans="1:25" ht="15.75" customHeight="1">
      <c r="A713" s="54"/>
      <c r="B713" s="49"/>
      <c r="C713" s="44"/>
      <c r="D713" s="44"/>
      <c r="E713" s="44"/>
      <c r="F713" s="44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 spans="1:25" ht="15.75" customHeight="1">
      <c r="A714" s="54"/>
      <c r="B714" s="49"/>
      <c r="C714" s="44"/>
      <c r="D714" s="44"/>
      <c r="E714" s="44"/>
      <c r="F714" s="44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 spans="1:25" ht="15.75" customHeight="1">
      <c r="A715" s="54"/>
      <c r="B715" s="49"/>
      <c r="C715" s="44"/>
      <c r="D715" s="44"/>
      <c r="E715" s="44"/>
      <c r="F715" s="44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 spans="1:25" ht="15.75" customHeight="1">
      <c r="A716" s="54"/>
      <c r="B716" s="49"/>
      <c r="C716" s="44"/>
      <c r="D716" s="44"/>
      <c r="E716" s="44"/>
      <c r="F716" s="44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 spans="1:25" ht="15.75" customHeight="1">
      <c r="A717" s="54"/>
      <c r="B717" s="49"/>
      <c r="C717" s="44"/>
      <c r="D717" s="44"/>
      <c r="E717" s="44"/>
      <c r="F717" s="44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 spans="1:25" ht="15.75" customHeight="1">
      <c r="A718" s="54"/>
      <c r="B718" s="49"/>
      <c r="C718" s="44"/>
      <c r="D718" s="44"/>
      <c r="E718" s="44"/>
      <c r="F718" s="44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 spans="1:25" ht="15.75" customHeight="1">
      <c r="A719" s="54"/>
      <c r="B719" s="49"/>
      <c r="C719" s="44"/>
      <c r="D719" s="44"/>
      <c r="E719" s="44"/>
      <c r="F719" s="44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 spans="1:25" ht="15.75" customHeight="1">
      <c r="A720" s="54"/>
      <c r="B720" s="49"/>
      <c r="C720" s="44"/>
      <c r="D720" s="44"/>
      <c r="E720" s="44"/>
      <c r="F720" s="44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 spans="1:25" ht="15.75" customHeight="1">
      <c r="A721" s="54"/>
      <c r="B721" s="49"/>
      <c r="C721" s="44"/>
      <c r="D721" s="44"/>
      <c r="E721" s="44"/>
      <c r="F721" s="44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 spans="1:25" ht="15.75" customHeight="1">
      <c r="A722" s="54"/>
      <c r="B722" s="49"/>
      <c r="C722" s="44"/>
      <c r="D722" s="44"/>
      <c r="E722" s="44"/>
      <c r="F722" s="44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 spans="1:25" ht="15.75" customHeight="1">
      <c r="A723" s="54"/>
      <c r="B723" s="49"/>
      <c r="C723" s="44"/>
      <c r="D723" s="44"/>
      <c r="E723" s="44"/>
      <c r="F723" s="44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 spans="1:25" ht="15.75" customHeight="1">
      <c r="A724" s="54"/>
      <c r="B724" s="49"/>
      <c r="C724" s="44"/>
      <c r="D724" s="44"/>
      <c r="E724" s="44"/>
      <c r="F724" s="44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 spans="1:25" ht="15.75" customHeight="1">
      <c r="A725" s="54"/>
      <c r="B725" s="49"/>
      <c r="C725" s="44"/>
      <c r="D725" s="44"/>
      <c r="E725" s="44"/>
      <c r="F725" s="44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 spans="1:25" ht="15.75" customHeight="1">
      <c r="A726" s="54"/>
      <c r="B726" s="49"/>
      <c r="C726" s="44"/>
      <c r="D726" s="44"/>
      <c r="E726" s="44"/>
      <c r="F726" s="44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 spans="1:25" ht="15.75" customHeight="1">
      <c r="A727" s="54"/>
      <c r="B727" s="49"/>
      <c r="C727" s="44"/>
      <c r="D727" s="44"/>
      <c r="E727" s="44"/>
      <c r="F727" s="44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 spans="1:25" ht="15.75" customHeight="1">
      <c r="A728" s="54"/>
      <c r="B728" s="49"/>
      <c r="C728" s="44"/>
      <c r="D728" s="44"/>
      <c r="E728" s="44"/>
      <c r="F728" s="44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 spans="1:25" ht="15.75" customHeight="1">
      <c r="A729" s="54"/>
      <c r="B729" s="49"/>
      <c r="C729" s="44"/>
      <c r="D729" s="44"/>
      <c r="E729" s="44"/>
      <c r="F729" s="44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 spans="1:25" ht="15.75" customHeight="1">
      <c r="A730" s="54"/>
      <c r="B730" s="49"/>
      <c r="C730" s="44"/>
      <c r="D730" s="44"/>
      <c r="E730" s="44"/>
      <c r="F730" s="44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 spans="1:25" ht="15.75" customHeight="1">
      <c r="A731" s="54"/>
      <c r="B731" s="49"/>
      <c r="C731" s="44"/>
      <c r="D731" s="44"/>
      <c r="E731" s="44"/>
      <c r="F731" s="44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 spans="1:25" ht="15.75" customHeight="1">
      <c r="A732" s="54"/>
      <c r="B732" s="49"/>
      <c r="C732" s="44"/>
      <c r="D732" s="44"/>
      <c r="E732" s="44"/>
      <c r="F732" s="44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 spans="1:25" ht="15.75" customHeight="1">
      <c r="A733" s="54"/>
      <c r="B733" s="49"/>
      <c r="C733" s="44"/>
      <c r="D733" s="44"/>
      <c r="E733" s="44"/>
      <c r="F733" s="44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 spans="1:25" ht="15.75" customHeight="1">
      <c r="A734" s="54"/>
      <c r="B734" s="49"/>
      <c r="C734" s="44"/>
      <c r="D734" s="44"/>
      <c r="E734" s="44"/>
      <c r="F734" s="44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 spans="1:25" ht="15.75" customHeight="1">
      <c r="A735" s="54"/>
      <c r="B735" s="49"/>
      <c r="C735" s="44"/>
      <c r="D735" s="44"/>
      <c r="E735" s="44"/>
      <c r="F735" s="44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 spans="1:25" ht="15.75" customHeight="1">
      <c r="A736" s="54"/>
      <c r="B736" s="49"/>
      <c r="C736" s="44"/>
      <c r="D736" s="44"/>
      <c r="E736" s="44"/>
      <c r="F736" s="44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 spans="1:25" ht="15.75" customHeight="1">
      <c r="A737" s="54"/>
      <c r="B737" s="49"/>
      <c r="C737" s="44"/>
      <c r="D737" s="44"/>
      <c r="E737" s="44"/>
      <c r="F737" s="44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 spans="1:25" ht="15.75" customHeight="1">
      <c r="A738" s="54"/>
      <c r="B738" s="49"/>
      <c r="C738" s="44"/>
      <c r="D738" s="44"/>
      <c r="E738" s="44"/>
      <c r="F738" s="44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 spans="1:25" ht="15.75" customHeight="1">
      <c r="A739" s="54"/>
      <c r="B739" s="49"/>
      <c r="C739" s="44"/>
      <c r="D739" s="44"/>
      <c r="E739" s="44"/>
      <c r="F739" s="44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 spans="1:25" ht="15.75" customHeight="1">
      <c r="A740" s="54"/>
      <c r="B740" s="49"/>
      <c r="C740" s="44"/>
      <c r="D740" s="44"/>
      <c r="E740" s="44"/>
      <c r="F740" s="44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 spans="1:25" ht="15.75" customHeight="1">
      <c r="A741" s="54"/>
      <c r="B741" s="49"/>
      <c r="C741" s="44"/>
      <c r="D741" s="44"/>
      <c r="E741" s="44"/>
      <c r="F741" s="44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 spans="1:25" ht="15.75" customHeight="1">
      <c r="A742" s="54"/>
      <c r="B742" s="49"/>
      <c r="C742" s="44"/>
      <c r="D742" s="44"/>
      <c r="E742" s="44"/>
      <c r="F742" s="44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 spans="1:25" ht="15.75" customHeight="1">
      <c r="A743" s="54"/>
      <c r="B743" s="49"/>
      <c r="C743" s="44"/>
      <c r="D743" s="44"/>
      <c r="E743" s="44"/>
      <c r="F743" s="44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 spans="1:25" ht="15.75" customHeight="1">
      <c r="A744" s="54"/>
      <c r="B744" s="49"/>
      <c r="C744" s="44"/>
      <c r="D744" s="44"/>
      <c r="E744" s="44"/>
      <c r="F744" s="44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 spans="1:25" ht="15.75" customHeight="1">
      <c r="A745" s="54"/>
      <c r="B745" s="49"/>
      <c r="C745" s="44"/>
      <c r="D745" s="44"/>
      <c r="E745" s="44"/>
      <c r="F745" s="44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 spans="1:25" ht="15.75" customHeight="1">
      <c r="A746" s="54"/>
      <c r="B746" s="49"/>
      <c r="C746" s="44"/>
      <c r="D746" s="44"/>
      <c r="E746" s="44"/>
      <c r="F746" s="44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 spans="1:25" ht="15.75" customHeight="1">
      <c r="A747" s="54"/>
      <c r="B747" s="49"/>
      <c r="C747" s="44"/>
      <c r="D747" s="44"/>
      <c r="E747" s="44"/>
      <c r="F747" s="44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 spans="1:25" ht="15.75" customHeight="1">
      <c r="A748" s="54"/>
      <c r="B748" s="49"/>
      <c r="C748" s="44"/>
      <c r="D748" s="44"/>
      <c r="E748" s="44"/>
      <c r="F748" s="44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 spans="1:25" ht="15.75" customHeight="1">
      <c r="A749" s="54"/>
      <c r="B749" s="49"/>
      <c r="C749" s="44"/>
      <c r="D749" s="44"/>
      <c r="E749" s="44"/>
      <c r="F749" s="44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 spans="1:25" ht="15.75" customHeight="1">
      <c r="A750" s="54"/>
      <c r="B750" s="49"/>
      <c r="C750" s="44"/>
      <c r="D750" s="44"/>
      <c r="E750" s="44"/>
      <c r="F750" s="44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 spans="1:25" ht="15.75" customHeight="1">
      <c r="A751" s="54"/>
      <c r="B751" s="49"/>
      <c r="C751" s="44"/>
      <c r="D751" s="44"/>
      <c r="E751" s="44"/>
      <c r="F751" s="44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 spans="1:25" ht="15.75" customHeight="1">
      <c r="A752" s="54"/>
      <c r="B752" s="49"/>
      <c r="C752" s="44"/>
      <c r="D752" s="44"/>
      <c r="E752" s="44"/>
      <c r="F752" s="44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 spans="1:25" ht="15.75" customHeight="1">
      <c r="A753" s="54"/>
      <c r="B753" s="49"/>
      <c r="C753" s="44"/>
      <c r="D753" s="44"/>
      <c r="E753" s="44"/>
      <c r="F753" s="44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 spans="1:25" ht="15.75" customHeight="1">
      <c r="A754" s="54"/>
      <c r="B754" s="49"/>
      <c r="C754" s="44"/>
      <c r="D754" s="44"/>
      <c r="E754" s="44"/>
      <c r="F754" s="44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 spans="1:25" ht="15.75" customHeight="1">
      <c r="A755" s="54"/>
      <c r="B755" s="49"/>
      <c r="C755" s="44"/>
      <c r="D755" s="44"/>
      <c r="E755" s="44"/>
      <c r="F755" s="44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 spans="1:25" ht="15.75" customHeight="1">
      <c r="A756" s="54"/>
      <c r="B756" s="49"/>
      <c r="C756" s="44"/>
      <c r="D756" s="44"/>
      <c r="E756" s="44"/>
      <c r="F756" s="44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 spans="1:25" ht="15.75" customHeight="1">
      <c r="A757" s="54"/>
      <c r="B757" s="49"/>
      <c r="C757" s="44"/>
      <c r="D757" s="44"/>
      <c r="E757" s="44"/>
      <c r="F757" s="44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 spans="1:25" ht="15.75" customHeight="1">
      <c r="A758" s="54"/>
      <c r="B758" s="49"/>
      <c r="C758" s="44"/>
      <c r="D758" s="44"/>
      <c r="E758" s="44"/>
      <c r="F758" s="44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 spans="1:25" ht="15.75" customHeight="1">
      <c r="A759" s="54"/>
      <c r="B759" s="49"/>
      <c r="C759" s="44"/>
      <c r="D759" s="44"/>
      <c r="E759" s="44"/>
      <c r="F759" s="44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 spans="1:25" ht="15.75" customHeight="1">
      <c r="A760" s="54"/>
      <c r="B760" s="49"/>
      <c r="C760" s="44"/>
      <c r="D760" s="44"/>
      <c r="E760" s="44"/>
      <c r="F760" s="44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 spans="1:25" ht="15.75" customHeight="1">
      <c r="A761" s="54"/>
      <c r="B761" s="49"/>
      <c r="C761" s="44"/>
      <c r="D761" s="44"/>
      <c r="E761" s="44"/>
      <c r="F761" s="44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 spans="1:25" ht="15.75" customHeight="1">
      <c r="A762" s="54"/>
      <c r="B762" s="49"/>
      <c r="C762" s="44"/>
      <c r="D762" s="44"/>
      <c r="E762" s="44"/>
      <c r="F762" s="44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 spans="1:25" ht="15.75" customHeight="1">
      <c r="A763" s="54"/>
      <c r="B763" s="49"/>
      <c r="C763" s="44"/>
      <c r="D763" s="44"/>
      <c r="E763" s="44"/>
      <c r="F763" s="44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 spans="1:25" ht="15.75" customHeight="1">
      <c r="A764" s="54"/>
      <c r="B764" s="49"/>
      <c r="C764" s="44"/>
      <c r="D764" s="44"/>
      <c r="E764" s="44"/>
      <c r="F764" s="44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 spans="1:25" ht="15.75" customHeight="1">
      <c r="A765" s="54"/>
      <c r="B765" s="49"/>
      <c r="C765" s="44"/>
      <c r="D765" s="44"/>
      <c r="E765" s="44"/>
      <c r="F765" s="44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 spans="1:25" ht="15.75" customHeight="1">
      <c r="A766" s="54"/>
      <c r="B766" s="49"/>
      <c r="C766" s="44"/>
      <c r="D766" s="44"/>
      <c r="E766" s="44"/>
      <c r="F766" s="44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 spans="1:25" ht="15.75" customHeight="1">
      <c r="A767" s="54"/>
      <c r="B767" s="49"/>
      <c r="C767" s="44"/>
      <c r="D767" s="44"/>
      <c r="E767" s="44"/>
      <c r="F767" s="44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 spans="1:25" ht="15.75" customHeight="1">
      <c r="A768" s="54"/>
      <c r="B768" s="49"/>
      <c r="C768" s="44"/>
      <c r="D768" s="44"/>
      <c r="E768" s="44"/>
      <c r="F768" s="44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 spans="1:25" ht="15.75" customHeight="1">
      <c r="A769" s="54"/>
      <c r="B769" s="49"/>
      <c r="C769" s="44"/>
      <c r="D769" s="44"/>
      <c r="E769" s="44"/>
      <c r="F769" s="44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 spans="1:25" ht="15.75" customHeight="1">
      <c r="A770" s="54"/>
      <c r="B770" s="49"/>
      <c r="C770" s="44"/>
      <c r="D770" s="44"/>
      <c r="E770" s="44"/>
      <c r="F770" s="44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 spans="1:25" ht="15.75" customHeight="1">
      <c r="A771" s="54"/>
      <c r="B771" s="49"/>
      <c r="C771" s="44"/>
      <c r="D771" s="44"/>
      <c r="E771" s="44"/>
      <c r="F771" s="44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 spans="1:25" ht="15.75" customHeight="1">
      <c r="A772" s="54"/>
      <c r="B772" s="49"/>
      <c r="C772" s="44"/>
      <c r="D772" s="44"/>
      <c r="E772" s="44"/>
      <c r="F772" s="44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 spans="1:25" ht="15.75" customHeight="1">
      <c r="A773" s="54"/>
      <c r="B773" s="49"/>
      <c r="C773" s="44"/>
      <c r="D773" s="44"/>
      <c r="E773" s="44"/>
      <c r="F773" s="44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 spans="1:25" ht="15.75" customHeight="1">
      <c r="A774" s="54"/>
      <c r="B774" s="49"/>
      <c r="C774" s="44"/>
      <c r="D774" s="44"/>
      <c r="E774" s="44"/>
      <c r="F774" s="44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 spans="1:25" ht="15.75" customHeight="1">
      <c r="A775" s="54"/>
      <c r="B775" s="49"/>
      <c r="C775" s="44"/>
      <c r="D775" s="44"/>
      <c r="E775" s="44"/>
      <c r="F775" s="44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 spans="1:25" ht="15.75" customHeight="1">
      <c r="A776" s="54"/>
      <c r="B776" s="49"/>
      <c r="C776" s="44"/>
      <c r="D776" s="44"/>
      <c r="E776" s="44"/>
      <c r="F776" s="44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 spans="1:25" ht="15.75" customHeight="1">
      <c r="A777" s="54"/>
      <c r="B777" s="49"/>
      <c r="C777" s="44"/>
      <c r="D777" s="44"/>
      <c r="E777" s="44"/>
      <c r="F777" s="44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 spans="1:25" ht="15.75" customHeight="1">
      <c r="A778" s="54"/>
      <c r="B778" s="49"/>
      <c r="C778" s="44"/>
      <c r="D778" s="44"/>
      <c r="E778" s="44"/>
      <c r="F778" s="44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 spans="1:25" ht="15.75" customHeight="1">
      <c r="A779" s="54"/>
      <c r="B779" s="49"/>
      <c r="C779" s="44"/>
      <c r="D779" s="44"/>
      <c r="E779" s="44"/>
      <c r="F779" s="44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 spans="1:25" ht="15.75" customHeight="1">
      <c r="A780" s="54"/>
      <c r="B780" s="49"/>
      <c r="C780" s="44"/>
      <c r="D780" s="44"/>
      <c r="E780" s="44"/>
      <c r="F780" s="44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 spans="1:25" ht="15.75" customHeight="1">
      <c r="A781" s="54"/>
      <c r="B781" s="49"/>
      <c r="C781" s="44"/>
      <c r="D781" s="44"/>
      <c r="E781" s="44"/>
      <c r="F781" s="44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 spans="1:25" ht="15.75" customHeight="1">
      <c r="A782" s="54"/>
      <c r="B782" s="49"/>
      <c r="C782" s="44"/>
      <c r="D782" s="44"/>
      <c r="E782" s="44"/>
      <c r="F782" s="44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 spans="1:25" ht="15.75" customHeight="1">
      <c r="A783" s="54"/>
      <c r="B783" s="49"/>
      <c r="C783" s="44"/>
      <c r="D783" s="44"/>
      <c r="E783" s="44"/>
      <c r="F783" s="44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 spans="1:25" ht="15.75" customHeight="1">
      <c r="A784" s="54"/>
      <c r="B784" s="49"/>
      <c r="C784" s="44"/>
      <c r="D784" s="44"/>
      <c r="E784" s="44"/>
      <c r="F784" s="44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 spans="1:25" ht="15.75" customHeight="1">
      <c r="A785" s="54"/>
      <c r="B785" s="49"/>
      <c r="C785" s="44"/>
      <c r="D785" s="44"/>
      <c r="E785" s="44"/>
      <c r="F785" s="44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 spans="1:25" ht="15.75" customHeight="1">
      <c r="A786" s="54"/>
      <c r="B786" s="49"/>
      <c r="C786" s="44"/>
      <c r="D786" s="44"/>
      <c r="E786" s="44"/>
      <c r="F786" s="44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 spans="1:25" ht="15.75" customHeight="1">
      <c r="A787" s="54"/>
      <c r="B787" s="49"/>
      <c r="C787" s="44"/>
      <c r="D787" s="44"/>
      <c r="E787" s="44"/>
      <c r="F787" s="44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 spans="1:25" ht="15.75" customHeight="1">
      <c r="A788" s="54"/>
      <c r="B788" s="49"/>
      <c r="C788" s="44"/>
      <c r="D788" s="44"/>
      <c r="E788" s="44"/>
      <c r="F788" s="44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 spans="1:25" ht="15.75" customHeight="1">
      <c r="A789" s="54"/>
      <c r="B789" s="49"/>
      <c r="C789" s="44"/>
      <c r="D789" s="44"/>
      <c r="E789" s="44"/>
      <c r="F789" s="44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 spans="1:25" ht="15.75" customHeight="1">
      <c r="A790" s="54"/>
      <c r="B790" s="49"/>
      <c r="C790" s="44"/>
      <c r="D790" s="44"/>
      <c r="E790" s="44"/>
      <c r="F790" s="44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 spans="1:25" ht="15.75" customHeight="1">
      <c r="A791" s="54"/>
      <c r="B791" s="49"/>
      <c r="C791" s="44"/>
      <c r="D791" s="44"/>
      <c r="E791" s="44"/>
      <c r="F791" s="44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 spans="1:25" ht="15.75" customHeight="1">
      <c r="A792" s="54"/>
      <c r="B792" s="49"/>
      <c r="C792" s="44"/>
      <c r="D792" s="44"/>
      <c r="E792" s="44"/>
      <c r="F792" s="44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 spans="1:25" ht="15.75" customHeight="1">
      <c r="A793" s="54"/>
      <c r="B793" s="49"/>
      <c r="C793" s="44"/>
      <c r="D793" s="44"/>
      <c r="E793" s="44"/>
      <c r="F793" s="44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 spans="1:25" ht="15.75" customHeight="1">
      <c r="A794" s="54"/>
      <c r="B794" s="49"/>
      <c r="C794" s="44"/>
      <c r="D794" s="44"/>
      <c r="E794" s="44"/>
      <c r="F794" s="44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 spans="1:25" ht="15.75" customHeight="1">
      <c r="A795" s="54"/>
      <c r="B795" s="49"/>
      <c r="C795" s="44"/>
      <c r="D795" s="44"/>
      <c r="E795" s="44"/>
      <c r="F795" s="44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 spans="1:25" ht="15.75" customHeight="1">
      <c r="A796" s="54"/>
      <c r="B796" s="49"/>
      <c r="C796" s="44"/>
      <c r="D796" s="44"/>
      <c r="E796" s="44"/>
      <c r="F796" s="44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 spans="1:25" ht="15.75" customHeight="1">
      <c r="A797" s="54"/>
      <c r="B797" s="49"/>
      <c r="C797" s="44"/>
      <c r="D797" s="44"/>
      <c r="E797" s="44"/>
      <c r="F797" s="44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 spans="1:25" ht="15.75" customHeight="1">
      <c r="A798" s="54"/>
      <c r="B798" s="49"/>
      <c r="C798" s="44"/>
      <c r="D798" s="44"/>
      <c r="E798" s="44"/>
      <c r="F798" s="44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 spans="1:25" ht="15.75" customHeight="1">
      <c r="A799" s="54"/>
      <c r="B799" s="49"/>
      <c r="C799" s="44"/>
      <c r="D799" s="44"/>
      <c r="E799" s="44"/>
      <c r="F799" s="44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 spans="1:25" ht="15.75" customHeight="1">
      <c r="A800" s="54"/>
      <c r="B800" s="49"/>
      <c r="C800" s="44"/>
      <c r="D800" s="44"/>
      <c r="E800" s="44"/>
      <c r="F800" s="44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 spans="1:25" ht="15.75" customHeight="1">
      <c r="A801" s="54"/>
      <c r="B801" s="49"/>
      <c r="C801" s="44"/>
      <c r="D801" s="44"/>
      <c r="E801" s="44"/>
      <c r="F801" s="44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 spans="1:25" ht="15.75" customHeight="1">
      <c r="A802" s="54"/>
      <c r="B802" s="49"/>
      <c r="C802" s="44"/>
      <c r="D802" s="44"/>
      <c r="E802" s="44"/>
      <c r="F802" s="44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 spans="1:25" ht="15.75" customHeight="1">
      <c r="A803" s="54"/>
      <c r="B803" s="49"/>
      <c r="C803" s="44"/>
      <c r="D803" s="44"/>
      <c r="E803" s="44"/>
      <c r="F803" s="44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 spans="1:25" ht="15.75" customHeight="1">
      <c r="A804" s="54"/>
      <c r="B804" s="49"/>
      <c r="C804" s="44"/>
      <c r="D804" s="44"/>
      <c r="E804" s="44"/>
      <c r="F804" s="44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 spans="1:25" ht="15.75" customHeight="1">
      <c r="A805" s="54"/>
      <c r="B805" s="49"/>
      <c r="C805" s="44"/>
      <c r="D805" s="44"/>
      <c r="E805" s="44"/>
      <c r="F805" s="44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 spans="1:25" ht="15.75" customHeight="1">
      <c r="A806" s="54"/>
      <c r="B806" s="49"/>
      <c r="C806" s="44"/>
      <c r="D806" s="44"/>
      <c r="E806" s="44"/>
      <c r="F806" s="44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 spans="1:25" ht="15.75" customHeight="1">
      <c r="A807" s="54"/>
      <c r="B807" s="49"/>
      <c r="C807" s="44"/>
      <c r="D807" s="44"/>
      <c r="E807" s="44"/>
      <c r="F807" s="44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 spans="1:25" ht="15.75" customHeight="1">
      <c r="A808" s="54"/>
      <c r="B808" s="49"/>
      <c r="C808" s="44"/>
      <c r="D808" s="44"/>
      <c r="E808" s="44"/>
      <c r="F808" s="44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 spans="1:25" ht="15.75" customHeight="1">
      <c r="A809" s="54"/>
      <c r="B809" s="49"/>
      <c r="C809" s="44"/>
      <c r="D809" s="44"/>
      <c r="E809" s="44"/>
      <c r="F809" s="44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 spans="1:25" ht="15.75" customHeight="1">
      <c r="A810" s="54"/>
      <c r="B810" s="49"/>
      <c r="C810" s="44"/>
      <c r="D810" s="44"/>
      <c r="E810" s="44"/>
      <c r="F810" s="44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 spans="1:25" ht="15.75" customHeight="1">
      <c r="A811" s="54"/>
      <c r="B811" s="49"/>
      <c r="C811" s="44"/>
      <c r="D811" s="44"/>
      <c r="E811" s="44"/>
      <c r="F811" s="44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 spans="1:25" ht="15.75" customHeight="1">
      <c r="A812" s="54"/>
      <c r="B812" s="49"/>
      <c r="C812" s="44"/>
      <c r="D812" s="44"/>
      <c r="E812" s="44"/>
      <c r="F812" s="44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 spans="1:25" ht="15.75" customHeight="1">
      <c r="A813" s="54"/>
      <c r="B813" s="49"/>
      <c r="C813" s="44"/>
      <c r="D813" s="44"/>
      <c r="E813" s="44"/>
      <c r="F813" s="44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 spans="1:25" ht="15.75" customHeight="1">
      <c r="A814" s="54"/>
      <c r="B814" s="49"/>
      <c r="C814" s="44"/>
      <c r="D814" s="44"/>
      <c r="E814" s="44"/>
      <c r="F814" s="44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 spans="1:25" ht="15.75" customHeight="1">
      <c r="A815" s="54"/>
      <c r="B815" s="49"/>
      <c r="C815" s="44"/>
      <c r="D815" s="44"/>
      <c r="E815" s="44"/>
      <c r="F815" s="44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 spans="1:25" ht="15.75" customHeight="1">
      <c r="A816" s="54"/>
      <c r="B816" s="49"/>
      <c r="C816" s="44"/>
      <c r="D816" s="44"/>
      <c r="E816" s="44"/>
      <c r="F816" s="44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 spans="1:25" ht="15.75" customHeight="1">
      <c r="A817" s="54"/>
      <c r="B817" s="49"/>
      <c r="C817" s="44"/>
      <c r="D817" s="44"/>
      <c r="E817" s="44"/>
      <c r="F817" s="44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 spans="1:25" ht="15.75" customHeight="1">
      <c r="A818" s="54"/>
      <c r="B818" s="49"/>
      <c r="C818" s="44"/>
      <c r="D818" s="44"/>
      <c r="E818" s="44"/>
      <c r="F818" s="44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 spans="1:25" ht="15.75" customHeight="1">
      <c r="A819" s="54"/>
      <c r="B819" s="49"/>
      <c r="C819" s="44"/>
      <c r="D819" s="44"/>
      <c r="E819" s="44"/>
      <c r="F819" s="44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 spans="1:25" ht="15.75" customHeight="1">
      <c r="A820" s="54"/>
      <c r="B820" s="49"/>
      <c r="C820" s="44"/>
      <c r="D820" s="44"/>
      <c r="E820" s="44"/>
      <c r="F820" s="44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 spans="1:25" ht="15.75" customHeight="1">
      <c r="A821" s="54"/>
      <c r="B821" s="49"/>
      <c r="C821" s="44"/>
      <c r="D821" s="44"/>
      <c r="E821" s="44"/>
      <c r="F821" s="44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 spans="1:25" ht="15.75" customHeight="1">
      <c r="A822" s="54"/>
      <c r="B822" s="49"/>
      <c r="C822" s="44"/>
      <c r="D822" s="44"/>
      <c r="E822" s="44"/>
      <c r="F822" s="44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 spans="1:25" ht="15.75" customHeight="1">
      <c r="A823" s="54"/>
      <c r="B823" s="49"/>
      <c r="C823" s="44"/>
      <c r="D823" s="44"/>
      <c r="E823" s="44"/>
      <c r="F823" s="44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 spans="1:25" ht="15.75" customHeight="1">
      <c r="A824" s="54"/>
      <c r="B824" s="49"/>
      <c r="C824" s="44"/>
      <c r="D824" s="44"/>
      <c r="E824" s="44"/>
      <c r="F824" s="44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 spans="1:25" ht="15.75" customHeight="1">
      <c r="A825" s="54"/>
      <c r="B825" s="49"/>
      <c r="C825" s="44"/>
      <c r="D825" s="44"/>
      <c r="E825" s="44"/>
      <c r="F825" s="44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 spans="1:25" ht="15.75" customHeight="1">
      <c r="A826" s="54"/>
      <c r="B826" s="49"/>
      <c r="C826" s="44"/>
      <c r="D826" s="44"/>
      <c r="E826" s="44"/>
      <c r="F826" s="44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 spans="1:25" ht="15.75" customHeight="1">
      <c r="A827" s="54"/>
      <c r="B827" s="49"/>
      <c r="C827" s="44"/>
      <c r="D827" s="44"/>
      <c r="E827" s="44"/>
      <c r="F827" s="44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 spans="1:25" ht="15.75" customHeight="1">
      <c r="A828" s="54"/>
      <c r="B828" s="49"/>
      <c r="C828" s="44"/>
      <c r="D828" s="44"/>
      <c r="E828" s="44"/>
      <c r="F828" s="44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 spans="1:25" ht="15.75" customHeight="1">
      <c r="A829" s="54"/>
      <c r="B829" s="49"/>
      <c r="C829" s="44"/>
      <c r="D829" s="44"/>
      <c r="E829" s="44"/>
      <c r="F829" s="44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 spans="1:25" ht="15.75" customHeight="1">
      <c r="A830" s="54"/>
      <c r="B830" s="49"/>
      <c r="C830" s="44"/>
      <c r="D830" s="44"/>
      <c r="E830" s="44"/>
      <c r="F830" s="44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 spans="1:25" ht="15.75" customHeight="1">
      <c r="A831" s="54"/>
      <c r="B831" s="49"/>
      <c r="C831" s="44"/>
      <c r="D831" s="44"/>
      <c r="E831" s="44"/>
      <c r="F831" s="44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 spans="1:25" ht="15.75" customHeight="1">
      <c r="A832" s="54"/>
      <c r="B832" s="49"/>
      <c r="C832" s="44"/>
      <c r="D832" s="44"/>
      <c r="E832" s="44"/>
      <c r="F832" s="44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 spans="1:25" ht="15.75" customHeight="1">
      <c r="A833" s="54"/>
      <c r="B833" s="49"/>
      <c r="C833" s="44"/>
      <c r="D833" s="44"/>
      <c r="E833" s="44"/>
      <c r="F833" s="44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 spans="1:25" ht="15.75" customHeight="1">
      <c r="A834" s="54"/>
      <c r="B834" s="49"/>
      <c r="C834" s="44"/>
      <c r="D834" s="44"/>
      <c r="E834" s="44"/>
      <c r="F834" s="44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 spans="1:25" ht="15.75" customHeight="1">
      <c r="A835" s="54"/>
      <c r="B835" s="49"/>
      <c r="C835" s="44"/>
      <c r="D835" s="44"/>
      <c r="E835" s="44"/>
      <c r="F835" s="44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 spans="1:25" ht="15.75" customHeight="1">
      <c r="A836" s="54"/>
      <c r="B836" s="49"/>
      <c r="C836" s="44"/>
      <c r="D836" s="44"/>
      <c r="E836" s="44"/>
      <c r="F836" s="44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 spans="1:25" ht="15.75" customHeight="1">
      <c r="A837" s="54"/>
      <c r="B837" s="49"/>
      <c r="C837" s="44"/>
      <c r="D837" s="44"/>
      <c r="E837" s="44"/>
      <c r="F837" s="44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 spans="1:25" ht="15.75" customHeight="1">
      <c r="A838" s="54"/>
      <c r="B838" s="49"/>
      <c r="C838" s="44"/>
      <c r="D838" s="44"/>
      <c r="E838" s="44"/>
      <c r="F838" s="44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 spans="1:25" ht="15.75" customHeight="1">
      <c r="A839" s="54"/>
      <c r="B839" s="49"/>
      <c r="C839" s="44"/>
      <c r="D839" s="44"/>
      <c r="E839" s="44"/>
      <c r="F839" s="44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 spans="1:25" ht="15.75" customHeight="1">
      <c r="A840" s="54"/>
      <c r="B840" s="49"/>
      <c r="C840" s="44"/>
      <c r="D840" s="44"/>
      <c r="E840" s="44"/>
      <c r="F840" s="44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 spans="1:25" ht="15.75" customHeight="1">
      <c r="A841" s="54"/>
      <c r="B841" s="49"/>
      <c r="C841" s="44"/>
      <c r="D841" s="44"/>
      <c r="E841" s="44"/>
      <c r="F841" s="44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 spans="1:25" ht="15.75" customHeight="1">
      <c r="A842" s="54"/>
      <c r="B842" s="49"/>
      <c r="C842" s="44"/>
      <c r="D842" s="44"/>
      <c r="E842" s="44"/>
      <c r="F842" s="44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 spans="1:25" ht="15.75" customHeight="1">
      <c r="A843" s="54"/>
      <c r="B843" s="49"/>
      <c r="C843" s="44"/>
      <c r="D843" s="44"/>
      <c r="E843" s="44"/>
      <c r="F843" s="44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 spans="1:25" ht="15.75" customHeight="1">
      <c r="A844" s="54"/>
      <c r="B844" s="49"/>
      <c r="C844" s="44"/>
      <c r="D844" s="44"/>
      <c r="E844" s="44"/>
      <c r="F844" s="44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 spans="1:25" ht="15.75" customHeight="1">
      <c r="A845" s="54"/>
      <c r="B845" s="49"/>
      <c r="C845" s="44"/>
      <c r="D845" s="44"/>
      <c r="E845" s="44"/>
      <c r="F845" s="44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 spans="1:25" ht="15.75" customHeight="1">
      <c r="A846" s="54"/>
      <c r="B846" s="49"/>
      <c r="C846" s="44"/>
      <c r="D846" s="44"/>
      <c r="E846" s="44"/>
      <c r="F846" s="44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 spans="1:25" ht="15.75" customHeight="1">
      <c r="A847" s="54"/>
      <c r="B847" s="49"/>
      <c r="C847" s="44"/>
      <c r="D847" s="44"/>
      <c r="E847" s="44"/>
      <c r="F847" s="44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 spans="1:25" ht="15.75" customHeight="1">
      <c r="A848" s="54"/>
      <c r="B848" s="49"/>
      <c r="C848" s="44"/>
      <c r="D848" s="44"/>
      <c r="E848" s="44"/>
      <c r="F848" s="44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 spans="1:25" ht="15.75" customHeight="1">
      <c r="A849" s="54"/>
      <c r="B849" s="49"/>
      <c r="C849" s="44"/>
      <c r="D849" s="44"/>
      <c r="E849" s="44"/>
      <c r="F849" s="44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 spans="1:25" ht="15.75" customHeight="1">
      <c r="A850" s="54"/>
      <c r="B850" s="49"/>
      <c r="C850" s="44"/>
      <c r="D850" s="44"/>
      <c r="E850" s="44"/>
      <c r="F850" s="44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 spans="1:25" ht="15.75" customHeight="1">
      <c r="A851" s="54"/>
      <c r="B851" s="49"/>
      <c r="C851" s="44"/>
      <c r="D851" s="44"/>
      <c r="E851" s="44"/>
      <c r="F851" s="44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 spans="1:25" ht="15.75" customHeight="1">
      <c r="A852" s="54"/>
      <c r="B852" s="49"/>
      <c r="C852" s="44"/>
      <c r="D852" s="44"/>
      <c r="E852" s="44"/>
      <c r="F852" s="44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 spans="1:25" ht="15.75" customHeight="1">
      <c r="A853" s="54"/>
      <c r="B853" s="49"/>
      <c r="C853" s="44"/>
      <c r="D853" s="44"/>
      <c r="E853" s="44"/>
      <c r="F853" s="44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 spans="1:25" ht="15.75" customHeight="1">
      <c r="A854" s="54"/>
      <c r="B854" s="49"/>
      <c r="C854" s="44"/>
      <c r="D854" s="44"/>
      <c r="E854" s="44"/>
      <c r="F854" s="44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 spans="1:25" ht="15.75" customHeight="1">
      <c r="A855" s="54"/>
      <c r="B855" s="49"/>
      <c r="C855" s="44"/>
      <c r="D855" s="44"/>
      <c r="E855" s="44"/>
      <c r="F855" s="44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 spans="1:25" ht="15.75" customHeight="1">
      <c r="A856" s="54"/>
      <c r="B856" s="49"/>
      <c r="C856" s="44"/>
      <c r="D856" s="44"/>
      <c r="E856" s="44"/>
      <c r="F856" s="44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 spans="1:25" ht="15.75" customHeight="1">
      <c r="A857" s="54"/>
      <c r="B857" s="49"/>
      <c r="C857" s="44"/>
      <c r="D857" s="44"/>
      <c r="E857" s="44"/>
      <c r="F857" s="44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 spans="1:25" ht="15.75" customHeight="1">
      <c r="A858" s="54"/>
      <c r="B858" s="49"/>
      <c r="C858" s="44"/>
      <c r="D858" s="44"/>
      <c r="E858" s="44"/>
      <c r="F858" s="44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 spans="1:25" ht="15.75" customHeight="1">
      <c r="A859" s="54"/>
      <c r="B859" s="49"/>
      <c r="C859" s="44"/>
      <c r="D859" s="44"/>
      <c r="E859" s="44"/>
      <c r="F859" s="44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 spans="1:25" ht="15.75" customHeight="1">
      <c r="A860" s="54"/>
      <c r="B860" s="49"/>
      <c r="C860" s="44"/>
      <c r="D860" s="44"/>
      <c r="E860" s="44"/>
      <c r="F860" s="44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 spans="1:25" ht="15.75" customHeight="1">
      <c r="A861" s="54"/>
      <c r="B861" s="49"/>
      <c r="C861" s="44"/>
      <c r="D861" s="44"/>
      <c r="E861" s="44"/>
      <c r="F861" s="44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 spans="1:25" ht="15.75" customHeight="1">
      <c r="A862" s="54"/>
      <c r="B862" s="49"/>
      <c r="C862" s="44"/>
      <c r="D862" s="44"/>
      <c r="E862" s="44"/>
      <c r="F862" s="44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 spans="1:25" ht="15.75" customHeight="1">
      <c r="A863" s="54"/>
      <c r="B863" s="49"/>
      <c r="C863" s="44"/>
      <c r="D863" s="44"/>
      <c r="E863" s="44"/>
      <c r="F863" s="44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 spans="1:25" ht="15.75" customHeight="1">
      <c r="A864" s="54"/>
      <c r="B864" s="49"/>
      <c r="C864" s="44"/>
      <c r="D864" s="44"/>
      <c r="E864" s="44"/>
      <c r="F864" s="44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 spans="1:25" ht="15.75" customHeight="1">
      <c r="A865" s="54"/>
      <c r="B865" s="49"/>
      <c r="C865" s="44"/>
      <c r="D865" s="44"/>
      <c r="E865" s="44"/>
      <c r="F865" s="44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 spans="1:25" ht="15.75" customHeight="1">
      <c r="A866" s="54"/>
      <c r="B866" s="49"/>
      <c r="C866" s="44"/>
      <c r="D866" s="44"/>
      <c r="E866" s="44"/>
      <c r="F866" s="44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 spans="1:25" ht="15.75" customHeight="1">
      <c r="A867" s="54"/>
      <c r="B867" s="49"/>
      <c r="C867" s="44"/>
      <c r="D867" s="44"/>
      <c r="E867" s="44"/>
      <c r="F867" s="44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 spans="1:25" ht="15.75" customHeight="1">
      <c r="A868" s="54"/>
      <c r="B868" s="49"/>
      <c r="C868" s="44"/>
      <c r="D868" s="44"/>
      <c r="E868" s="44"/>
      <c r="F868" s="44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 spans="1:25" ht="15.75" customHeight="1">
      <c r="A869" s="54"/>
      <c r="B869" s="49"/>
      <c r="C869" s="44"/>
      <c r="D869" s="44"/>
      <c r="E869" s="44"/>
      <c r="F869" s="44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 spans="1:25" ht="15.75" customHeight="1">
      <c r="A870" s="54"/>
      <c r="B870" s="49"/>
      <c r="C870" s="44"/>
      <c r="D870" s="44"/>
      <c r="E870" s="44"/>
      <c r="F870" s="44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 spans="1:25" ht="15.75" customHeight="1">
      <c r="A871" s="54"/>
      <c r="B871" s="49"/>
      <c r="C871" s="44"/>
      <c r="D871" s="44"/>
      <c r="E871" s="44"/>
      <c r="F871" s="44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 spans="1:25" ht="15.75" customHeight="1">
      <c r="A872" s="54"/>
      <c r="B872" s="49"/>
      <c r="C872" s="44"/>
      <c r="D872" s="44"/>
      <c r="E872" s="44"/>
      <c r="F872" s="44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 spans="1:25" ht="15.75" customHeight="1">
      <c r="A873" s="54"/>
      <c r="B873" s="49"/>
      <c r="C873" s="44"/>
      <c r="D873" s="44"/>
      <c r="E873" s="44"/>
      <c r="F873" s="44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 spans="1:25" ht="15.75" customHeight="1">
      <c r="A874" s="54"/>
      <c r="B874" s="49"/>
      <c r="C874" s="44"/>
      <c r="D874" s="44"/>
      <c r="E874" s="44"/>
      <c r="F874" s="44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 spans="1:25" ht="15.75" customHeight="1">
      <c r="A875" s="54"/>
      <c r="B875" s="49"/>
      <c r="C875" s="44"/>
      <c r="D875" s="44"/>
      <c r="E875" s="44"/>
      <c r="F875" s="44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 spans="1:25" ht="15.75" customHeight="1">
      <c r="A876" s="54"/>
      <c r="B876" s="49"/>
      <c r="C876" s="44"/>
      <c r="D876" s="44"/>
      <c r="E876" s="44"/>
      <c r="F876" s="44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 spans="1:25" ht="15.75" customHeight="1">
      <c r="A877" s="54"/>
      <c r="B877" s="49"/>
      <c r="C877" s="44"/>
      <c r="D877" s="44"/>
      <c r="E877" s="44"/>
      <c r="F877" s="44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 spans="1:25" ht="15.75" customHeight="1">
      <c r="A878" s="54"/>
      <c r="B878" s="49"/>
      <c r="C878" s="44"/>
      <c r="D878" s="44"/>
      <c r="E878" s="44"/>
      <c r="F878" s="44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 spans="1:25" ht="15.75" customHeight="1">
      <c r="A879" s="54"/>
      <c r="B879" s="49"/>
      <c r="C879" s="44"/>
      <c r="D879" s="44"/>
      <c r="E879" s="44"/>
      <c r="F879" s="44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 spans="1:25" ht="15.75" customHeight="1">
      <c r="A880" s="54"/>
      <c r="B880" s="49"/>
      <c r="C880" s="44"/>
      <c r="D880" s="44"/>
      <c r="E880" s="44"/>
      <c r="F880" s="44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 spans="1:25" ht="15.75" customHeight="1">
      <c r="A881" s="54"/>
      <c r="B881" s="49"/>
      <c r="C881" s="44"/>
      <c r="D881" s="44"/>
      <c r="E881" s="44"/>
      <c r="F881" s="44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 spans="1:25" ht="15.75" customHeight="1">
      <c r="A882" s="54"/>
      <c r="B882" s="49"/>
      <c r="C882" s="44"/>
      <c r="D882" s="44"/>
      <c r="E882" s="44"/>
      <c r="F882" s="44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 spans="1:25" ht="15.75" customHeight="1">
      <c r="A883" s="54"/>
      <c r="B883" s="49"/>
      <c r="C883" s="44"/>
      <c r="D883" s="44"/>
      <c r="E883" s="44"/>
      <c r="F883" s="44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 spans="1:25" ht="15.75" customHeight="1">
      <c r="A884" s="54"/>
      <c r="B884" s="49"/>
      <c r="C884" s="44"/>
      <c r="D884" s="44"/>
      <c r="E884" s="44"/>
      <c r="F884" s="44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 spans="1:25" ht="15.75" customHeight="1">
      <c r="A885" s="54"/>
      <c r="B885" s="49"/>
      <c r="C885" s="44"/>
      <c r="D885" s="44"/>
      <c r="E885" s="44"/>
      <c r="F885" s="44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 spans="1:25" ht="15.75" customHeight="1">
      <c r="A886" s="54"/>
      <c r="B886" s="49"/>
      <c r="C886" s="44"/>
      <c r="D886" s="44"/>
      <c r="E886" s="44"/>
      <c r="F886" s="44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 spans="1:25" ht="15.75" customHeight="1">
      <c r="A887" s="54"/>
      <c r="B887" s="49"/>
      <c r="C887" s="44"/>
      <c r="D887" s="44"/>
      <c r="E887" s="44"/>
      <c r="F887" s="44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 spans="1:25" ht="15.75" customHeight="1">
      <c r="A888" s="54"/>
      <c r="B888" s="49"/>
      <c r="C888" s="44"/>
      <c r="D888" s="44"/>
      <c r="E888" s="44"/>
      <c r="F888" s="44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 spans="1:25" ht="15.75" customHeight="1">
      <c r="A889" s="54"/>
      <c r="B889" s="49"/>
      <c r="C889" s="44"/>
      <c r="D889" s="44"/>
      <c r="E889" s="44"/>
      <c r="F889" s="44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 spans="1:25" ht="15.75" customHeight="1">
      <c r="A890" s="54"/>
      <c r="B890" s="49"/>
      <c r="C890" s="44"/>
      <c r="D890" s="44"/>
      <c r="E890" s="44"/>
      <c r="F890" s="44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 spans="1:25" ht="15.75" customHeight="1">
      <c r="A891" s="54"/>
      <c r="B891" s="49"/>
      <c r="C891" s="44"/>
      <c r="D891" s="44"/>
      <c r="E891" s="44"/>
      <c r="F891" s="44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 spans="1:25" ht="15.75" customHeight="1">
      <c r="A892" s="54"/>
      <c r="B892" s="49"/>
      <c r="C892" s="44"/>
      <c r="D892" s="44"/>
      <c r="E892" s="44"/>
      <c r="F892" s="44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 spans="1:25" ht="15.75" customHeight="1">
      <c r="A893" s="54"/>
      <c r="B893" s="49"/>
      <c r="C893" s="44"/>
      <c r="D893" s="44"/>
      <c r="E893" s="44"/>
      <c r="F893" s="44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 spans="1:25" ht="15.75" customHeight="1">
      <c r="A894" s="54"/>
      <c r="B894" s="49"/>
      <c r="C894" s="44"/>
      <c r="D894" s="44"/>
      <c r="E894" s="44"/>
      <c r="F894" s="44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 spans="1:25" ht="15.75" customHeight="1">
      <c r="A895" s="54"/>
      <c r="B895" s="49"/>
      <c r="C895" s="44"/>
      <c r="D895" s="44"/>
      <c r="E895" s="44"/>
      <c r="F895" s="44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 spans="1:25" ht="15.75" customHeight="1">
      <c r="A896" s="54"/>
      <c r="B896" s="49"/>
      <c r="C896" s="44"/>
      <c r="D896" s="44"/>
      <c r="E896" s="44"/>
      <c r="F896" s="44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 spans="1:25" ht="15.75" customHeight="1">
      <c r="A897" s="54"/>
      <c r="B897" s="49"/>
      <c r="C897" s="44"/>
      <c r="D897" s="44"/>
      <c r="E897" s="44"/>
      <c r="F897" s="44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 spans="1:25" ht="15.75" customHeight="1">
      <c r="A898" s="54"/>
      <c r="B898" s="49"/>
      <c r="C898" s="44"/>
      <c r="D898" s="44"/>
      <c r="E898" s="44"/>
      <c r="F898" s="44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 spans="1:25" ht="15.75" customHeight="1">
      <c r="A899" s="54"/>
      <c r="B899" s="49"/>
      <c r="C899" s="44"/>
      <c r="D899" s="44"/>
      <c r="E899" s="44"/>
      <c r="F899" s="44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 spans="1:25" ht="15.75" customHeight="1">
      <c r="A900" s="54"/>
      <c r="B900" s="49"/>
      <c r="C900" s="44"/>
      <c r="D900" s="44"/>
      <c r="E900" s="44"/>
      <c r="F900" s="44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 spans="1:25" ht="15.75" customHeight="1">
      <c r="A901" s="54"/>
      <c r="B901" s="49"/>
      <c r="C901" s="44"/>
      <c r="D901" s="44"/>
      <c r="E901" s="44"/>
      <c r="F901" s="44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 spans="1:25" ht="15.75" customHeight="1">
      <c r="A902" s="54"/>
      <c r="B902" s="49"/>
      <c r="C902" s="44"/>
      <c r="D902" s="44"/>
      <c r="E902" s="44"/>
      <c r="F902" s="44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 spans="1:25" ht="15.75" customHeight="1">
      <c r="A903" s="54"/>
      <c r="B903" s="49"/>
      <c r="C903" s="44"/>
      <c r="D903" s="44"/>
      <c r="E903" s="44"/>
      <c r="F903" s="44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 spans="1:25" ht="15.75" customHeight="1">
      <c r="A904" s="54"/>
      <c r="B904" s="49"/>
      <c r="C904" s="44"/>
      <c r="D904" s="44"/>
      <c r="E904" s="44"/>
      <c r="F904" s="44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 spans="1:25" ht="15.75" customHeight="1">
      <c r="A905" s="54"/>
      <c r="B905" s="49"/>
      <c r="C905" s="44"/>
      <c r="D905" s="44"/>
      <c r="E905" s="44"/>
      <c r="F905" s="44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 spans="1:25" ht="15.75" customHeight="1">
      <c r="A906" s="54"/>
      <c r="B906" s="49"/>
      <c r="C906" s="44"/>
      <c r="D906" s="44"/>
      <c r="E906" s="44"/>
      <c r="F906" s="44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 spans="1:25" ht="15.75" customHeight="1">
      <c r="A907" s="54"/>
      <c r="B907" s="49"/>
      <c r="C907" s="44"/>
      <c r="D907" s="44"/>
      <c r="E907" s="44"/>
      <c r="F907" s="44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 spans="1:25" ht="15.75" customHeight="1">
      <c r="A908" s="54"/>
      <c r="B908" s="49"/>
      <c r="C908" s="44"/>
      <c r="D908" s="44"/>
      <c r="E908" s="44"/>
      <c r="F908" s="44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 spans="1:25" ht="15.75" customHeight="1">
      <c r="A909" s="54"/>
      <c r="B909" s="49"/>
      <c r="C909" s="44"/>
      <c r="D909" s="44"/>
      <c r="E909" s="44"/>
      <c r="F909" s="44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 spans="1:25" ht="15.75" customHeight="1">
      <c r="A910" s="54"/>
      <c r="B910" s="49"/>
      <c r="C910" s="44"/>
      <c r="D910" s="44"/>
      <c r="E910" s="44"/>
      <c r="F910" s="44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 spans="1:25" ht="15.75" customHeight="1">
      <c r="A911" s="54"/>
      <c r="B911" s="49"/>
      <c r="C911" s="44"/>
      <c r="D911" s="44"/>
      <c r="E911" s="44"/>
      <c r="F911" s="44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 spans="1:25" ht="15.75" customHeight="1">
      <c r="A912" s="54"/>
      <c r="B912" s="49"/>
      <c r="C912" s="44"/>
      <c r="D912" s="44"/>
      <c r="E912" s="44"/>
      <c r="F912" s="44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 spans="1:25" ht="15.75" customHeight="1">
      <c r="A913" s="54"/>
      <c r="B913" s="49"/>
      <c r="C913" s="44"/>
      <c r="D913" s="44"/>
      <c r="E913" s="44"/>
      <c r="F913" s="44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 spans="1:25" ht="15.75" customHeight="1">
      <c r="A914" s="54"/>
      <c r="B914" s="49"/>
      <c r="C914" s="44"/>
      <c r="D914" s="44"/>
      <c r="E914" s="44"/>
      <c r="F914" s="44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 spans="1:25" ht="15.75" customHeight="1">
      <c r="A915" s="54"/>
      <c r="B915" s="49"/>
      <c r="C915" s="44"/>
      <c r="D915" s="44"/>
      <c r="E915" s="44"/>
      <c r="F915" s="44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 spans="1:25" ht="15.75" customHeight="1">
      <c r="A916" s="54"/>
      <c r="B916" s="49"/>
      <c r="C916" s="44"/>
      <c r="D916" s="44"/>
      <c r="E916" s="44"/>
      <c r="F916" s="44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 spans="1:25" ht="15.75" customHeight="1">
      <c r="A917" s="54"/>
      <c r="B917" s="49"/>
      <c r="C917" s="44"/>
      <c r="D917" s="44"/>
      <c r="E917" s="44"/>
      <c r="F917" s="44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 spans="1:25" ht="15.75" customHeight="1">
      <c r="A918" s="54"/>
      <c r="B918" s="49"/>
      <c r="C918" s="44"/>
      <c r="D918" s="44"/>
      <c r="E918" s="44"/>
      <c r="F918" s="44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 spans="1:25" ht="15.75" customHeight="1">
      <c r="A919" s="54"/>
      <c r="B919" s="49"/>
      <c r="C919" s="44"/>
      <c r="D919" s="44"/>
      <c r="E919" s="44"/>
      <c r="F919" s="44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 spans="1:25" ht="15.75" customHeight="1">
      <c r="A920" s="54"/>
      <c r="B920" s="49"/>
      <c r="C920" s="44"/>
      <c r="D920" s="44"/>
      <c r="E920" s="44"/>
      <c r="F920" s="44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 spans="1:25" ht="15.75" customHeight="1">
      <c r="A921" s="54"/>
      <c r="B921" s="49"/>
      <c r="C921" s="44"/>
      <c r="D921" s="44"/>
      <c r="E921" s="44"/>
      <c r="F921" s="44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 spans="1:25" ht="15.75" customHeight="1">
      <c r="A922" s="54"/>
      <c r="B922" s="49"/>
      <c r="C922" s="44"/>
      <c r="D922" s="44"/>
      <c r="E922" s="44"/>
      <c r="F922" s="44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 spans="1:25" ht="15.75" customHeight="1">
      <c r="A923" s="54"/>
      <c r="B923" s="49"/>
      <c r="C923" s="44"/>
      <c r="D923" s="44"/>
      <c r="E923" s="44"/>
      <c r="F923" s="44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 spans="1:25" ht="15.75" customHeight="1">
      <c r="A924" s="54"/>
      <c r="B924" s="49"/>
      <c r="C924" s="44"/>
      <c r="D924" s="44"/>
      <c r="E924" s="44"/>
      <c r="F924" s="44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 spans="1:25" ht="15.75" customHeight="1">
      <c r="A925" s="54"/>
      <c r="B925" s="49"/>
      <c r="C925" s="44"/>
      <c r="D925" s="44"/>
      <c r="E925" s="44"/>
      <c r="F925" s="44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 spans="1:25" ht="15.75" customHeight="1">
      <c r="A926" s="54"/>
      <c r="B926" s="49"/>
      <c r="C926" s="44"/>
      <c r="D926" s="44"/>
      <c r="E926" s="44"/>
      <c r="F926" s="44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 spans="1:25" ht="15.75" customHeight="1">
      <c r="A927" s="54"/>
      <c r="B927" s="49"/>
      <c r="C927" s="44"/>
      <c r="D927" s="44"/>
      <c r="E927" s="44"/>
      <c r="F927" s="44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 spans="1:25" ht="15.75" customHeight="1">
      <c r="A928" s="54"/>
      <c r="B928" s="49"/>
      <c r="C928" s="44"/>
      <c r="D928" s="44"/>
      <c r="E928" s="44"/>
      <c r="F928" s="44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 spans="1:25" ht="15.75" customHeight="1">
      <c r="A929" s="54"/>
      <c r="B929" s="49"/>
      <c r="C929" s="44"/>
      <c r="D929" s="44"/>
      <c r="E929" s="44"/>
      <c r="F929" s="44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 spans="1:25" ht="15.75" customHeight="1">
      <c r="A930" s="54"/>
      <c r="B930" s="49"/>
      <c r="C930" s="44"/>
      <c r="D930" s="44"/>
      <c r="E930" s="44"/>
      <c r="F930" s="44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 spans="1:25" ht="15.75" customHeight="1">
      <c r="A931" s="54"/>
      <c r="B931" s="49"/>
      <c r="C931" s="44"/>
      <c r="D931" s="44"/>
      <c r="E931" s="44"/>
      <c r="F931" s="44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 spans="1:25" ht="15.75" customHeight="1">
      <c r="A932" s="54"/>
      <c r="B932" s="49"/>
      <c r="C932" s="44"/>
      <c r="D932" s="44"/>
      <c r="E932" s="44"/>
      <c r="F932" s="44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 spans="1:25" ht="15.75" customHeight="1">
      <c r="A933" s="54"/>
      <c r="B933" s="49"/>
      <c r="C933" s="44"/>
      <c r="D933" s="44"/>
      <c r="E933" s="44"/>
      <c r="F933" s="44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 spans="1:25" ht="15.75" customHeight="1">
      <c r="A934" s="54"/>
      <c r="B934" s="49"/>
      <c r="C934" s="44"/>
      <c r="D934" s="44"/>
      <c r="E934" s="44"/>
      <c r="F934" s="44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 spans="1:25" ht="15.75" customHeight="1">
      <c r="A935" s="54"/>
      <c r="B935" s="49"/>
      <c r="C935" s="44"/>
      <c r="D935" s="44"/>
      <c r="E935" s="44"/>
      <c r="F935" s="44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 spans="1:25" ht="15.75" customHeight="1">
      <c r="A936" s="54"/>
      <c r="B936" s="49"/>
      <c r="C936" s="44"/>
      <c r="D936" s="44"/>
      <c r="E936" s="44"/>
      <c r="F936" s="44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 spans="1:25" ht="15.75" customHeight="1">
      <c r="A937" s="54"/>
      <c r="B937" s="49"/>
      <c r="C937" s="44"/>
      <c r="D937" s="44"/>
      <c r="E937" s="44"/>
      <c r="F937" s="44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 spans="1:25" ht="15.75" customHeight="1">
      <c r="A938" s="54"/>
      <c r="B938" s="49"/>
      <c r="C938" s="44"/>
      <c r="D938" s="44"/>
      <c r="E938" s="44"/>
      <c r="F938" s="44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 spans="1:25" ht="15.75" customHeight="1">
      <c r="A939" s="54"/>
      <c r="B939" s="49"/>
      <c r="C939" s="44"/>
      <c r="D939" s="44"/>
      <c r="E939" s="44"/>
      <c r="F939" s="44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 spans="1:25" ht="15.75" customHeight="1">
      <c r="A940" s="54"/>
      <c r="B940" s="49"/>
      <c r="C940" s="44"/>
      <c r="D940" s="44"/>
      <c r="E940" s="44"/>
      <c r="F940" s="44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 spans="1:25" ht="15.75" customHeight="1">
      <c r="A941" s="54"/>
      <c r="B941" s="49"/>
      <c r="C941" s="44"/>
      <c r="D941" s="44"/>
      <c r="E941" s="44"/>
      <c r="F941" s="44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 spans="1:25" ht="15.75" customHeight="1">
      <c r="A942" s="54"/>
      <c r="B942" s="49"/>
      <c r="C942" s="44"/>
      <c r="D942" s="44"/>
      <c r="E942" s="44"/>
      <c r="F942" s="44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 spans="1:25" ht="15.75" customHeight="1">
      <c r="A943" s="54"/>
      <c r="B943" s="49"/>
      <c r="C943" s="44"/>
      <c r="D943" s="44"/>
      <c r="E943" s="44"/>
      <c r="F943" s="44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 spans="1:25" ht="15.75" customHeight="1">
      <c r="A944" s="54"/>
      <c r="B944" s="49"/>
      <c r="C944" s="44"/>
      <c r="D944" s="44"/>
      <c r="E944" s="44"/>
      <c r="F944" s="44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 spans="1:25" ht="15.75" customHeight="1">
      <c r="A945" s="54"/>
      <c r="B945" s="49"/>
      <c r="C945" s="44"/>
      <c r="D945" s="44"/>
      <c r="E945" s="44"/>
      <c r="F945" s="44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 spans="1:25" ht="15.75" customHeight="1">
      <c r="A946" s="54"/>
      <c r="B946" s="49"/>
      <c r="C946" s="44"/>
      <c r="D946" s="44"/>
      <c r="E946" s="44"/>
      <c r="F946" s="44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  <row r="947" spans="1:25" ht="15.75" customHeight="1">
      <c r="A947" s="54"/>
      <c r="B947" s="49"/>
      <c r="C947" s="44"/>
      <c r="D947" s="44"/>
      <c r="E947" s="44"/>
      <c r="F947" s="44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</row>
    <row r="948" spans="1:25" ht="15.75" customHeight="1">
      <c r="A948" s="54"/>
      <c r="B948" s="49"/>
      <c r="C948" s="44"/>
      <c r="D948" s="44"/>
      <c r="E948" s="44"/>
      <c r="F948" s="44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</row>
    <row r="949" spans="1:25" ht="15.75" customHeight="1">
      <c r="A949" s="54"/>
      <c r="B949" s="49"/>
      <c r="C949" s="44"/>
      <c r="D949" s="44"/>
      <c r="E949" s="44"/>
      <c r="F949" s="44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</row>
    <row r="950" spans="1:25" ht="15.75" customHeight="1">
      <c r="A950" s="54"/>
      <c r="B950" s="49"/>
      <c r="C950" s="44"/>
      <c r="D950" s="44"/>
      <c r="E950" s="44"/>
      <c r="F950" s="44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</row>
    <row r="951" spans="1:25" ht="15.75" customHeight="1">
      <c r="A951" s="54"/>
      <c r="B951" s="49"/>
      <c r="C951" s="44"/>
      <c r="D951" s="44"/>
      <c r="E951" s="44"/>
      <c r="F951" s="44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</row>
    <row r="952" spans="1:25" ht="15.75" customHeight="1">
      <c r="A952" s="54"/>
      <c r="B952" s="49"/>
      <c r="C952" s="44"/>
      <c r="D952" s="44"/>
      <c r="E952" s="44"/>
      <c r="F952" s="44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</row>
    <row r="953" spans="1:25" ht="15.75" customHeight="1">
      <c r="A953" s="54"/>
      <c r="B953" s="49"/>
      <c r="C953" s="44"/>
      <c r="D953" s="44"/>
      <c r="E953" s="44"/>
      <c r="F953" s="44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</row>
    <row r="954" spans="1:25" ht="15.75" customHeight="1">
      <c r="A954" s="54"/>
      <c r="B954" s="49"/>
      <c r="C954" s="44"/>
      <c r="D954" s="44"/>
      <c r="E954" s="44"/>
      <c r="F954" s="44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</row>
    <row r="955" spans="1:25" ht="15.75" customHeight="1">
      <c r="A955" s="54"/>
      <c r="B955" s="49"/>
      <c r="C955" s="44"/>
      <c r="D955" s="44"/>
      <c r="E955" s="44"/>
      <c r="F955" s="44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</row>
    <row r="956" spans="1:25" ht="15.75" customHeight="1">
      <c r="A956" s="54"/>
      <c r="B956" s="49"/>
      <c r="C956" s="44"/>
      <c r="D956" s="44"/>
      <c r="E956" s="44"/>
      <c r="F956" s="44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</row>
    <row r="957" spans="1:25" ht="15.75" customHeight="1">
      <c r="A957" s="54"/>
      <c r="B957" s="49"/>
      <c r="C957" s="44"/>
      <c r="D957" s="44"/>
      <c r="E957" s="44"/>
      <c r="F957" s="44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</row>
    <row r="958" spans="1:25" ht="15.75" customHeight="1">
      <c r="A958" s="54"/>
      <c r="B958" s="49"/>
      <c r="C958" s="44"/>
      <c r="D958" s="44"/>
      <c r="E958" s="44"/>
      <c r="F958" s="44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</row>
    <row r="959" spans="1:25" ht="15.75" customHeight="1">
      <c r="A959" s="54"/>
      <c r="B959" s="49"/>
      <c r="C959" s="44"/>
      <c r="D959" s="44"/>
      <c r="E959" s="44"/>
      <c r="F959" s="44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</row>
    <row r="960" spans="1:25" ht="15.75" customHeight="1">
      <c r="A960" s="54"/>
      <c r="B960" s="49"/>
      <c r="C960" s="44"/>
      <c r="D960" s="44"/>
      <c r="E960" s="44"/>
      <c r="F960" s="44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</row>
    <row r="961" spans="1:25" ht="15.75" customHeight="1">
      <c r="A961" s="54"/>
      <c r="B961" s="49"/>
      <c r="C961" s="44"/>
      <c r="D961" s="44"/>
      <c r="E961" s="44"/>
      <c r="F961" s="44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</row>
    <row r="962" spans="1:25" ht="15.75" customHeight="1">
      <c r="A962" s="54"/>
      <c r="B962" s="49"/>
      <c r="C962" s="44"/>
      <c r="D962" s="44"/>
      <c r="E962" s="44"/>
      <c r="F962" s="44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</row>
    <row r="963" spans="1:25" ht="15.75" customHeight="1">
      <c r="A963" s="54"/>
      <c r="B963" s="49"/>
      <c r="C963" s="44"/>
      <c r="D963" s="44"/>
      <c r="E963" s="44"/>
      <c r="F963" s="44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</row>
    <row r="964" spans="1:25" ht="15.75" customHeight="1">
      <c r="A964" s="54"/>
      <c r="B964" s="49"/>
      <c r="C964" s="44"/>
      <c r="D964" s="44"/>
      <c r="E964" s="44"/>
      <c r="F964" s="44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</row>
    <row r="965" spans="1:25" ht="15.75" customHeight="1">
      <c r="A965" s="54"/>
      <c r="B965" s="49"/>
      <c r="C965" s="44"/>
      <c r="D965" s="44"/>
      <c r="E965" s="44"/>
      <c r="F965" s="44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</row>
    <row r="966" spans="1:25" ht="15.75" customHeight="1">
      <c r="A966" s="54"/>
      <c r="B966" s="49"/>
      <c r="C966" s="44"/>
      <c r="D966" s="44"/>
      <c r="E966" s="44"/>
      <c r="F966" s="44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</row>
    <row r="967" spans="1:25" ht="15.75" customHeight="1">
      <c r="A967" s="54"/>
      <c r="B967" s="49"/>
      <c r="C967" s="44"/>
      <c r="D967" s="44"/>
      <c r="E967" s="44"/>
      <c r="F967" s="44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</row>
    <row r="968" spans="1:25" ht="15.75" customHeight="1">
      <c r="A968" s="54"/>
      <c r="B968" s="49"/>
      <c r="C968" s="44"/>
      <c r="D968" s="44"/>
      <c r="E968" s="44"/>
      <c r="F968" s="44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</row>
  </sheetData>
  <mergeCells count="2">
    <mergeCell ref="A8:B8"/>
    <mergeCell ref="A1:F1"/>
  </mergeCells>
  <conditionalFormatting sqref="F11:F968">
    <cfRule type="cellIs" dxfId="29" priority="1" operator="equal">
      <formula>"Não iniciado"</formula>
    </cfRule>
    <cfRule type="cellIs" dxfId="28" priority="2" operator="equal">
      <formula>"Em cadastramento"</formula>
    </cfRule>
    <cfRule type="cellIs" dxfId="27" priority="3" operator="equal">
      <formula>"Em análise do MEC"</formula>
    </cfRule>
  </conditionalFormatting>
  <pageMargins left="0.25" right="0.25" top="0.75" bottom="0.75" header="0" footer="0"/>
  <pageSetup paperSize="9" scale="70"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946"/>
  <sheetViews>
    <sheetView topLeftCell="A4" workbookViewId="0">
      <selection activeCell="B35" sqref="B35"/>
    </sheetView>
  </sheetViews>
  <sheetFormatPr defaultColWidth="12.5703125" defaultRowHeight="15" customHeight="1"/>
  <cols>
    <col min="1" max="1" width="28.5703125" style="76" customWidth="1"/>
    <col min="2" max="2" width="86.85546875" style="74" customWidth="1"/>
    <col min="3" max="3" width="14.140625" style="76" customWidth="1"/>
    <col min="4" max="4" width="23.5703125" style="76" customWidth="1"/>
    <col min="5" max="5" width="12.5703125" style="76" customWidth="1"/>
    <col min="6" max="6" width="20" style="76" bestFit="1" customWidth="1"/>
  </cols>
  <sheetData>
    <row r="1" spans="1:25" ht="18.75" customHeight="1">
      <c r="A1" s="90" t="s">
        <v>225</v>
      </c>
      <c r="B1" s="92"/>
      <c r="C1" s="94"/>
      <c r="D1" s="94"/>
      <c r="E1" s="94"/>
      <c r="F1" s="94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ht="15.75" customHeight="1">
      <c r="A2" s="21"/>
      <c r="B2" s="21"/>
      <c r="C2" s="22"/>
      <c r="D2" s="22"/>
      <c r="E2" s="22"/>
      <c r="F2" s="2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ht="15.75" customHeight="1">
      <c r="A3" s="23" t="s">
        <v>33</v>
      </c>
      <c r="B3" s="24">
        <f>COUNTA(F11:F928)</f>
        <v>19</v>
      </c>
      <c r="C3" s="22"/>
      <c r="D3" s="22"/>
      <c r="E3" s="22"/>
      <c r="F3" s="2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ht="15.75" customHeight="1">
      <c r="A4" s="23" t="s">
        <v>34</v>
      </c>
      <c r="B4" s="24">
        <f>COUNTIF(F11:F750, "Em análise do MEC")</f>
        <v>10</v>
      </c>
      <c r="C4" s="22"/>
      <c r="D4" s="22"/>
      <c r="E4" s="22"/>
      <c r="F4" s="2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5.75" customHeight="1">
      <c r="A5" s="23" t="s">
        <v>35</v>
      </c>
      <c r="B5" s="24">
        <f>SUM(COUNTIF(F11:F750, "Não iniciado"), COUNTIF(F11:F750, "Em cadastramento"))</f>
        <v>9</v>
      </c>
      <c r="C5" s="22"/>
      <c r="D5" s="22"/>
      <c r="E5" s="22"/>
      <c r="F5" s="2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5" ht="15.75" customHeight="1">
      <c r="A6" s="23" t="s">
        <v>36</v>
      </c>
      <c r="B6" s="25">
        <f>B4/B3*100</f>
        <v>52.631578947368418</v>
      </c>
      <c r="C6" s="22"/>
      <c r="D6" s="22"/>
      <c r="E6" s="22"/>
      <c r="F6" s="2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 spans="1:25" ht="15.75" customHeight="1">
      <c r="A7" s="22"/>
      <c r="B7" s="22"/>
      <c r="C7" s="22"/>
      <c r="D7" s="22"/>
      <c r="E7" s="22"/>
      <c r="F7" s="2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ht="15.75" customHeight="1">
      <c r="A8" s="88" t="s">
        <v>37</v>
      </c>
      <c r="B8" s="92"/>
      <c r="C8" s="22"/>
      <c r="D8" s="22"/>
      <c r="E8" s="22"/>
      <c r="F8" s="2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 spans="1:25" ht="15.75" customHeight="1">
      <c r="A9" s="36"/>
      <c r="B9" s="36"/>
      <c r="C9" s="36"/>
      <c r="D9" s="36"/>
      <c r="E9" s="36"/>
      <c r="F9" s="36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 ht="15.75" customHeight="1">
      <c r="A10" s="58" t="s">
        <v>38</v>
      </c>
      <c r="B10" s="59" t="s">
        <v>39</v>
      </c>
      <c r="C10" s="60" t="s">
        <v>40</v>
      </c>
      <c r="D10" s="59" t="s">
        <v>41</v>
      </c>
      <c r="E10" s="59" t="s">
        <v>42</v>
      </c>
      <c r="F10" s="59" t="s">
        <v>43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 spans="1:25" ht="15.75" customHeight="1">
      <c r="A11" s="61">
        <v>17034027</v>
      </c>
      <c r="B11" s="62" t="s">
        <v>226</v>
      </c>
      <c r="C11" s="61" t="s">
        <v>10</v>
      </c>
      <c r="D11" s="61" t="s">
        <v>227</v>
      </c>
      <c r="E11" s="61" t="s">
        <v>46</v>
      </c>
      <c r="F11" s="61" t="s">
        <v>47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 spans="1:25" ht="15.75" customHeight="1">
      <c r="A12" s="78">
        <v>17074819</v>
      </c>
      <c r="B12" s="77" t="s">
        <v>228</v>
      </c>
      <c r="C12" s="78" t="s">
        <v>10</v>
      </c>
      <c r="D12" s="78" t="s">
        <v>227</v>
      </c>
      <c r="E12" s="78" t="s">
        <v>46</v>
      </c>
      <c r="F12" s="61" t="s">
        <v>47</v>
      </c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 spans="1:25" ht="15.75" customHeight="1">
      <c r="A13" s="61">
        <v>17042798</v>
      </c>
      <c r="B13" s="62" t="s">
        <v>229</v>
      </c>
      <c r="C13" s="61" t="s">
        <v>10</v>
      </c>
      <c r="D13" s="61" t="s">
        <v>230</v>
      </c>
      <c r="E13" s="61" t="s">
        <v>46</v>
      </c>
      <c r="F13" s="78" t="s">
        <v>80</v>
      </c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ht="15.75" customHeight="1">
      <c r="A14" s="78">
        <v>17032270</v>
      </c>
      <c r="B14" s="77" t="s">
        <v>231</v>
      </c>
      <c r="C14" s="78" t="s">
        <v>10</v>
      </c>
      <c r="D14" s="78" t="s">
        <v>230</v>
      </c>
      <c r="E14" s="78" t="s">
        <v>46</v>
      </c>
      <c r="F14" s="61" t="s">
        <v>80</v>
      </c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 spans="1:25" ht="15.75" customHeight="1">
      <c r="A15" s="61">
        <v>17033993</v>
      </c>
      <c r="B15" s="62" t="s">
        <v>232</v>
      </c>
      <c r="C15" s="61" t="s">
        <v>10</v>
      </c>
      <c r="D15" s="61" t="s">
        <v>227</v>
      </c>
      <c r="E15" s="61" t="s">
        <v>46</v>
      </c>
      <c r="F15" s="78" t="s">
        <v>80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spans="1:25" ht="15.75" customHeight="1">
      <c r="A16" s="78">
        <v>17034221</v>
      </c>
      <c r="B16" s="77" t="s">
        <v>233</v>
      </c>
      <c r="C16" s="78" t="s">
        <v>10</v>
      </c>
      <c r="D16" s="78" t="s">
        <v>227</v>
      </c>
      <c r="E16" s="78" t="s">
        <v>46</v>
      </c>
      <c r="F16" s="61" t="s">
        <v>80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 spans="1:25" ht="15.75" customHeight="1">
      <c r="A17" s="61">
        <v>17035210</v>
      </c>
      <c r="B17" s="62" t="s">
        <v>234</v>
      </c>
      <c r="C17" s="61" t="s">
        <v>10</v>
      </c>
      <c r="D17" s="61" t="s">
        <v>235</v>
      </c>
      <c r="E17" s="61" t="s">
        <v>46</v>
      </c>
      <c r="F17" s="78" t="s">
        <v>80</v>
      </c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 spans="1:25" ht="15.75" customHeight="1">
      <c r="A18" s="78">
        <v>17036275</v>
      </c>
      <c r="B18" s="77" t="s">
        <v>236</v>
      </c>
      <c r="C18" s="78" t="s">
        <v>10</v>
      </c>
      <c r="D18" s="78" t="s">
        <v>237</v>
      </c>
      <c r="E18" s="78" t="s">
        <v>46</v>
      </c>
      <c r="F18" s="78" t="s">
        <v>80</v>
      </c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 spans="1:25" ht="15.75" customHeight="1">
      <c r="A19" s="61">
        <v>17036704</v>
      </c>
      <c r="B19" s="62" t="s">
        <v>238</v>
      </c>
      <c r="C19" s="61" t="s">
        <v>10</v>
      </c>
      <c r="D19" s="61" t="s">
        <v>239</v>
      </c>
      <c r="E19" s="61" t="s">
        <v>46</v>
      </c>
      <c r="F19" s="78" t="s">
        <v>80</v>
      </c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ht="15.75" customHeight="1">
      <c r="A20" s="78">
        <v>17032229</v>
      </c>
      <c r="B20" s="77" t="s">
        <v>240</v>
      </c>
      <c r="C20" s="78" t="s">
        <v>10</v>
      </c>
      <c r="D20" s="78" t="s">
        <v>230</v>
      </c>
      <c r="E20" s="78" t="s">
        <v>46</v>
      </c>
      <c r="F20" s="78" t="s">
        <v>96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 spans="1:25" ht="15.75" customHeight="1">
      <c r="A21" s="61">
        <v>17033705</v>
      </c>
      <c r="B21" s="62" t="s">
        <v>241</v>
      </c>
      <c r="C21" s="61" t="s">
        <v>10</v>
      </c>
      <c r="D21" s="61" t="s">
        <v>242</v>
      </c>
      <c r="E21" s="61" t="s">
        <v>46</v>
      </c>
      <c r="F21" s="61" t="s">
        <v>96</v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ht="15.75" customHeight="1">
      <c r="A22" s="78">
        <v>17034035</v>
      </c>
      <c r="B22" s="77" t="s">
        <v>243</v>
      </c>
      <c r="C22" s="78" t="s">
        <v>10</v>
      </c>
      <c r="D22" s="78" t="s">
        <v>227</v>
      </c>
      <c r="E22" s="78" t="s">
        <v>46</v>
      </c>
      <c r="F22" s="61" t="s">
        <v>96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 spans="1:25" ht="15.75" customHeight="1">
      <c r="A23" s="61">
        <v>17034078</v>
      </c>
      <c r="B23" s="62" t="s">
        <v>244</v>
      </c>
      <c r="C23" s="61" t="s">
        <v>10</v>
      </c>
      <c r="D23" s="61" t="s">
        <v>227</v>
      </c>
      <c r="E23" s="61" t="s">
        <v>46</v>
      </c>
      <c r="F23" s="61" t="s">
        <v>96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1:25" ht="15.75" customHeight="1">
      <c r="A24" s="78">
        <v>17036208</v>
      </c>
      <c r="B24" s="77" t="s">
        <v>245</v>
      </c>
      <c r="C24" s="78" t="s">
        <v>10</v>
      </c>
      <c r="D24" s="78" t="s">
        <v>237</v>
      </c>
      <c r="E24" s="78" t="s">
        <v>46</v>
      </c>
      <c r="F24" s="78" t="s">
        <v>96</v>
      </c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 spans="1:25" ht="15.75" customHeight="1">
      <c r="A25" s="61">
        <v>17036577</v>
      </c>
      <c r="B25" s="62" t="s">
        <v>246</v>
      </c>
      <c r="C25" s="61" t="s">
        <v>10</v>
      </c>
      <c r="D25" s="61" t="s">
        <v>247</v>
      </c>
      <c r="E25" s="61" t="s">
        <v>46</v>
      </c>
      <c r="F25" s="61" t="s">
        <v>96</v>
      </c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ht="15.75" customHeight="1">
      <c r="A26" s="78">
        <v>17037220</v>
      </c>
      <c r="B26" s="77" t="s">
        <v>248</v>
      </c>
      <c r="C26" s="78" t="s">
        <v>10</v>
      </c>
      <c r="D26" s="78" t="s">
        <v>249</v>
      </c>
      <c r="E26" s="78" t="s">
        <v>46</v>
      </c>
      <c r="F26" s="61" t="s">
        <v>96</v>
      </c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 spans="1:25" ht="15.75" customHeight="1">
      <c r="A27" s="61">
        <v>17037174</v>
      </c>
      <c r="B27" s="62" t="s">
        <v>250</v>
      </c>
      <c r="C27" s="61" t="s">
        <v>10</v>
      </c>
      <c r="D27" s="61" t="s">
        <v>249</v>
      </c>
      <c r="E27" s="61" t="s">
        <v>46</v>
      </c>
      <c r="F27" s="61" t="s">
        <v>96</v>
      </c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 ht="15.75" customHeight="1">
      <c r="A28" s="78">
        <v>17037158</v>
      </c>
      <c r="B28" s="77" t="s">
        <v>251</v>
      </c>
      <c r="C28" s="78" t="s">
        <v>10</v>
      </c>
      <c r="D28" s="78" t="s">
        <v>249</v>
      </c>
      <c r="E28" s="78" t="s">
        <v>46</v>
      </c>
      <c r="F28" s="78" t="s">
        <v>96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 spans="1:25" ht="15.75" customHeight="1">
      <c r="A29" s="61">
        <v>17037786</v>
      </c>
      <c r="B29" s="62" t="s">
        <v>252</v>
      </c>
      <c r="C29" s="61" t="s">
        <v>10</v>
      </c>
      <c r="D29" s="61" t="s">
        <v>253</v>
      </c>
      <c r="E29" s="61" t="s">
        <v>46</v>
      </c>
      <c r="F29" s="61" t="s">
        <v>96</v>
      </c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25" ht="15.75" customHeight="1">
      <c r="A30" s="54"/>
      <c r="B30" s="49"/>
      <c r="C30" s="54"/>
      <c r="D30" s="54"/>
      <c r="E30" s="54"/>
      <c r="F30" s="54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 spans="1:25" ht="15.75" customHeight="1">
      <c r="A31" s="54"/>
      <c r="B31" s="49"/>
      <c r="C31" s="54"/>
      <c r="D31" s="54"/>
      <c r="E31" s="54"/>
      <c r="F31" s="54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 ht="15.75" customHeight="1">
      <c r="A32" s="54"/>
      <c r="B32" s="49"/>
      <c r="C32" s="54"/>
      <c r="D32" s="54"/>
      <c r="E32" s="54"/>
      <c r="F32" s="54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 spans="1:25" ht="15.75" customHeight="1">
      <c r="A33" s="54"/>
      <c r="B33" s="49"/>
      <c r="C33" s="54"/>
      <c r="D33" s="54"/>
      <c r="E33" s="54"/>
      <c r="F33" s="54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 ht="15.75" customHeight="1">
      <c r="A34" s="54"/>
      <c r="B34" s="49"/>
      <c r="C34" s="54"/>
      <c r="D34" s="54"/>
      <c r="E34" s="54"/>
      <c r="F34" s="54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 spans="1:25" ht="15.75" customHeight="1">
      <c r="A35" s="54"/>
      <c r="B35" s="49"/>
      <c r="C35" s="54"/>
      <c r="D35" s="54"/>
      <c r="E35" s="54"/>
      <c r="F35" s="54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 ht="15.75" customHeight="1">
      <c r="A36" s="54"/>
      <c r="B36" s="49"/>
      <c r="C36" s="54"/>
      <c r="D36" s="54"/>
      <c r="E36" s="54"/>
      <c r="F36" s="54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 spans="1:25" ht="15.75" customHeight="1">
      <c r="A37" s="54"/>
      <c r="B37" s="49"/>
      <c r="C37" s="54"/>
      <c r="D37" s="54"/>
      <c r="E37" s="54"/>
      <c r="F37" s="54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 spans="1:25" ht="15.75" customHeight="1">
      <c r="A38" s="54"/>
      <c r="B38" s="49"/>
      <c r="C38" s="54"/>
      <c r="D38" s="54"/>
      <c r="E38" s="54"/>
      <c r="F38" s="54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 spans="1:25" ht="15.75" customHeight="1">
      <c r="A39" s="54"/>
      <c r="B39" s="49"/>
      <c r="C39" s="54"/>
      <c r="D39" s="54"/>
      <c r="E39" s="54"/>
      <c r="F39" s="54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 spans="1:25" ht="15.75" customHeight="1">
      <c r="A40" s="54"/>
      <c r="B40" s="49"/>
      <c r="C40" s="54"/>
      <c r="D40" s="54"/>
      <c r="E40" s="54"/>
      <c r="F40" s="54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 spans="1:25" ht="15.75" customHeight="1">
      <c r="A41" s="54"/>
      <c r="B41" s="49"/>
      <c r="C41" s="54"/>
      <c r="D41" s="54"/>
      <c r="E41" s="54"/>
      <c r="F41" s="54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 spans="1:25" ht="15.75" customHeight="1">
      <c r="A42" s="54"/>
      <c r="B42" s="49"/>
      <c r="C42" s="54"/>
      <c r="D42" s="54"/>
      <c r="E42" s="54"/>
      <c r="F42" s="54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 spans="1:25" ht="15.75" customHeight="1">
      <c r="A43" s="54"/>
      <c r="B43" s="49"/>
      <c r="C43" s="54"/>
      <c r="D43" s="54"/>
      <c r="E43" s="54"/>
      <c r="F43" s="54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5" ht="15.75" customHeight="1">
      <c r="A44" s="54"/>
      <c r="B44" s="49"/>
      <c r="C44" s="54"/>
      <c r="D44" s="54"/>
      <c r="E44" s="54"/>
      <c r="F44" s="54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 spans="1:25" ht="15.75" customHeight="1">
      <c r="A45" s="54"/>
      <c r="B45" s="49"/>
      <c r="C45" s="54"/>
      <c r="D45" s="54"/>
      <c r="E45" s="54"/>
      <c r="F45" s="54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 ht="15.75" customHeight="1">
      <c r="A46" s="54"/>
      <c r="B46" s="49"/>
      <c r="C46" s="54"/>
      <c r="D46" s="54"/>
      <c r="E46" s="54"/>
      <c r="F46" s="54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 spans="1:25" ht="15.75" customHeight="1">
      <c r="A47" s="54"/>
      <c r="B47" s="49"/>
      <c r="C47" s="54"/>
      <c r="D47" s="54"/>
      <c r="E47" s="54"/>
      <c r="F47" s="54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 ht="15.75" customHeight="1">
      <c r="A48" s="54"/>
      <c r="B48" s="49"/>
      <c r="C48" s="54"/>
      <c r="D48" s="54"/>
      <c r="E48" s="54"/>
      <c r="F48" s="54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25" ht="15.75" customHeight="1">
      <c r="A49" s="54"/>
      <c r="B49" s="49"/>
      <c r="C49" s="54"/>
      <c r="D49" s="54"/>
      <c r="E49" s="54"/>
      <c r="F49" s="54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spans="1:25" ht="15.75" customHeight="1">
      <c r="A50" s="54"/>
      <c r="B50" s="49"/>
      <c r="C50" s="54"/>
      <c r="D50" s="54"/>
      <c r="E50" s="54"/>
      <c r="F50" s="54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 spans="1:25" ht="15.75" customHeight="1">
      <c r="A51" s="54"/>
      <c r="B51" s="49"/>
      <c r="C51" s="54"/>
      <c r="D51" s="54"/>
      <c r="E51" s="54"/>
      <c r="F51" s="54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5" ht="15.75" customHeight="1">
      <c r="A52" s="54"/>
      <c r="B52" s="49"/>
      <c r="C52" s="54"/>
      <c r="D52" s="54"/>
      <c r="E52" s="54"/>
      <c r="F52" s="54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 spans="1:25" ht="15.75" customHeight="1">
      <c r="A53" s="54"/>
      <c r="B53" s="49"/>
      <c r="C53" s="54"/>
      <c r="D53" s="54"/>
      <c r="E53" s="54"/>
      <c r="F53" s="54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25" ht="15.75" customHeight="1">
      <c r="A54" s="54"/>
      <c r="B54" s="49"/>
      <c r="C54" s="54"/>
      <c r="D54" s="54"/>
      <c r="E54" s="54"/>
      <c r="F54" s="54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25" ht="15.75" customHeight="1">
      <c r="A55" s="54"/>
      <c r="B55" s="49"/>
      <c r="C55" s="54"/>
      <c r="D55" s="54"/>
      <c r="E55" s="54"/>
      <c r="F55" s="54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25" ht="15.75" customHeight="1">
      <c r="A56" s="54"/>
      <c r="B56" s="49"/>
      <c r="C56" s="54"/>
      <c r="D56" s="54"/>
      <c r="E56" s="54"/>
      <c r="F56" s="54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25" ht="15.75" customHeight="1">
      <c r="A57" s="54"/>
      <c r="B57" s="49"/>
      <c r="C57" s="54"/>
      <c r="D57" s="54"/>
      <c r="E57" s="54"/>
      <c r="F57" s="54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25" ht="15.75" customHeight="1">
      <c r="A58" s="54"/>
      <c r="B58" s="49"/>
      <c r="C58" s="54"/>
      <c r="D58" s="54"/>
      <c r="E58" s="54"/>
      <c r="F58" s="54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25" ht="15.75" customHeight="1">
      <c r="A59" s="54"/>
      <c r="B59" s="49"/>
      <c r="C59" s="54"/>
      <c r="D59" s="54"/>
      <c r="E59" s="54"/>
      <c r="F59" s="54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25" ht="15.75" customHeight="1">
      <c r="A60" s="54"/>
      <c r="B60" s="49"/>
      <c r="C60" s="54"/>
      <c r="D60" s="54"/>
      <c r="E60" s="54"/>
      <c r="F60" s="54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25" ht="15.75" customHeight="1">
      <c r="A61" s="54"/>
      <c r="B61" s="49"/>
      <c r="C61" s="54"/>
      <c r="D61" s="54"/>
      <c r="E61" s="54"/>
      <c r="F61" s="54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5" ht="15.75" customHeight="1">
      <c r="A62" s="54"/>
      <c r="B62" s="49"/>
      <c r="C62" s="54"/>
      <c r="D62" s="54"/>
      <c r="E62" s="54"/>
      <c r="F62" s="54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 spans="1:25" ht="15.75" customHeight="1">
      <c r="A63" s="54"/>
      <c r="B63" s="49"/>
      <c r="C63" s="54"/>
      <c r="D63" s="54"/>
      <c r="E63" s="54"/>
      <c r="F63" s="54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5" ht="15.75" customHeight="1">
      <c r="A64" s="54"/>
      <c r="B64" s="49"/>
      <c r="C64" s="54"/>
      <c r="D64" s="54"/>
      <c r="E64" s="54"/>
      <c r="F64" s="54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 spans="1:25" ht="15.75" customHeight="1">
      <c r="A65" s="54"/>
      <c r="B65" s="49"/>
      <c r="C65" s="54"/>
      <c r="D65" s="54"/>
      <c r="E65" s="54"/>
      <c r="F65" s="54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 ht="15.75" customHeight="1">
      <c r="A66" s="54"/>
      <c r="B66" s="49"/>
      <c r="C66" s="54"/>
      <c r="D66" s="54"/>
      <c r="E66" s="54"/>
      <c r="F66" s="54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 spans="1:25" ht="15.75" customHeight="1">
      <c r="A67" s="54"/>
      <c r="B67" s="49"/>
      <c r="C67" s="54"/>
      <c r="D67" s="54"/>
      <c r="E67" s="54"/>
      <c r="F67" s="54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 ht="15.75" customHeight="1">
      <c r="A68" s="54"/>
      <c r="B68" s="49"/>
      <c r="C68" s="54"/>
      <c r="D68" s="54"/>
      <c r="E68" s="54"/>
      <c r="F68" s="54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 spans="1:25" ht="15.75" customHeight="1">
      <c r="A69" s="54"/>
      <c r="B69" s="49"/>
      <c r="C69" s="54"/>
      <c r="D69" s="54"/>
      <c r="E69" s="54"/>
      <c r="F69" s="54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 ht="15.75" customHeight="1">
      <c r="A70" s="54"/>
      <c r="B70" s="49"/>
      <c r="C70" s="54"/>
      <c r="D70" s="54"/>
      <c r="E70" s="54"/>
      <c r="F70" s="54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 spans="1:25" ht="15.75" customHeight="1">
      <c r="A71" s="54"/>
      <c r="B71" s="49"/>
      <c r="C71" s="54"/>
      <c r="D71" s="54"/>
      <c r="E71" s="54"/>
      <c r="F71" s="54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 ht="15.75" customHeight="1">
      <c r="A72" s="54"/>
      <c r="B72" s="49"/>
      <c r="C72" s="54"/>
      <c r="D72" s="54"/>
      <c r="E72" s="54"/>
      <c r="F72" s="54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 spans="1:25" ht="15.75" customHeight="1">
      <c r="A73" s="54"/>
      <c r="B73" s="49"/>
      <c r="C73" s="54"/>
      <c r="D73" s="54"/>
      <c r="E73" s="54"/>
      <c r="F73" s="54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 ht="15.75" customHeight="1">
      <c r="A74" s="54"/>
      <c r="B74" s="49"/>
      <c r="C74" s="54"/>
      <c r="D74" s="54"/>
      <c r="E74" s="54"/>
      <c r="F74" s="54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 spans="1:25" ht="15.75" customHeight="1">
      <c r="A75" s="54"/>
      <c r="B75" s="49"/>
      <c r="C75" s="54"/>
      <c r="D75" s="54"/>
      <c r="E75" s="54"/>
      <c r="F75" s="54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 ht="15.75" customHeight="1">
      <c r="A76" s="54"/>
      <c r="B76" s="49"/>
      <c r="C76" s="54"/>
      <c r="D76" s="54"/>
      <c r="E76" s="54"/>
      <c r="F76" s="54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 spans="1:25" ht="15.75" customHeight="1">
      <c r="A77" s="54"/>
      <c r="B77" s="49"/>
      <c r="C77" s="54"/>
      <c r="D77" s="54"/>
      <c r="E77" s="54"/>
      <c r="F77" s="54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 ht="15.75" customHeight="1">
      <c r="A78" s="54"/>
      <c r="B78" s="49"/>
      <c r="C78" s="54"/>
      <c r="D78" s="54"/>
      <c r="E78" s="54"/>
      <c r="F78" s="54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 spans="1:25" ht="15.75" customHeight="1">
      <c r="A79" s="54"/>
      <c r="B79" s="49"/>
      <c r="C79" s="54"/>
      <c r="D79" s="54"/>
      <c r="E79" s="54"/>
      <c r="F79" s="54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 ht="15.75" customHeight="1">
      <c r="A80" s="54"/>
      <c r="B80" s="49"/>
      <c r="C80" s="54"/>
      <c r="D80" s="54"/>
      <c r="E80" s="54"/>
      <c r="F80" s="54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 spans="1:25" ht="15.75" customHeight="1">
      <c r="A81" s="54"/>
      <c r="B81" s="49"/>
      <c r="C81" s="54"/>
      <c r="D81" s="54"/>
      <c r="E81" s="54"/>
      <c r="F81" s="54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 spans="1:25" ht="15.75" customHeight="1">
      <c r="A82" s="54"/>
      <c r="B82" s="49"/>
      <c r="C82" s="54"/>
      <c r="D82" s="54"/>
      <c r="E82" s="54"/>
      <c r="F82" s="54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 spans="1:25" ht="15.75" customHeight="1">
      <c r="A83" s="54"/>
      <c r="B83" s="49"/>
      <c r="C83" s="54"/>
      <c r="D83" s="54"/>
      <c r="E83" s="54"/>
      <c r="F83" s="54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 spans="1:25" ht="15.75" customHeight="1">
      <c r="A84" s="54"/>
      <c r="B84" s="49"/>
      <c r="C84" s="54"/>
      <c r="D84" s="54"/>
      <c r="E84" s="54"/>
      <c r="F84" s="54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 spans="1:25" ht="15.75" customHeight="1">
      <c r="A85" s="54"/>
      <c r="B85" s="49"/>
      <c r="C85" s="54"/>
      <c r="D85" s="54"/>
      <c r="E85" s="54"/>
      <c r="F85" s="54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 spans="1:25" ht="15.75" customHeight="1">
      <c r="A86" s="54"/>
      <c r="B86" s="49"/>
      <c r="C86" s="54"/>
      <c r="D86" s="54"/>
      <c r="E86" s="54"/>
      <c r="F86" s="54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 spans="1:25" ht="15.75" customHeight="1">
      <c r="A87" s="54"/>
      <c r="B87" s="49"/>
      <c r="C87" s="54"/>
      <c r="D87" s="54"/>
      <c r="E87" s="54"/>
      <c r="F87" s="54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 spans="1:25" ht="15.75" customHeight="1">
      <c r="A88" s="54"/>
      <c r="B88" s="49"/>
      <c r="C88" s="54"/>
      <c r="D88" s="54"/>
      <c r="E88" s="54"/>
      <c r="F88" s="54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 spans="1:25" ht="15.75" customHeight="1">
      <c r="A89" s="54"/>
      <c r="B89" s="49"/>
      <c r="C89" s="54"/>
      <c r="D89" s="54"/>
      <c r="E89" s="54"/>
      <c r="F89" s="54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 spans="1:25" ht="15.75" customHeight="1">
      <c r="A90" s="54"/>
      <c r="B90" s="49"/>
      <c r="C90" s="54"/>
      <c r="D90" s="54"/>
      <c r="E90" s="54"/>
      <c r="F90" s="54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1:25" ht="15.75" customHeight="1">
      <c r="A91" s="54"/>
      <c r="B91" s="49"/>
      <c r="C91" s="54"/>
      <c r="D91" s="54"/>
      <c r="E91" s="54"/>
      <c r="F91" s="54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 spans="1:25" ht="15.75" customHeight="1">
      <c r="A92" s="54"/>
      <c r="B92" s="49"/>
      <c r="C92" s="54"/>
      <c r="D92" s="54"/>
      <c r="E92" s="54"/>
      <c r="F92" s="54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 spans="1:25" ht="15.75" customHeight="1">
      <c r="A93" s="54"/>
      <c r="B93" s="49"/>
      <c r="C93" s="54"/>
      <c r="D93" s="54"/>
      <c r="E93" s="54"/>
      <c r="F93" s="54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 spans="1:25" ht="15.75" customHeight="1">
      <c r="A94" s="54"/>
      <c r="B94" s="49"/>
      <c r="C94" s="54"/>
      <c r="D94" s="54"/>
      <c r="E94" s="54"/>
      <c r="F94" s="54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 spans="1:25" ht="15.75" customHeight="1">
      <c r="A95" s="54"/>
      <c r="B95" s="49"/>
      <c r="C95" s="54"/>
      <c r="D95" s="54"/>
      <c r="E95" s="54"/>
      <c r="F95" s="54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 spans="1:25" ht="15.75" customHeight="1">
      <c r="A96" s="54"/>
      <c r="B96" s="49"/>
      <c r="C96" s="54"/>
      <c r="D96" s="54"/>
      <c r="E96" s="54"/>
      <c r="F96" s="54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 spans="1:25" ht="15.75" customHeight="1">
      <c r="A97" s="54"/>
      <c r="B97" s="49"/>
      <c r="C97" s="54"/>
      <c r="D97" s="54"/>
      <c r="E97" s="54"/>
      <c r="F97" s="54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 spans="1:25" ht="15.75" customHeight="1">
      <c r="A98" s="54"/>
      <c r="B98" s="49"/>
      <c r="C98" s="54"/>
      <c r="D98" s="54"/>
      <c r="E98" s="54"/>
      <c r="F98" s="54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 spans="1:25" ht="15.75" customHeight="1">
      <c r="A99" s="54"/>
      <c r="B99" s="49"/>
      <c r="C99" s="54"/>
      <c r="D99" s="54"/>
      <c r="E99" s="54"/>
      <c r="F99" s="54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1:25" ht="15.75" customHeight="1">
      <c r="A100" s="54"/>
      <c r="B100" s="49"/>
      <c r="C100" s="54"/>
      <c r="D100" s="54"/>
      <c r="E100" s="54"/>
      <c r="F100" s="54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1:25" ht="15.75" customHeight="1">
      <c r="A101" s="54"/>
      <c r="B101" s="49"/>
      <c r="C101" s="54"/>
      <c r="D101" s="54"/>
      <c r="E101" s="54"/>
      <c r="F101" s="54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1:25" ht="15.75" customHeight="1">
      <c r="A102" s="54"/>
      <c r="B102" s="49"/>
      <c r="C102" s="54"/>
      <c r="D102" s="54"/>
      <c r="E102" s="54"/>
      <c r="F102" s="54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 spans="1:25" ht="15.75" customHeight="1">
      <c r="A103" s="54"/>
      <c r="B103" s="49"/>
      <c r="C103" s="54"/>
      <c r="D103" s="54"/>
      <c r="E103" s="54"/>
      <c r="F103" s="54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 spans="1:25" ht="15.75" customHeight="1">
      <c r="A104" s="54"/>
      <c r="B104" s="49"/>
      <c r="C104" s="54"/>
      <c r="D104" s="54"/>
      <c r="E104" s="54"/>
      <c r="F104" s="54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 spans="1:25" ht="15.75" customHeight="1">
      <c r="A105" s="54"/>
      <c r="B105" s="49"/>
      <c r="C105" s="54"/>
      <c r="D105" s="54"/>
      <c r="E105" s="54"/>
      <c r="F105" s="54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 spans="1:25" ht="15.75" customHeight="1">
      <c r="A106" s="54"/>
      <c r="B106" s="49"/>
      <c r="C106" s="54"/>
      <c r="D106" s="54"/>
      <c r="E106" s="54"/>
      <c r="F106" s="54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 spans="1:25" ht="15.75" customHeight="1">
      <c r="A107" s="54"/>
      <c r="B107" s="49"/>
      <c r="C107" s="54"/>
      <c r="D107" s="54"/>
      <c r="E107" s="54"/>
      <c r="F107" s="54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 spans="1:25" ht="15.75" customHeight="1">
      <c r="A108" s="54"/>
      <c r="B108" s="49"/>
      <c r="C108" s="54"/>
      <c r="D108" s="54"/>
      <c r="E108" s="54"/>
      <c r="F108" s="54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 spans="1:25" ht="15.75" customHeight="1">
      <c r="A109" s="54"/>
      <c r="B109" s="49"/>
      <c r="C109" s="54"/>
      <c r="D109" s="54"/>
      <c r="E109" s="54"/>
      <c r="F109" s="54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 spans="1:25" ht="15.75" customHeight="1">
      <c r="A110" s="54"/>
      <c r="B110" s="49"/>
      <c r="C110" s="54"/>
      <c r="D110" s="54"/>
      <c r="E110" s="54"/>
      <c r="F110" s="54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 spans="1:25" ht="15.75" customHeight="1">
      <c r="A111" s="54"/>
      <c r="B111" s="49"/>
      <c r="C111" s="54"/>
      <c r="D111" s="54"/>
      <c r="E111" s="54"/>
      <c r="F111" s="54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 spans="1:25" ht="15.75" customHeight="1">
      <c r="A112" s="54"/>
      <c r="B112" s="49"/>
      <c r="C112" s="54"/>
      <c r="D112" s="54"/>
      <c r="E112" s="54"/>
      <c r="F112" s="54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 spans="1:25" ht="15.75" customHeight="1">
      <c r="A113" s="54"/>
      <c r="B113" s="49"/>
      <c r="C113" s="54"/>
      <c r="D113" s="54"/>
      <c r="E113" s="54"/>
      <c r="F113" s="54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 spans="1:25" ht="15.75" customHeight="1">
      <c r="A114" s="54"/>
      <c r="B114" s="49"/>
      <c r="C114" s="54"/>
      <c r="D114" s="54"/>
      <c r="E114" s="54"/>
      <c r="F114" s="54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 spans="1:25" ht="15.75" customHeight="1">
      <c r="A115" s="54"/>
      <c r="B115" s="49"/>
      <c r="C115" s="54"/>
      <c r="D115" s="54"/>
      <c r="E115" s="54"/>
      <c r="F115" s="54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 spans="1:25" ht="15.75" customHeight="1">
      <c r="A116" s="54"/>
      <c r="B116" s="49"/>
      <c r="C116" s="54"/>
      <c r="D116" s="54"/>
      <c r="E116" s="54"/>
      <c r="F116" s="54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 spans="1:25" ht="15.75" customHeight="1">
      <c r="A117" s="54"/>
      <c r="B117" s="49"/>
      <c r="C117" s="54"/>
      <c r="D117" s="54"/>
      <c r="E117" s="54"/>
      <c r="F117" s="54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 spans="1:25" ht="15.75" customHeight="1">
      <c r="A118" s="54"/>
      <c r="B118" s="49"/>
      <c r="C118" s="54"/>
      <c r="D118" s="54"/>
      <c r="E118" s="54"/>
      <c r="F118" s="54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 spans="1:25" ht="15.75" customHeight="1">
      <c r="A119" s="54"/>
      <c r="B119" s="49"/>
      <c r="C119" s="54"/>
      <c r="D119" s="54"/>
      <c r="E119" s="54"/>
      <c r="F119" s="54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 spans="1:25" ht="15.75" customHeight="1">
      <c r="A120" s="54"/>
      <c r="B120" s="49"/>
      <c r="C120" s="54"/>
      <c r="D120" s="54"/>
      <c r="E120" s="54"/>
      <c r="F120" s="54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 spans="1:25" ht="15.75" customHeight="1">
      <c r="A121" s="54"/>
      <c r="B121" s="49"/>
      <c r="C121" s="54"/>
      <c r="D121" s="54"/>
      <c r="E121" s="54"/>
      <c r="F121" s="54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 spans="1:25" ht="15.75" customHeight="1">
      <c r="A122" s="54"/>
      <c r="B122" s="49"/>
      <c r="C122" s="54"/>
      <c r="D122" s="54"/>
      <c r="E122" s="54"/>
      <c r="F122" s="54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 spans="1:25" ht="15.75" customHeight="1">
      <c r="A123" s="54"/>
      <c r="B123" s="49"/>
      <c r="C123" s="54"/>
      <c r="D123" s="54"/>
      <c r="E123" s="54"/>
      <c r="F123" s="54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 spans="1:25" ht="15.75" customHeight="1">
      <c r="A124" s="54"/>
      <c r="B124" s="49"/>
      <c r="C124" s="54"/>
      <c r="D124" s="54"/>
      <c r="E124" s="54"/>
      <c r="F124" s="54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 spans="1:25" ht="15.75" customHeight="1">
      <c r="A125" s="54"/>
      <c r="B125" s="49"/>
      <c r="C125" s="54"/>
      <c r="D125" s="54"/>
      <c r="E125" s="54"/>
      <c r="F125" s="54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 spans="1:25" ht="15.75" customHeight="1">
      <c r="A126" s="54"/>
      <c r="B126" s="49"/>
      <c r="C126" s="54"/>
      <c r="D126" s="54"/>
      <c r="E126" s="54"/>
      <c r="F126" s="54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 spans="1:25" ht="15.75" customHeight="1">
      <c r="A127" s="54"/>
      <c r="B127" s="49"/>
      <c r="C127" s="54"/>
      <c r="D127" s="54"/>
      <c r="E127" s="54"/>
      <c r="F127" s="54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 spans="1:25" ht="15.75" customHeight="1">
      <c r="A128" s="54"/>
      <c r="B128" s="49"/>
      <c r="C128" s="54"/>
      <c r="D128" s="54"/>
      <c r="E128" s="54"/>
      <c r="F128" s="54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 spans="1:25" ht="15.75" customHeight="1">
      <c r="A129" s="54"/>
      <c r="B129" s="49"/>
      <c r="C129" s="54"/>
      <c r="D129" s="54"/>
      <c r="E129" s="54"/>
      <c r="F129" s="54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 spans="1:25" ht="15.75" customHeight="1">
      <c r="A130" s="54"/>
      <c r="B130" s="49"/>
      <c r="C130" s="54"/>
      <c r="D130" s="54"/>
      <c r="E130" s="54"/>
      <c r="F130" s="54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 spans="1:25" ht="15.75" customHeight="1">
      <c r="A131" s="54"/>
      <c r="B131" s="49"/>
      <c r="C131" s="54"/>
      <c r="D131" s="54"/>
      <c r="E131" s="54"/>
      <c r="F131" s="54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 spans="1:25" ht="15.75" customHeight="1">
      <c r="A132" s="54"/>
      <c r="B132" s="49"/>
      <c r="C132" s="54"/>
      <c r="D132" s="54"/>
      <c r="E132" s="54"/>
      <c r="F132" s="54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 spans="1:25" ht="15.75" customHeight="1">
      <c r="A133" s="54"/>
      <c r="B133" s="49"/>
      <c r="C133" s="54"/>
      <c r="D133" s="54"/>
      <c r="E133" s="54"/>
      <c r="F133" s="54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 spans="1:25" ht="15.75" customHeight="1">
      <c r="A134" s="54"/>
      <c r="B134" s="49"/>
      <c r="C134" s="54"/>
      <c r="D134" s="54"/>
      <c r="E134" s="54"/>
      <c r="F134" s="54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 spans="1:25" ht="15.75" customHeight="1">
      <c r="A135" s="54"/>
      <c r="B135" s="49"/>
      <c r="C135" s="54"/>
      <c r="D135" s="54"/>
      <c r="E135" s="54"/>
      <c r="F135" s="54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 spans="1:25" ht="15.75" customHeight="1">
      <c r="A136" s="54"/>
      <c r="B136" s="49"/>
      <c r="C136" s="54"/>
      <c r="D136" s="54"/>
      <c r="E136" s="54"/>
      <c r="F136" s="54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 spans="1:25" ht="15.75" customHeight="1">
      <c r="A137" s="54"/>
      <c r="B137" s="49"/>
      <c r="C137" s="54"/>
      <c r="D137" s="54"/>
      <c r="E137" s="54"/>
      <c r="F137" s="54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 spans="1:25" ht="15.75" customHeight="1">
      <c r="A138" s="54"/>
      <c r="B138" s="49"/>
      <c r="C138" s="54"/>
      <c r="D138" s="54"/>
      <c r="E138" s="54"/>
      <c r="F138" s="54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 spans="1:25" ht="15.75" customHeight="1">
      <c r="A139" s="54"/>
      <c r="B139" s="49"/>
      <c r="C139" s="54"/>
      <c r="D139" s="54"/>
      <c r="E139" s="54"/>
      <c r="F139" s="54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 spans="1:25" ht="15.75" customHeight="1">
      <c r="A140" s="54"/>
      <c r="B140" s="49"/>
      <c r="C140" s="54"/>
      <c r="D140" s="54"/>
      <c r="E140" s="54"/>
      <c r="F140" s="54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 spans="1:25" ht="15.75" customHeight="1">
      <c r="A141" s="54"/>
      <c r="B141" s="49"/>
      <c r="C141" s="54"/>
      <c r="D141" s="54"/>
      <c r="E141" s="54"/>
      <c r="F141" s="54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 spans="1:25" ht="15.75" customHeight="1">
      <c r="A142" s="54"/>
      <c r="B142" s="49"/>
      <c r="C142" s="54"/>
      <c r="D142" s="54"/>
      <c r="E142" s="54"/>
      <c r="F142" s="54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 spans="1:25" ht="15.75" customHeight="1">
      <c r="A143" s="54"/>
      <c r="B143" s="49"/>
      <c r="C143" s="54"/>
      <c r="D143" s="54"/>
      <c r="E143" s="54"/>
      <c r="F143" s="54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 spans="1:25" ht="15.75" customHeight="1">
      <c r="A144" s="54"/>
      <c r="B144" s="49"/>
      <c r="C144" s="54"/>
      <c r="D144" s="54"/>
      <c r="E144" s="54"/>
      <c r="F144" s="54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 spans="1:25" ht="15.75" customHeight="1">
      <c r="A145" s="54"/>
      <c r="B145" s="49"/>
      <c r="C145" s="54"/>
      <c r="D145" s="54"/>
      <c r="E145" s="54"/>
      <c r="F145" s="54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 spans="1:25" ht="15.75" customHeight="1">
      <c r="A146" s="54"/>
      <c r="B146" s="49"/>
      <c r="C146" s="54"/>
      <c r="D146" s="54"/>
      <c r="E146" s="54"/>
      <c r="F146" s="54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 spans="1:25" ht="15.75" customHeight="1">
      <c r="A147" s="54"/>
      <c r="B147" s="49"/>
      <c r="C147" s="54"/>
      <c r="D147" s="54"/>
      <c r="E147" s="54"/>
      <c r="F147" s="54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 spans="1:25" ht="15.75" customHeight="1">
      <c r="A148" s="54"/>
      <c r="B148" s="49"/>
      <c r="C148" s="54"/>
      <c r="D148" s="54"/>
      <c r="E148" s="54"/>
      <c r="F148" s="54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 spans="1:25" ht="15.75" customHeight="1">
      <c r="A149" s="54"/>
      <c r="B149" s="49"/>
      <c r="C149" s="54"/>
      <c r="D149" s="54"/>
      <c r="E149" s="54"/>
      <c r="F149" s="54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 spans="1:25" ht="15.75" customHeight="1">
      <c r="A150" s="54"/>
      <c r="B150" s="49"/>
      <c r="C150" s="54"/>
      <c r="D150" s="54"/>
      <c r="E150" s="54"/>
      <c r="F150" s="54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 spans="1:25" ht="15.75" customHeight="1">
      <c r="A151" s="54"/>
      <c r="B151" s="49"/>
      <c r="C151" s="54"/>
      <c r="D151" s="54"/>
      <c r="E151" s="54"/>
      <c r="F151" s="54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 spans="1:25" ht="15.75" customHeight="1">
      <c r="A152" s="54"/>
      <c r="B152" s="49"/>
      <c r="C152" s="54"/>
      <c r="D152" s="54"/>
      <c r="E152" s="54"/>
      <c r="F152" s="54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 spans="1:25" ht="15.75" customHeight="1">
      <c r="A153" s="54"/>
      <c r="B153" s="49"/>
      <c r="C153" s="54"/>
      <c r="D153" s="54"/>
      <c r="E153" s="54"/>
      <c r="F153" s="54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 spans="1:25" ht="15.75" customHeight="1">
      <c r="A154" s="54"/>
      <c r="B154" s="49"/>
      <c r="C154" s="54"/>
      <c r="D154" s="54"/>
      <c r="E154" s="54"/>
      <c r="F154" s="54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 spans="1:25" ht="15.75" customHeight="1">
      <c r="A155" s="54"/>
      <c r="B155" s="49"/>
      <c r="C155" s="54"/>
      <c r="D155" s="54"/>
      <c r="E155" s="54"/>
      <c r="F155" s="54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 spans="1:25" ht="15.75" customHeight="1">
      <c r="A156" s="54"/>
      <c r="B156" s="49"/>
      <c r="C156" s="54"/>
      <c r="D156" s="54"/>
      <c r="E156" s="54"/>
      <c r="F156" s="54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 spans="1:25" ht="15.75" customHeight="1">
      <c r="A157" s="54"/>
      <c r="B157" s="49"/>
      <c r="C157" s="54"/>
      <c r="D157" s="54"/>
      <c r="E157" s="54"/>
      <c r="F157" s="54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 spans="1:25" ht="15.75" customHeight="1">
      <c r="A158" s="54"/>
      <c r="B158" s="49"/>
      <c r="C158" s="54"/>
      <c r="D158" s="54"/>
      <c r="E158" s="54"/>
      <c r="F158" s="54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 spans="1:25" ht="15.75" customHeight="1">
      <c r="A159" s="54"/>
      <c r="B159" s="49"/>
      <c r="C159" s="54"/>
      <c r="D159" s="54"/>
      <c r="E159" s="54"/>
      <c r="F159" s="54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 spans="1:25" ht="15.75" customHeight="1">
      <c r="A160" s="54"/>
      <c r="B160" s="49"/>
      <c r="C160" s="54"/>
      <c r="D160" s="54"/>
      <c r="E160" s="54"/>
      <c r="F160" s="54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 spans="1:25" ht="15.75" customHeight="1">
      <c r="A161" s="54"/>
      <c r="B161" s="49"/>
      <c r="C161" s="54"/>
      <c r="D161" s="54"/>
      <c r="E161" s="54"/>
      <c r="F161" s="54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 spans="1:25" ht="15.75" customHeight="1">
      <c r="A162" s="54"/>
      <c r="B162" s="49"/>
      <c r="C162" s="54"/>
      <c r="D162" s="54"/>
      <c r="E162" s="54"/>
      <c r="F162" s="54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 spans="1:25" ht="15.75" customHeight="1">
      <c r="A163" s="54"/>
      <c r="B163" s="49"/>
      <c r="C163" s="54"/>
      <c r="D163" s="54"/>
      <c r="E163" s="54"/>
      <c r="F163" s="54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 spans="1:25" ht="15.75" customHeight="1">
      <c r="A164" s="54"/>
      <c r="B164" s="49"/>
      <c r="C164" s="54"/>
      <c r="D164" s="54"/>
      <c r="E164" s="54"/>
      <c r="F164" s="54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 spans="1:25" ht="15.75" customHeight="1">
      <c r="A165" s="54"/>
      <c r="B165" s="49"/>
      <c r="C165" s="54"/>
      <c r="D165" s="54"/>
      <c r="E165" s="54"/>
      <c r="F165" s="54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 spans="1:25" ht="15.75" customHeight="1">
      <c r="A166" s="54"/>
      <c r="B166" s="49"/>
      <c r="C166" s="54"/>
      <c r="D166" s="54"/>
      <c r="E166" s="54"/>
      <c r="F166" s="54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 spans="1:25" ht="15.75" customHeight="1">
      <c r="A167" s="54"/>
      <c r="B167" s="49"/>
      <c r="C167" s="54"/>
      <c r="D167" s="54"/>
      <c r="E167" s="54"/>
      <c r="F167" s="54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 spans="1:25" ht="15.75" customHeight="1">
      <c r="A168" s="54"/>
      <c r="B168" s="49"/>
      <c r="C168" s="54"/>
      <c r="D168" s="54"/>
      <c r="E168" s="54"/>
      <c r="F168" s="54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 spans="1:25" ht="15.75" customHeight="1">
      <c r="A169" s="54"/>
      <c r="B169" s="49"/>
      <c r="C169" s="54"/>
      <c r="D169" s="54"/>
      <c r="E169" s="54"/>
      <c r="F169" s="54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 spans="1:25" ht="15.75" customHeight="1">
      <c r="A170" s="54"/>
      <c r="B170" s="49"/>
      <c r="C170" s="54"/>
      <c r="D170" s="54"/>
      <c r="E170" s="54"/>
      <c r="F170" s="54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 spans="1:25" ht="15.75" customHeight="1">
      <c r="A171" s="54"/>
      <c r="B171" s="49"/>
      <c r="C171" s="54"/>
      <c r="D171" s="54"/>
      <c r="E171" s="54"/>
      <c r="F171" s="54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 spans="1:25" ht="15.75" customHeight="1">
      <c r="A172" s="54"/>
      <c r="B172" s="49"/>
      <c r="C172" s="54"/>
      <c r="D172" s="54"/>
      <c r="E172" s="54"/>
      <c r="F172" s="54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 spans="1:25" ht="15.75" customHeight="1">
      <c r="A173" s="54"/>
      <c r="B173" s="49"/>
      <c r="C173" s="54"/>
      <c r="D173" s="54"/>
      <c r="E173" s="54"/>
      <c r="F173" s="54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 spans="1:25" ht="15.75" customHeight="1">
      <c r="A174" s="54"/>
      <c r="B174" s="49"/>
      <c r="C174" s="54"/>
      <c r="D174" s="54"/>
      <c r="E174" s="54"/>
      <c r="F174" s="54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 spans="1:25" ht="15.75" customHeight="1">
      <c r="A175" s="54"/>
      <c r="B175" s="49"/>
      <c r="C175" s="54"/>
      <c r="D175" s="54"/>
      <c r="E175" s="54"/>
      <c r="F175" s="54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 spans="1:25" ht="15.75" customHeight="1">
      <c r="A176" s="54"/>
      <c r="B176" s="49"/>
      <c r="C176" s="54"/>
      <c r="D176" s="54"/>
      <c r="E176" s="54"/>
      <c r="F176" s="54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 spans="1:25" ht="15.75" customHeight="1">
      <c r="A177" s="54"/>
      <c r="B177" s="49"/>
      <c r="C177" s="54"/>
      <c r="D177" s="54"/>
      <c r="E177" s="54"/>
      <c r="F177" s="54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 spans="1:25" ht="15.75" customHeight="1">
      <c r="A178" s="54"/>
      <c r="B178" s="49"/>
      <c r="C178" s="54"/>
      <c r="D178" s="54"/>
      <c r="E178" s="54"/>
      <c r="F178" s="54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 spans="1:25" ht="15.75" customHeight="1">
      <c r="A179" s="54"/>
      <c r="B179" s="49"/>
      <c r="C179" s="54"/>
      <c r="D179" s="54"/>
      <c r="E179" s="54"/>
      <c r="F179" s="54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 spans="1:25" ht="15.75" customHeight="1">
      <c r="A180" s="54"/>
      <c r="B180" s="49"/>
      <c r="C180" s="54"/>
      <c r="D180" s="54"/>
      <c r="E180" s="54"/>
      <c r="F180" s="54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 spans="1:25" ht="15.75" customHeight="1">
      <c r="A181" s="54"/>
      <c r="B181" s="49"/>
      <c r="C181" s="54"/>
      <c r="D181" s="54"/>
      <c r="E181" s="54"/>
      <c r="F181" s="54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 spans="1:25" ht="15.75" customHeight="1">
      <c r="A182" s="54"/>
      <c r="B182" s="49"/>
      <c r="C182" s="54"/>
      <c r="D182" s="54"/>
      <c r="E182" s="54"/>
      <c r="F182" s="54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 spans="1:25" ht="15.75" customHeight="1">
      <c r="A183" s="54"/>
      <c r="B183" s="49"/>
      <c r="C183" s="54"/>
      <c r="D183" s="54"/>
      <c r="E183" s="54"/>
      <c r="F183" s="54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 spans="1:25" ht="15.75" customHeight="1">
      <c r="A184" s="54"/>
      <c r="B184" s="49"/>
      <c r="C184" s="54"/>
      <c r="D184" s="54"/>
      <c r="E184" s="54"/>
      <c r="F184" s="54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 spans="1:25" ht="15.75" customHeight="1">
      <c r="A185" s="54"/>
      <c r="B185" s="49"/>
      <c r="C185" s="54"/>
      <c r="D185" s="54"/>
      <c r="E185" s="54"/>
      <c r="F185" s="54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 spans="1:25" ht="15.75" customHeight="1">
      <c r="A186" s="54"/>
      <c r="B186" s="49"/>
      <c r="C186" s="54"/>
      <c r="D186" s="54"/>
      <c r="E186" s="54"/>
      <c r="F186" s="54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 spans="1:25" ht="15.75" customHeight="1">
      <c r="A187" s="54"/>
      <c r="B187" s="49"/>
      <c r="C187" s="54"/>
      <c r="D187" s="54"/>
      <c r="E187" s="54"/>
      <c r="F187" s="54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 spans="1:25" ht="15.75" customHeight="1">
      <c r="A188" s="54"/>
      <c r="B188" s="49"/>
      <c r="C188" s="54"/>
      <c r="D188" s="54"/>
      <c r="E188" s="54"/>
      <c r="F188" s="54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 spans="1:25" ht="15.75" customHeight="1">
      <c r="A189" s="54"/>
      <c r="B189" s="49"/>
      <c r="C189" s="54"/>
      <c r="D189" s="54"/>
      <c r="E189" s="54"/>
      <c r="F189" s="54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 spans="1:25" ht="15.75" customHeight="1">
      <c r="A190" s="54"/>
      <c r="B190" s="49"/>
      <c r="C190" s="54"/>
      <c r="D190" s="54"/>
      <c r="E190" s="54"/>
      <c r="F190" s="54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 spans="1:25" ht="15.75" customHeight="1">
      <c r="A191" s="54"/>
      <c r="B191" s="49"/>
      <c r="C191" s="54"/>
      <c r="D191" s="54"/>
      <c r="E191" s="54"/>
      <c r="F191" s="54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 spans="1:25" ht="15.75" customHeight="1">
      <c r="A192" s="54"/>
      <c r="B192" s="49"/>
      <c r="C192" s="54"/>
      <c r="D192" s="54"/>
      <c r="E192" s="54"/>
      <c r="F192" s="54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 spans="1:25" ht="15.75" customHeight="1">
      <c r="A193" s="54"/>
      <c r="B193" s="49"/>
      <c r="C193" s="54"/>
      <c r="D193" s="54"/>
      <c r="E193" s="54"/>
      <c r="F193" s="54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 spans="1:25" ht="15.75" customHeight="1">
      <c r="A194" s="54"/>
      <c r="B194" s="49"/>
      <c r="C194" s="54"/>
      <c r="D194" s="54"/>
      <c r="E194" s="54"/>
      <c r="F194" s="54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 spans="1:25" ht="15.75" customHeight="1">
      <c r="A195" s="54"/>
      <c r="B195" s="49"/>
      <c r="C195" s="54"/>
      <c r="D195" s="54"/>
      <c r="E195" s="54"/>
      <c r="F195" s="54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 spans="1:25" ht="15.75" customHeight="1">
      <c r="A196" s="54"/>
      <c r="B196" s="49"/>
      <c r="C196" s="54"/>
      <c r="D196" s="54"/>
      <c r="E196" s="54"/>
      <c r="F196" s="54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 spans="1:25" ht="15.75" customHeight="1">
      <c r="A197" s="54"/>
      <c r="B197" s="49"/>
      <c r="C197" s="54"/>
      <c r="D197" s="54"/>
      <c r="E197" s="54"/>
      <c r="F197" s="54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 spans="1:25" ht="15.75" customHeight="1">
      <c r="A198" s="54"/>
      <c r="B198" s="49"/>
      <c r="C198" s="54"/>
      <c r="D198" s="54"/>
      <c r="E198" s="54"/>
      <c r="F198" s="54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 spans="1:25" ht="15.75" customHeight="1">
      <c r="A199" s="54"/>
      <c r="B199" s="49"/>
      <c r="C199" s="54"/>
      <c r="D199" s="54"/>
      <c r="E199" s="54"/>
      <c r="F199" s="54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 spans="1:25" ht="15.75" customHeight="1">
      <c r="A200" s="54"/>
      <c r="B200" s="49"/>
      <c r="C200" s="54"/>
      <c r="D200" s="54"/>
      <c r="E200" s="54"/>
      <c r="F200" s="54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 spans="1:25" ht="15.75" customHeight="1">
      <c r="A201" s="54"/>
      <c r="B201" s="49"/>
      <c r="C201" s="54"/>
      <c r="D201" s="54"/>
      <c r="E201" s="54"/>
      <c r="F201" s="54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 spans="1:25" ht="15.75" customHeight="1">
      <c r="A202" s="54"/>
      <c r="B202" s="49"/>
      <c r="C202" s="54"/>
      <c r="D202" s="54"/>
      <c r="E202" s="54"/>
      <c r="F202" s="54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 spans="1:25" ht="15.75" customHeight="1">
      <c r="A203" s="54"/>
      <c r="B203" s="49"/>
      <c r="C203" s="54"/>
      <c r="D203" s="54"/>
      <c r="E203" s="54"/>
      <c r="F203" s="54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 spans="1:25" ht="15.75" customHeight="1">
      <c r="A204" s="54"/>
      <c r="B204" s="49"/>
      <c r="C204" s="54"/>
      <c r="D204" s="54"/>
      <c r="E204" s="54"/>
      <c r="F204" s="54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 spans="1:25" ht="15.75" customHeight="1">
      <c r="A205" s="54"/>
      <c r="B205" s="49"/>
      <c r="C205" s="54"/>
      <c r="D205" s="54"/>
      <c r="E205" s="54"/>
      <c r="F205" s="54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 spans="1:25" ht="15.75" customHeight="1">
      <c r="A206" s="54"/>
      <c r="B206" s="49"/>
      <c r="C206" s="54"/>
      <c r="D206" s="54"/>
      <c r="E206" s="54"/>
      <c r="F206" s="54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 spans="1:25" ht="15.75" customHeight="1">
      <c r="A207" s="54"/>
      <c r="B207" s="49"/>
      <c r="C207" s="54"/>
      <c r="D207" s="54"/>
      <c r="E207" s="54"/>
      <c r="F207" s="54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 spans="1:25" ht="15.75" customHeight="1">
      <c r="A208" s="54"/>
      <c r="B208" s="49"/>
      <c r="C208" s="54"/>
      <c r="D208" s="54"/>
      <c r="E208" s="54"/>
      <c r="F208" s="54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 spans="1:25" ht="15.75" customHeight="1">
      <c r="A209" s="54"/>
      <c r="B209" s="49"/>
      <c r="C209" s="54"/>
      <c r="D209" s="54"/>
      <c r="E209" s="54"/>
      <c r="F209" s="54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 spans="1:25" ht="15.75" customHeight="1">
      <c r="A210" s="54"/>
      <c r="B210" s="49"/>
      <c r="C210" s="54"/>
      <c r="D210" s="54"/>
      <c r="E210" s="54"/>
      <c r="F210" s="54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 spans="1:25" ht="15.75" customHeight="1">
      <c r="A211" s="54"/>
      <c r="B211" s="49"/>
      <c r="C211" s="54"/>
      <c r="D211" s="54"/>
      <c r="E211" s="54"/>
      <c r="F211" s="54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 spans="1:25" ht="15.75" customHeight="1">
      <c r="A212" s="54"/>
      <c r="B212" s="49"/>
      <c r="C212" s="54"/>
      <c r="D212" s="54"/>
      <c r="E212" s="54"/>
      <c r="F212" s="54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 spans="1:25" ht="15.75" customHeight="1">
      <c r="A213" s="54"/>
      <c r="B213" s="49"/>
      <c r="C213" s="54"/>
      <c r="D213" s="54"/>
      <c r="E213" s="54"/>
      <c r="F213" s="54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 spans="1:25" ht="15.75" customHeight="1">
      <c r="A214" s="54"/>
      <c r="B214" s="49"/>
      <c r="C214" s="54"/>
      <c r="D214" s="54"/>
      <c r="E214" s="54"/>
      <c r="F214" s="54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 spans="1:25" ht="15.75" customHeight="1">
      <c r="A215" s="54"/>
      <c r="B215" s="49"/>
      <c r="C215" s="54"/>
      <c r="D215" s="54"/>
      <c r="E215" s="54"/>
      <c r="F215" s="54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 spans="1:25" ht="15.75" customHeight="1">
      <c r="A216" s="54"/>
      <c r="B216" s="49"/>
      <c r="C216" s="54"/>
      <c r="D216" s="54"/>
      <c r="E216" s="54"/>
      <c r="F216" s="54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 spans="1:25" ht="15.75" customHeight="1">
      <c r="A217" s="54"/>
      <c r="B217" s="49"/>
      <c r="C217" s="54"/>
      <c r="D217" s="54"/>
      <c r="E217" s="54"/>
      <c r="F217" s="54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 spans="1:25" ht="15.75" customHeight="1">
      <c r="A218" s="54"/>
      <c r="B218" s="49"/>
      <c r="C218" s="54"/>
      <c r="D218" s="54"/>
      <c r="E218" s="54"/>
      <c r="F218" s="54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 spans="1:25" ht="15.75" customHeight="1">
      <c r="A219" s="54"/>
      <c r="B219" s="49"/>
      <c r="C219" s="54"/>
      <c r="D219" s="54"/>
      <c r="E219" s="54"/>
      <c r="F219" s="54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 spans="1:25" ht="15.75" customHeight="1">
      <c r="A220" s="54"/>
      <c r="B220" s="49"/>
      <c r="C220" s="54"/>
      <c r="D220" s="54"/>
      <c r="E220" s="54"/>
      <c r="F220" s="54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 spans="1:25" ht="15.75" customHeight="1">
      <c r="A221" s="54"/>
      <c r="B221" s="49"/>
      <c r="C221" s="54"/>
      <c r="D221" s="54"/>
      <c r="E221" s="54"/>
      <c r="F221" s="54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 spans="1:25" ht="15.75" customHeight="1">
      <c r="A222" s="54"/>
      <c r="B222" s="49"/>
      <c r="C222" s="54"/>
      <c r="D222" s="54"/>
      <c r="E222" s="54"/>
      <c r="F222" s="54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 spans="1:25" ht="15.75" customHeight="1">
      <c r="A223" s="54"/>
      <c r="B223" s="49"/>
      <c r="C223" s="54"/>
      <c r="D223" s="54"/>
      <c r="E223" s="54"/>
      <c r="F223" s="54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 spans="1:25" ht="15.75" customHeight="1">
      <c r="A224" s="54"/>
      <c r="B224" s="49"/>
      <c r="C224" s="54"/>
      <c r="D224" s="54"/>
      <c r="E224" s="54"/>
      <c r="F224" s="54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 spans="1:25" ht="15.75" customHeight="1">
      <c r="A225" s="54"/>
      <c r="B225" s="49"/>
      <c r="C225" s="54"/>
      <c r="D225" s="54"/>
      <c r="E225" s="54"/>
      <c r="F225" s="54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 spans="1:25" ht="15.75" customHeight="1">
      <c r="A226" s="54"/>
      <c r="B226" s="49"/>
      <c r="C226" s="54"/>
      <c r="D226" s="54"/>
      <c r="E226" s="54"/>
      <c r="F226" s="54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 spans="1:25" ht="15.75" customHeight="1">
      <c r="A227" s="54"/>
      <c r="B227" s="49"/>
      <c r="C227" s="54"/>
      <c r="D227" s="54"/>
      <c r="E227" s="54"/>
      <c r="F227" s="54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 spans="1:25" ht="15.75" customHeight="1">
      <c r="A228" s="54"/>
      <c r="B228" s="49"/>
      <c r="C228" s="54"/>
      <c r="D228" s="54"/>
      <c r="E228" s="54"/>
      <c r="F228" s="54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 spans="1:25" ht="15.75" customHeight="1">
      <c r="A229" s="54"/>
      <c r="B229" s="49"/>
      <c r="C229" s="54"/>
      <c r="D229" s="54"/>
      <c r="E229" s="54"/>
      <c r="F229" s="54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 spans="1:25" ht="15.75" customHeight="1">
      <c r="A230" s="54"/>
      <c r="B230" s="49"/>
      <c r="C230" s="54"/>
      <c r="D230" s="54"/>
      <c r="E230" s="54"/>
      <c r="F230" s="54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 spans="1:25" ht="15.75" customHeight="1">
      <c r="A231" s="54"/>
      <c r="B231" s="49"/>
      <c r="C231" s="54"/>
      <c r="D231" s="54"/>
      <c r="E231" s="54"/>
      <c r="F231" s="54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 spans="1:25" ht="15.75" customHeight="1">
      <c r="A232" s="54"/>
      <c r="B232" s="49"/>
      <c r="C232" s="54"/>
      <c r="D232" s="54"/>
      <c r="E232" s="54"/>
      <c r="F232" s="54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 spans="1:25" ht="15.75" customHeight="1">
      <c r="A233" s="54"/>
      <c r="B233" s="49"/>
      <c r="C233" s="54"/>
      <c r="D233" s="54"/>
      <c r="E233" s="54"/>
      <c r="F233" s="54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 spans="1:25" ht="15.75" customHeight="1">
      <c r="A234" s="54"/>
      <c r="B234" s="49"/>
      <c r="C234" s="54"/>
      <c r="D234" s="54"/>
      <c r="E234" s="54"/>
      <c r="F234" s="54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 spans="1:25" ht="15.75" customHeight="1">
      <c r="A235" s="54"/>
      <c r="B235" s="49"/>
      <c r="C235" s="54"/>
      <c r="D235" s="54"/>
      <c r="E235" s="54"/>
      <c r="F235" s="54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 spans="1:25" ht="15.75" customHeight="1">
      <c r="A236" s="54"/>
      <c r="B236" s="49"/>
      <c r="C236" s="54"/>
      <c r="D236" s="54"/>
      <c r="E236" s="54"/>
      <c r="F236" s="54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 spans="1:25" ht="15.75" customHeight="1">
      <c r="A237" s="54"/>
      <c r="B237" s="49"/>
      <c r="C237" s="54"/>
      <c r="D237" s="54"/>
      <c r="E237" s="54"/>
      <c r="F237" s="54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 spans="1:25" ht="15.75" customHeight="1">
      <c r="A238" s="54"/>
      <c r="B238" s="49"/>
      <c r="C238" s="54"/>
      <c r="D238" s="54"/>
      <c r="E238" s="54"/>
      <c r="F238" s="54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 spans="1:25" ht="15.75" customHeight="1">
      <c r="A239" s="54"/>
      <c r="B239" s="49"/>
      <c r="C239" s="54"/>
      <c r="D239" s="54"/>
      <c r="E239" s="54"/>
      <c r="F239" s="54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 spans="1:25" ht="15.75" customHeight="1">
      <c r="A240" s="54"/>
      <c r="B240" s="49"/>
      <c r="C240" s="54"/>
      <c r="D240" s="54"/>
      <c r="E240" s="54"/>
      <c r="F240" s="54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 spans="1:25" ht="15.75" customHeight="1">
      <c r="A241" s="54"/>
      <c r="B241" s="49"/>
      <c r="C241" s="54"/>
      <c r="D241" s="54"/>
      <c r="E241" s="54"/>
      <c r="F241" s="54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 spans="1:25" ht="15.75" customHeight="1">
      <c r="A242" s="54"/>
      <c r="B242" s="49"/>
      <c r="C242" s="54"/>
      <c r="D242" s="54"/>
      <c r="E242" s="54"/>
      <c r="F242" s="54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 spans="1:25" ht="15.75" customHeight="1">
      <c r="A243" s="54"/>
      <c r="B243" s="49"/>
      <c r="C243" s="54"/>
      <c r="D243" s="54"/>
      <c r="E243" s="54"/>
      <c r="F243" s="54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 spans="1:25" ht="15.75" customHeight="1">
      <c r="A244" s="54"/>
      <c r="B244" s="49"/>
      <c r="C244" s="54"/>
      <c r="D244" s="54"/>
      <c r="E244" s="54"/>
      <c r="F244" s="54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 spans="1:25" ht="15.75" customHeight="1">
      <c r="A245" s="54"/>
      <c r="B245" s="49"/>
      <c r="C245" s="54"/>
      <c r="D245" s="54"/>
      <c r="E245" s="54"/>
      <c r="F245" s="54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 spans="1:25" ht="15.75" customHeight="1">
      <c r="A246" s="54"/>
      <c r="B246" s="49"/>
      <c r="C246" s="54"/>
      <c r="D246" s="54"/>
      <c r="E246" s="54"/>
      <c r="F246" s="54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 spans="1:25" ht="15.75" customHeight="1">
      <c r="A247" s="54"/>
      <c r="B247" s="49"/>
      <c r="C247" s="54"/>
      <c r="D247" s="54"/>
      <c r="E247" s="54"/>
      <c r="F247" s="54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 spans="1:25" ht="15.75" customHeight="1">
      <c r="A248" s="54"/>
      <c r="B248" s="49"/>
      <c r="C248" s="54"/>
      <c r="D248" s="54"/>
      <c r="E248" s="54"/>
      <c r="F248" s="54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 spans="1:25" ht="15.75" customHeight="1">
      <c r="A249" s="54"/>
      <c r="B249" s="49"/>
      <c r="C249" s="54"/>
      <c r="D249" s="54"/>
      <c r="E249" s="54"/>
      <c r="F249" s="54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 spans="1:25" ht="15.75" customHeight="1">
      <c r="A250" s="54"/>
      <c r="B250" s="49"/>
      <c r="C250" s="54"/>
      <c r="D250" s="54"/>
      <c r="E250" s="54"/>
      <c r="F250" s="54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 spans="1:25" ht="15.75" customHeight="1">
      <c r="A251" s="54"/>
      <c r="B251" s="49"/>
      <c r="C251" s="54"/>
      <c r="D251" s="54"/>
      <c r="E251" s="54"/>
      <c r="F251" s="54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 spans="1:25" ht="15.75" customHeight="1">
      <c r="A252" s="54"/>
      <c r="B252" s="49"/>
      <c r="C252" s="54"/>
      <c r="D252" s="54"/>
      <c r="E252" s="54"/>
      <c r="F252" s="54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 spans="1:25" ht="15.75" customHeight="1">
      <c r="A253" s="54"/>
      <c r="B253" s="49"/>
      <c r="C253" s="54"/>
      <c r="D253" s="54"/>
      <c r="E253" s="54"/>
      <c r="F253" s="54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 spans="1:25" ht="15.75" customHeight="1">
      <c r="A254" s="54"/>
      <c r="B254" s="49"/>
      <c r="C254" s="54"/>
      <c r="D254" s="54"/>
      <c r="E254" s="54"/>
      <c r="F254" s="54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 spans="1:25" ht="15.75" customHeight="1">
      <c r="A255" s="54"/>
      <c r="B255" s="49"/>
      <c r="C255" s="54"/>
      <c r="D255" s="54"/>
      <c r="E255" s="54"/>
      <c r="F255" s="54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 spans="1:25" ht="15.75" customHeight="1">
      <c r="A256" s="54"/>
      <c r="B256" s="49"/>
      <c r="C256" s="54"/>
      <c r="D256" s="54"/>
      <c r="E256" s="54"/>
      <c r="F256" s="54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 spans="1:25" ht="15.75" customHeight="1">
      <c r="A257" s="54"/>
      <c r="B257" s="49"/>
      <c r="C257" s="54"/>
      <c r="D257" s="54"/>
      <c r="E257" s="54"/>
      <c r="F257" s="54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 spans="1:25" ht="15.75" customHeight="1">
      <c r="A258" s="54"/>
      <c r="B258" s="49"/>
      <c r="C258" s="54"/>
      <c r="D258" s="54"/>
      <c r="E258" s="54"/>
      <c r="F258" s="54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 spans="1:25" ht="15.75" customHeight="1">
      <c r="A259" s="54"/>
      <c r="B259" s="49"/>
      <c r="C259" s="54"/>
      <c r="D259" s="54"/>
      <c r="E259" s="54"/>
      <c r="F259" s="54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 spans="1:25" ht="15.75" customHeight="1">
      <c r="A260" s="54"/>
      <c r="B260" s="49"/>
      <c r="C260" s="54"/>
      <c r="D260" s="54"/>
      <c r="E260" s="54"/>
      <c r="F260" s="54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 spans="1:25" ht="15.75" customHeight="1">
      <c r="A261" s="54"/>
      <c r="B261" s="49"/>
      <c r="C261" s="54"/>
      <c r="D261" s="54"/>
      <c r="E261" s="54"/>
      <c r="F261" s="54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 spans="1:25" ht="15.75" customHeight="1">
      <c r="A262" s="54"/>
      <c r="B262" s="49"/>
      <c r="C262" s="54"/>
      <c r="D262" s="54"/>
      <c r="E262" s="54"/>
      <c r="F262" s="54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 spans="1:25" ht="15.75" customHeight="1">
      <c r="A263" s="54"/>
      <c r="B263" s="49"/>
      <c r="C263" s="54"/>
      <c r="D263" s="54"/>
      <c r="E263" s="54"/>
      <c r="F263" s="54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 spans="1:25" ht="15.75" customHeight="1">
      <c r="A264" s="54"/>
      <c r="B264" s="49"/>
      <c r="C264" s="54"/>
      <c r="D264" s="54"/>
      <c r="E264" s="54"/>
      <c r="F264" s="54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 spans="1:25" ht="15.75" customHeight="1">
      <c r="A265" s="54"/>
      <c r="B265" s="49"/>
      <c r="C265" s="54"/>
      <c r="D265" s="54"/>
      <c r="E265" s="54"/>
      <c r="F265" s="54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 spans="1:25" ht="15.75" customHeight="1">
      <c r="A266" s="54"/>
      <c r="B266" s="49"/>
      <c r="C266" s="54"/>
      <c r="D266" s="54"/>
      <c r="E266" s="54"/>
      <c r="F266" s="54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 spans="1:25" ht="15.75" customHeight="1">
      <c r="A267" s="54"/>
      <c r="B267" s="49"/>
      <c r="C267" s="54"/>
      <c r="D267" s="54"/>
      <c r="E267" s="54"/>
      <c r="F267" s="54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 spans="1:25" ht="15.75" customHeight="1">
      <c r="A268" s="54"/>
      <c r="B268" s="49"/>
      <c r="C268" s="54"/>
      <c r="D268" s="54"/>
      <c r="E268" s="54"/>
      <c r="F268" s="54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 spans="1:25" ht="15.75" customHeight="1">
      <c r="A269" s="54"/>
      <c r="B269" s="49"/>
      <c r="C269" s="54"/>
      <c r="D269" s="54"/>
      <c r="E269" s="54"/>
      <c r="F269" s="54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 spans="1:25" ht="15.75" customHeight="1">
      <c r="A270" s="54"/>
      <c r="B270" s="49"/>
      <c r="C270" s="54"/>
      <c r="D270" s="54"/>
      <c r="E270" s="54"/>
      <c r="F270" s="54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 spans="1:25" ht="15.75" customHeight="1">
      <c r="A271" s="54"/>
      <c r="B271" s="49"/>
      <c r="C271" s="54"/>
      <c r="D271" s="54"/>
      <c r="E271" s="54"/>
      <c r="F271" s="54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 spans="1:25" ht="15.75" customHeight="1">
      <c r="A272" s="54"/>
      <c r="B272" s="49"/>
      <c r="C272" s="54"/>
      <c r="D272" s="54"/>
      <c r="E272" s="54"/>
      <c r="F272" s="54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 spans="1:25" ht="15.75" customHeight="1">
      <c r="A273" s="54"/>
      <c r="B273" s="49"/>
      <c r="C273" s="54"/>
      <c r="D273" s="54"/>
      <c r="E273" s="54"/>
      <c r="F273" s="54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 spans="1:25" ht="15.75" customHeight="1">
      <c r="A274" s="54"/>
      <c r="B274" s="49"/>
      <c r="C274" s="54"/>
      <c r="D274" s="54"/>
      <c r="E274" s="54"/>
      <c r="F274" s="54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 spans="1:25" ht="15.75" customHeight="1">
      <c r="A275" s="54"/>
      <c r="B275" s="49"/>
      <c r="C275" s="54"/>
      <c r="D275" s="54"/>
      <c r="E275" s="54"/>
      <c r="F275" s="54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 spans="1:25" ht="15.75" customHeight="1">
      <c r="A276" s="54"/>
      <c r="B276" s="49"/>
      <c r="C276" s="54"/>
      <c r="D276" s="54"/>
      <c r="E276" s="54"/>
      <c r="F276" s="54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 spans="1:25" ht="15.75" customHeight="1">
      <c r="A277" s="54"/>
      <c r="B277" s="49"/>
      <c r="C277" s="54"/>
      <c r="D277" s="54"/>
      <c r="E277" s="54"/>
      <c r="F277" s="54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 spans="1:25" ht="15.75" customHeight="1">
      <c r="A278" s="54"/>
      <c r="B278" s="49"/>
      <c r="C278" s="54"/>
      <c r="D278" s="54"/>
      <c r="E278" s="54"/>
      <c r="F278" s="54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 spans="1:25" ht="15.75" customHeight="1">
      <c r="A279" s="54"/>
      <c r="B279" s="49"/>
      <c r="C279" s="54"/>
      <c r="D279" s="54"/>
      <c r="E279" s="54"/>
      <c r="F279" s="54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 spans="1:25" ht="15.75" customHeight="1">
      <c r="A280" s="54"/>
      <c r="B280" s="49"/>
      <c r="C280" s="54"/>
      <c r="D280" s="54"/>
      <c r="E280" s="54"/>
      <c r="F280" s="54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 spans="1:25" ht="15.75" customHeight="1">
      <c r="A281" s="54"/>
      <c r="B281" s="49"/>
      <c r="C281" s="54"/>
      <c r="D281" s="54"/>
      <c r="E281" s="54"/>
      <c r="F281" s="54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 spans="1:25" ht="15.75" customHeight="1">
      <c r="A282" s="54"/>
      <c r="B282" s="49"/>
      <c r="C282" s="54"/>
      <c r="D282" s="54"/>
      <c r="E282" s="54"/>
      <c r="F282" s="54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 spans="1:25" ht="15.75" customHeight="1">
      <c r="A283" s="54"/>
      <c r="B283" s="49"/>
      <c r="C283" s="54"/>
      <c r="D283" s="54"/>
      <c r="E283" s="54"/>
      <c r="F283" s="54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 spans="1:25" ht="15.75" customHeight="1">
      <c r="A284" s="54"/>
      <c r="B284" s="49"/>
      <c r="C284" s="54"/>
      <c r="D284" s="54"/>
      <c r="E284" s="54"/>
      <c r="F284" s="54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 spans="1:25" ht="15.75" customHeight="1">
      <c r="A285" s="54"/>
      <c r="B285" s="49"/>
      <c r="C285" s="54"/>
      <c r="D285" s="54"/>
      <c r="E285" s="54"/>
      <c r="F285" s="54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 spans="1:25" ht="15.75" customHeight="1">
      <c r="A286" s="54"/>
      <c r="B286" s="49"/>
      <c r="C286" s="54"/>
      <c r="D286" s="54"/>
      <c r="E286" s="54"/>
      <c r="F286" s="54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 spans="1:25" ht="15.75" customHeight="1">
      <c r="A287" s="54"/>
      <c r="B287" s="49"/>
      <c r="C287" s="54"/>
      <c r="D287" s="54"/>
      <c r="E287" s="54"/>
      <c r="F287" s="54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 spans="1:25" ht="15.75" customHeight="1">
      <c r="A288" s="54"/>
      <c r="B288" s="49"/>
      <c r="C288" s="54"/>
      <c r="D288" s="54"/>
      <c r="E288" s="54"/>
      <c r="F288" s="54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 spans="1:25" ht="15.75" customHeight="1">
      <c r="A289" s="54"/>
      <c r="B289" s="49"/>
      <c r="C289" s="54"/>
      <c r="D289" s="54"/>
      <c r="E289" s="54"/>
      <c r="F289" s="54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 spans="1:25" ht="15.75" customHeight="1">
      <c r="A290" s="54"/>
      <c r="B290" s="49"/>
      <c r="C290" s="54"/>
      <c r="D290" s="54"/>
      <c r="E290" s="54"/>
      <c r="F290" s="54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 spans="1:25" ht="15.75" customHeight="1">
      <c r="A291" s="54"/>
      <c r="B291" s="49"/>
      <c r="C291" s="54"/>
      <c r="D291" s="54"/>
      <c r="E291" s="54"/>
      <c r="F291" s="54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 spans="1:25" ht="15.75" customHeight="1">
      <c r="A292" s="54"/>
      <c r="B292" s="49"/>
      <c r="C292" s="54"/>
      <c r="D292" s="54"/>
      <c r="E292" s="54"/>
      <c r="F292" s="54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 spans="1:25" ht="15.75" customHeight="1">
      <c r="A293" s="54"/>
      <c r="B293" s="49"/>
      <c r="C293" s="54"/>
      <c r="D293" s="54"/>
      <c r="E293" s="54"/>
      <c r="F293" s="54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 spans="1:25" ht="15.75" customHeight="1">
      <c r="A294" s="54"/>
      <c r="B294" s="49"/>
      <c r="C294" s="54"/>
      <c r="D294" s="54"/>
      <c r="E294" s="54"/>
      <c r="F294" s="54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 spans="1:25" ht="15.75" customHeight="1">
      <c r="A295" s="54"/>
      <c r="B295" s="49"/>
      <c r="C295" s="54"/>
      <c r="D295" s="54"/>
      <c r="E295" s="54"/>
      <c r="F295" s="54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 spans="1:25" ht="15.75" customHeight="1">
      <c r="A296" s="54"/>
      <c r="B296" s="49"/>
      <c r="C296" s="54"/>
      <c r="D296" s="54"/>
      <c r="E296" s="54"/>
      <c r="F296" s="54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 spans="1:25" ht="15.75" customHeight="1">
      <c r="A297" s="54"/>
      <c r="B297" s="49"/>
      <c r="C297" s="54"/>
      <c r="D297" s="54"/>
      <c r="E297" s="54"/>
      <c r="F297" s="54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 spans="1:25" ht="15.75" customHeight="1">
      <c r="A298" s="54"/>
      <c r="B298" s="49"/>
      <c r="C298" s="54"/>
      <c r="D298" s="54"/>
      <c r="E298" s="54"/>
      <c r="F298" s="54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 spans="1:25" ht="15.75" customHeight="1">
      <c r="A299" s="54"/>
      <c r="B299" s="49"/>
      <c r="C299" s="54"/>
      <c r="D299" s="54"/>
      <c r="E299" s="54"/>
      <c r="F299" s="54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 spans="1:25" ht="15.75" customHeight="1">
      <c r="A300" s="54"/>
      <c r="B300" s="49"/>
      <c r="C300" s="54"/>
      <c r="D300" s="54"/>
      <c r="E300" s="54"/>
      <c r="F300" s="54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 spans="1:25" ht="15.75" customHeight="1">
      <c r="A301" s="54"/>
      <c r="B301" s="49"/>
      <c r="C301" s="54"/>
      <c r="D301" s="54"/>
      <c r="E301" s="54"/>
      <c r="F301" s="54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 spans="1:25" ht="15.75" customHeight="1">
      <c r="A302" s="54"/>
      <c r="B302" s="49"/>
      <c r="C302" s="54"/>
      <c r="D302" s="54"/>
      <c r="E302" s="54"/>
      <c r="F302" s="54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 spans="1:25" ht="15.75" customHeight="1">
      <c r="A303" s="54"/>
      <c r="B303" s="49"/>
      <c r="C303" s="54"/>
      <c r="D303" s="54"/>
      <c r="E303" s="54"/>
      <c r="F303" s="54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 spans="1:25" ht="15.75" customHeight="1">
      <c r="A304" s="54"/>
      <c r="B304" s="49"/>
      <c r="C304" s="54"/>
      <c r="D304" s="54"/>
      <c r="E304" s="54"/>
      <c r="F304" s="54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 spans="1:25" ht="15.75" customHeight="1">
      <c r="A305" s="54"/>
      <c r="B305" s="49"/>
      <c r="C305" s="54"/>
      <c r="D305" s="54"/>
      <c r="E305" s="54"/>
      <c r="F305" s="54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 spans="1:25" ht="15.75" customHeight="1">
      <c r="A306" s="54"/>
      <c r="B306" s="49"/>
      <c r="C306" s="54"/>
      <c r="D306" s="54"/>
      <c r="E306" s="54"/>
      <c r="F306" s="54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 spans="1:25" ht="15.75" customHeight="1">
      <c r="A307" s="54"/>
      <c r="B307" s="49"/>
      <c r="C307" s="54"/>
      <c r="D307" s="54"/>
      <c r="E307" s="54"/>
      <c r="F307" s="54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 spans="1:25" ht="15.75" customHeight="1">
      <c r="A308" s="54"/>
      <c r="B308" s="49"/>
      <c r="C308" s="54"/>
      <c r="D308" s="54"/>
      <c r="E308" s="54"/>
      <c r="F308" s="54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 spans="1:25" ht="15.75" customHeight="1">
      <c r="A309" s="54"/>
      <c r="B309" s="49"/>
      <c r="C309" s="54"/>
      <c r="D309" s="54"/>
      <c r="E309" s="54"/>
      <c r="F309" s="54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 spans="1:25" ht="15.75" customHeight="1">
      <c r="A310" s="54"/>
      <c r="B310" s="49"/>
      <c r="C310" s="54"/>
      <c r="D310" s="54"/>
      <c r="E310" s="54"/>
      <c r="F310" s="54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 spans="1:25" ht="15.75" customHeight="1">
      <c r="A311" s="54"/>
      <c r="B311" s="49"/>
      <c r="C311" s="54"/>
      <c r="D311" s="54"/>
      <c r="E311" s="54"/>
      <c r="F311" s="54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 spans="1:25" ht="15.75" customHeight="1">
      <c r="A312" s="54"/>
      <c r="B312" s="49"/>
      <c r="C312" s="54"/>
      <c r="D312" s="54"/>
      <c r="E312" s="54"/>
      <c r="F312" s="54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 spans="1:25" ht="15.75" customHeight="1">
      <c r="A313" s="54"/>
      <c r="B313" s="49"/>
      <c r="C313" s="54"/>
      <c r="D313" s="54"/>
      <c r="E313" s="54"/>
      <c r="F313" s="54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 spans="1:25" ht="15.75" customHeight="1">
      <c r="A314" s="54"/>
      <c r="B314" s="49"/>
      <c r="C314" s="54"/>
      <c r="D314" s="54"/>
      <c r="E314" s="54"/>
      <c r="F314" s="54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 spans="1:25" ht="15.75" customHeight="1">
      <c r="A315" s="54"/>
      <c r="B315" s="49"/>
      <c r="C315" s="54"/>
      <c r="D315" s="54"/>
      <c r="E315" s="54"/>
      <c r="F315" s="54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 spans="1:25" ht="15.75" customHeight="1">
      <c r="A316" s="54"/>
      <c r="B316" s="49"/>
      <c r="C316" s="54"/>
      <c r="D316" s="54"/>
      <c r="E316" s="54"/>
      <c r="F316" s="54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 spans="1:25" ht="15.75" customHeight="1">
      <c r="A317" s="54"/>
      <c r="B317" s="49"/>
      <c r="C317" s="54"/>
      <c r="D317" s="54"/>
      <c r="E317" s="54"/>
      <c r="F317" s="54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 spans="1:25" ht="15.75" customHeight="1">
      <c r="A318" s="54"/>
      <c r="B318" s="49"/>
      <c r="C318" s="54"/>
      <c r="D318" s="54"/>
      <c r="E318" s="54"/>
      <c r="F318" s="54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 spans="1:25" ht="15.75" customHeight="1">
      <c r="A319" s="54"/>
      <c r="B319" s="49"/>
      <c r="C319" s="54"/>
      <c r="D319" s="54"/>
      <c r="E319" s="54"/>
      <c r="F319" s="54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 spans="1:25" ht="15.75" customHeight="1">
      <c r="A320" s="54"/>
      <c r="B320" s="49"/>
      <c r="C320" s="54"/>
      <c r="D320" s="54"/>
      <c r="E320" s="54"/>
      <c r="F320" s="54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 spans="1:25" ht="15.75" customHeight="1">
      <c r="A321" s="54"/>
      <c r="B321" s="49"/>
      <c r="C321" s="54"/>
      <c r="D321" s="54"/>
      <c r="E321" s="54"/>
      <c r="F321" s="54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 spans="1:25" ht="15.75" customHeight="1">
      <c r="A322" s="54"/>
      <c r="B322" s="49"/>
      <c r="C322" s="54"/>
      <c r="D322" s="54"/>
      <c r="E322" s="54"/>
      <c r="F322" s="54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 spans="1:25" ht="15.75" customHeight="1">
      <c r="A323" s="54"/>
      <c r="B323" s="49"/>
      <c r="C323" s="54"/>
      <c r="D323" s="54"/>
      <c r="E323" s="54"/>
      <c r="F323" s="54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 spans="1:25" ht="15.75" customHeight="1">
      <c r="A324" s="54"/>
      <c r="B324" s="49"/>
      <c r="C324" s="54"/>
      <c r="D324" s="54"/>
      <c r="E324" s="54"/>
      <c r="F324" s="54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 spans="1:25" ht="15.75" customHeight="1">
      <c r="A325" s="54"/>
      <c r="B325" s="49"/>
      <c r="C325" s="54"/>
      <c r="D325" s="54"/>
      <c r="E325" s="54"/>
      <c r="F325" s="54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 spans="1:25" ht="15.75" customHeight="1">
      <c r="A326" s="54"/>
      <c r="B326" s="49"/>
      <c r="C326" s="54"/>
      <c r="D326" s="54"/>
      <c r="E326" s="54"/>
      <c r="F326" s="54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 spans="1:25" ht="15.75" customHeight="1">
      <c r="A327" s="54"/>
      <c r="B327" s="49"/>
      <c r="C327" s="54"/>
      <c r="D327" s="54"/>
      <c r="E327" s="54"/>
      <c r="F327" s="54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 spans="1:25" ht="15.75" customHeight="1">
      <c r="A328" s="54"/>
      <c r="B328" s="49"/>
      <c r="C328" s="54"/>
      <c r="D328" s="54"/>
      <c r="E328" s="54"/>
      <c r="F328" s="54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 spans="1:25" ht="15.75" customHeight="1">
      <c r="A329" s="54"/>
      <c r="B329" s="49"/>
      <c r="C329" s="54"/>
      <c r="D329" s="54"/>
      <c r="E329" s="54"/>
      <c r="F329" s="54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 spans="1:25" ht="15.75" customHeight="1">
      <c r="A330" s="54"/>
      <c r="B330" s="49"/>
      <c r="C330" s="54"/>
      <c r="D330" s="54"/>
      <c r="E330" s="54"/>
      <c r="F330" s="54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 spans="1:25" ht="15.75" customHeight="1">
      <c r="A331" s="54"/>
      <c r="B331" s="49"/>
      <c r="C331" s="54"/>
      <c r="D331" s="54"/>
      <c r="E331" s="54"/>
      <c r="F331" s="54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 spans="1:25" ht="15.75" customHeight="1">
      <c r="A332" s="54"/>
      <c r="B332" s="49"/>
      <c r="C332" s="54"/>
      <c r="D332" s="54"/>
      <c r="E332" s="54"/>
      <c r="F332" s="54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 spans="1:25" ht="15.75" customHeight="1">
      <c r="A333" s="54"/>
      <c r="B333" s="49"/>
      <c r="C333" s="54"/>
      <c r="D333" s="54"/>
      <c r="E333" s="54"/>
      <c r="F333" s="54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 spans="1:25" ht="15.75" customHeight="1">
      <c r="A334" s="54"/>
      <c r="B334" s="49"/>
      <c r="C334" s="54"/>
      <c r="D334" s="54"/>
      <c r="E334" s="54"/>
      <c r="F334" s="54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 spans="1:25" ht="15.75" customHeight="1">
      <c r="A335" s="54"/>
      <c r="B335" s="49"/>
      <c r="C335" s="54"/>
      <c r="D335" s="54"/>
      <c r="E335" s="54"/>
      <c r="F335" s="54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 spans="1:25" ht="15.75" customHeight="1">
      <c r="A336" s="54"/>
      <c r="B336" s="49"/>
      <c r="C336" s="54"/>
      <c r="D336" s="54"/>
      <c r="E336" s="54"/>
      <c r="F336" s="54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 spans="1:25" ht="15.75" customHeight="1">
      <c r="A337" s="54"/>
      <c r="B337" s="49"/>
      <c r="C337" s="54"/>
      <c r="D337" s="54"/>
      <c r="E337" s="54"/>
      <c r="F337" s="54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 spans="1:25" ht="15.75" customHeight="1">
      <c r="A338" s="54"/>
      <c r="B338" s="49"/>
      <c r="C338" s="54"/>
      <c r="D338" s="54"/>
      <c r="E338" s="54"/>
      <c r="F338" s="54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 spans="1:25" ht="15.75" customHeight="1">
      <c r="A339" s="54"/>
      <c r="B339" s="49"/>
      <c r="C339" s="54"/>
      <c r="D339" s="54"/>
      <c r="E339" s="54"/>
      <c r="F339" s="54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 spans="1:25" ht="15.75" customHeight="1">
      <c r="A340" s="54"/>
      <c r="B340" s="49"/>
      <c r="C340" s="54"/>
      <c r="D340" s="54"/>
      <c r="E340" s="54"/>
      <c r="F340" s="54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 spans="1:25" ht="15.75" customHeight="1">
      <c r="A341" s="54"/>
      <c r="B341" s="49"/>
      <c r="C341" s="54"/>
      <c r="D341" s="54"/>
      <c r="E341" s="54"/>
      <c r="F341" s="54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 spans="1:25" ht="15.75" customHeight="1">
      <c r="A342" s="54"/>
      <c r="B342" s="49"/>
      <c r="C342" s="54"/>
      <c r="D342" s="54"/>
      <c r="E342" s="54"/>
      <c r="F342" s="54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 spans="1:25" ht="15.75" customHeight="1">
      <c r="A343" s="54"/>
      <c r="B343" s="49"/>
      <c r="C343" s="54"/>
      <c r="D343" s="54"/>
      <c r="E343" s="54"/>
      <c r="F343" s="54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 spans="1:25" ht="15.75" customHeight="1">
      <c r="A344" s="54"/>
      <c r="B344" s="49"/>
      <c r="C344" s="54"/>
      <c r="D344" s="54"/>
      <c r="E344" s="54"/>
      <c r="F344" s="54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 spans="1:25" ht="15.75" customHeight="1">
      <c r="A345" s="54"/>
      <c r="B345" s="49"/>
      <c r="C345" s="54"/>
      <c r="D345" s="54"/>
      <c r="E345" s="54"/>
      <c r="F345" s="54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 spans="1:25" ht="15.75" customHeight="1">
      <c r="A346" s="54"/>
      <c r="B346" s="49"/>
      <c r="C346" s="54"/>
      <c r="D346" s="54"/>
      <c r="E346" s="54"/>
      <c r="F346" s="54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 spans="1:25" ht="15.75" customHeight="1">
      <c r="A347" s="54"/>
      <c r="B347" s="49"/>
      <c r="C347" s="54"/>
      <c r="D347" s="54"/>
      <c r="E347" s="54"/>
      <c r="F347" s="54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 spans="1:25" ht="15.75" customHeight="1">
      <c r="A348" s="54"/>
      <c r="B348" s="49"/>
      <c r="C348" s="54"/>
      <c r="D348" s="54"/>
      <c r="E348" s="54"/>
      <c r="F348" s="54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 spans="1:25" ht="15.75" customHeight="1">
      <c r="A349" s="54"/>
      <c r="B349" s="49"/>
      <c r="C349" s="54"/>
      <c r="D349" s="54"/>
      <c r="E349" s="54"/>
      <c r="F349" s="54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 spans="1:25" ht="15.75" customHeight="1">
      <c r="A350" s="54"/>
      <c r="B350" s="49"/>
      <c r="C350" s="54"/>
      <c r="D350" s="54"/>
      <c r="E350" s="54"/>
      <c r="F350" s="54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 spans="1:25" ht="15.75" customHeight="1">
      <c r="A351" s="54"/>
      <c r="B351" s="49"/>
      <c r="C351" s="54"/>
      <c r="D351" s="54"/>
      <c r="E351" s="54"/>
      <c r="F351" s="54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 spans="1:25" ht="15.75" customHeight="1">
      <c r="A352" s="54"/>
      <c r="B352" s="49"/>
      <c r="C352" s="54"/>
      <c r="D352" s="54"/>
      <c r="E352" s="54"/>
      <c r="F352" s="54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 spans="1:25" ht="15.75" customHeight="1">
      <c r="A353" s="54"/>
      <c r="B353" s="49"/>
      <c r="C353" s="54"/>
      <c r="D353" s="54"/>
      <c r="E353" s="54"/>
      <c r="F353" s="54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 spans="1:25" ht="15.75" customHeight="1">
      <c r="A354" s="54"/>
      <c r="B354" s="49"/>
      <c r="C354" s="54"/>
      <c r="D354" s="54"/>
      <c r="E354" s="54"/>
      <c r="F354" s="54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 spans="1:25" ht="15.75" customHeight="1">
      <c r="A355" s="54"/>
      <c r="B355" s="49"/>
      <c r="C355" s="54"/>
      <c r="D355" s="54"/>
      <c r="E355" s="54"/>
      <c r="F355" s="54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 spans="1:25" ht="15.75" customHeight="1">
      <c r="A356" s="54"/>
      <c r="B356" s="49"/>
      <c r="C356" s="54"/>
      <c r="D356" s="54"/>
      <c r="E356" s="54"/>
      <c r="F356" s="54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 spans="1:25" ht="15.75" customHeight="1">
      <c r="A357" s="54"/>
      <c r="B357" s="49"/>
      <c r="C357" s="54"/>
      <c r="D357" s="54"/>
      <c r="E357" s="54"/>
      <c r="F357" s="54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 spans="1:25" ht="15.75" customHeight="1">
      <c r="A358" s="54"/>
      <c r="B358" s="49"/>
      <c r="C358" s="54"/>
      <c r="D358" s="54"/>
      <c r="E358" s="54"/>
      <c r="F358" s="54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 spans="1:25" ht="15.75" customHeight="1">
      <c r="A359" s="54"/>
      <c r="B359" s="49"/>
      <c r="C359" s="54"/>
      <c r="D359" s="54"/>
      <c r="E359" s="54"/>
      <c r="F359" s="54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 spans="1:25" ht="15.75" customHeight="1">
      <c r="A360" s="54"/>
      <c r="B360" s="49"/>
      <c r="C360" s="54"/>
      <c r="D360" s="54"/>
      <c r="E360" s="54"/>
      <c r="F360" s="54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 spans="1:25" ht="15.75" customHeight="1">
      <c r="A361" s="54"/>
      <c r="B361" s="49"/>
      <c r="C361" s="54"/>
      <c r="D361" s="54"/>
      <c r="E361" s="54"/>
      <c r="F361" s="54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 spans="1:25" ht="15.75" customHeight="1">
      <c r="A362" s="54"/>
      <c r="B362" s="49"/>
      <c r="C362" s="54"/>
      <c r="D362" s="54"/>
      <c r="E362" s="54"/>
      <c r="F362" s="54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 spans="1:25" ht="15.75" customHeight="1">
      <c r="A363" s="54"/>
      <c r="B363" s="49"/>
      <c r="C363" s="54"/>
      <c r="D363" s="54"/>
      <c r="E363" s="54"/>
      <c r="F363" s="54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 spans="1:25" ht="15.75" customHeight="1">
      <c r="A364" s="54"/>
      <c r="B364" s="49"/>
      <c r="C364" s="54"/>
      <c r="D364" s="54"/>
      <c r="E364" s="54"/>
      <c r="F364" s="54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 spans="1:25" ht="15.75" customHeight="1">
      <c r="A365" s="54"/>
      <c r="B365" s="49"/>
      <c r="C365" s="54"/>
      <c r="D365" s="54"/>
      <c r="E365" s="54"/>
      <c r="F365" s="54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 spans="1:25" ht="15.75" customHeight="1">
      <c r="A366" s="54"/>
      <c r="B366" s="49"/>
      <c r="C366" s="54"/>
      <c r="D366" s="54"/>
      <c r="E366" s="54"/>
      <c r="F366" s="54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 spans="1:25" ht="15.75" customHeight="1">
      <c r="A367" s="54"/>
      <c r="B367" s="49"/>
      <c r="C367" s="54"/>
      <c r="D367" s="54"/>
      <c r="E367" s="54"/>
      <c r="F367" s="54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 spans="1:25" ht="15.75" customHeight="1">
      <c r="A368" s="54"/>
      <c r="B368" s="49"/>
      <c r="C368" s="54"/>
      <c r="D368" s="54"/>
      <c r="E368" s="54"/>
      <c r="F368" s="54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 spans="1:25" ht="15.75" customHeight="1">
      <c r="A369" s="54"/>
      <c r="B369" s="49"/>
      <c r="C369" s="54"/>
      <c r="D369" s="54"/>
      <c r="E369" s="54"/>
      <c r="F369" s="54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 spans="1:25" ht="15.75" customHeight="1">
      <c r="A370" s="54"/>
      <c r="B370" s="49"/>
      <c r="C370" s="54"/>
      <c r="D370" s="54"/>
      <c r="E370" s="54"/>
      <c r="F370" s="54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 spans="1:25" ht="15.75" customHeight="1">
      <c r="A371" s="54"/>
      <c r="B371" s="49"/>
      <c r="C371" s="54"/>
      <c r="D371" s="54"/>
      <c r="E371" s="54"/>
      <c r="F371" s="54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 spans="1:25" ht="15.75" customHeight="1">
      <c r="A372" s="54"/>
      <c r="B372" s="49"/>
      <c r="C372" s="54"/>
      <c r="D372" s="54"/>
      <c r="E372" s="54"/>
      <c r="F372" s="54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 spans="1:25" ht="15.75" customHeight="1">
      <c r="A373" s="54"/>
      <c r="B373" s="49"/>
      <c r="C373" s="54"/>
      <c r="D373" s="54"/>
      <c r="E373" s="54"/>
      <c r="F373" s="54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 spans="1:25" ht="15.75" customHeight="1">
      <c r="A374" s="54"/>
      <c r="B374" s="49"/>
      <c r="C374" s="54"/>
      <c r="D374" s="54"/>
      <c r="E374" s="54"/>
      <c r="F374" s="54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 spans="1:25" ht="15.75" customHeight="1">
      <c r="A375" s="54"/>
      <c r="B375" s="49"/>
      <c r="C375" s="54"/>
      <c r="D375" s="54"/>
      <c r="E375" s="54"/>
      <c r="F375" s="54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 spans="1:25" ht="15.75" customHeight="1">
      <c r="A376" s="54"/>
      <c r="B376" s="49"/>
      <c r="C376" s="54"/>
      <c r="D376" s="54"/>
      <c r="E376" s="54"/>
      <c r="F376" s="54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 spans="1:25" ht="15.75" customHeight="1">
      <c r="A377" s="54"/>
      <c r="B377" s="49"/>
      <c r="C377" s="54"/>
      <c r="D377" s="54"/>
      <c r="E377" s="54"/>
      <c r="F377" s="54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 spans="1:25" ht="15.75" customHeight="1">
      <c r="A378" s="54"/>
      <c r="B378" s="49"/>
      <c r="C378" s="54"/>
      <c r="D378" s="54"/>
      <c r="E378" s="54"/>
      <c r="F378" s="54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 spans="1:25" ht="15.75" customHeight="1">
      <c r="A379" s="54"/>
      <c r="B379" s="49"/>
      <c r="C379" s="54"/>
      <c r="D379" s="54"/>
      <c r="E379" s="54"/>
      <c r="F379" s="54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 spans="1:25" ht="15.75" customHeight="1">
      <c r="A380" s="54"/>
      <c r="B380" s="49"/>
      <c r="C380" s="54"/>
      <c r="D380" s="54"/>
      <c r="E380" s="54"/>
      <c r="F380" s="54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 spans="1:25" ht="15.75" customHeight="1">
      <c r="A381" s="54"/>
      <c r="B381" s="49"/>
      <c r="C381" s="54"/>
      <c r="D381" s="54"/>
      <c r="E381" s="54"/>
      <c r="F381" s="54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 spans="1:25" ht="15.75" customHeight="1">
      <c r="A382" s="54"/>
      <c r="B382" s="49"/>
      <c r="C382" s="54"/>
      <c r="D382" s="54"/>
      <c r="E382" s="54"/>
      <c r="F382" s="54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 spans="1:25" ht="15.75" customHeight="1">
      <c r="A383" s="54"/>
      <c r="B383" s="49"/>
      <c r="C383" s="54"/>
      <c r="D383" s="54"/>
      <c r="E383" s="54"/>
      <c r="F383" s="54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 spans="1:25" ht="15.75" customHeight="1">
      <c r="A384" s="54"/>
      <c r="B384" s="49"/>
      <c r="C384" s="54"/>
      <c r="D384" s="54"/>
      <c r="E384" s="54"/>
      <c r="F384" s="54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 spans="1:25" ht="15.75" customHeight="1">
      <c r="A385" s="54"/>
      <c r="B385" s="49"/>
      <c r="C385" s="54"/>
      <c r="D385" s="54"/>
      <c r="E385" s="54"/>
      <c r="F385" s="54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 spans="1:25" ht="15.75" customHeight="1">
      <c r="A386" s="54"/>
      <c r="B386" s="49"/>
      <c r="C386" s="54"/>
      <c r="D386" s="54"/>
      <c r="E386" s="54"/>
      <c r="F386" s="54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 spans="1:25" ht="15.75" customHeight="1">
      <c r="A387" s="54"/>
      <c r="B387" s="49"/>
      <c r="C387" s="54"/>
      <c r="D387" s="54"/>
      <c r="E387" s="54"/>
      <c r="F387" s="54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 spans="1:25" ht="15.75" customHeight="1">
      <c r="A388" s="54"/>
      <c r="B388" s="49"/>
      <c r="C388" s="54"/>
      <c r="D388" s="54"/>
      <c r="E388" s="54"/>
      <c r="F388" s="54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 spans="1:25" ht="15.75" customHeight="1">
      <c r="A389" s="54"/>
      <c r="B389" s="49"/>
      <c r="C389" s="54"/>
      <c r="D389" s="54"/>
      <c r="E389" s="54"/>
      <c r="F389" s="54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 spans="1:25" ht="15.75" customHeight="1">
      <c r="A390" s="54"/>
      <c r="B390" s="49"/>
      <c r="C390" s="54"/>
      <c r="D390" s="54"/>
      <c r="E390" s="54"/>
      <c r="F390" s="54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 spans="1:25" ht="15.75" customHeight="1">
      <c r="A391" s="54"/>
      <c r="B391" s="49"/>
      <c r="C391" s="54"/>
      <c r="D391" s="54"/>
      <c r="E391" s="54"/>
      <c r="F391" s="54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 spans="1:25" ht="15.75" customHeight="1">
      <c r="A392" s="54"/>
      <c r="B392" s="49"/>
      <c r="C392" s="54"/>
      <c r="D392" s="54"/>
      <c r="E392" s="54"/>
      <c r="F392" s="54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 spans="1:25" ht="15.75" customHeight="1">
      <c r="A393" s="54"/>
      <c r="B393" s="49"/>
      <c r="C393" s="54"/>
      <c r="D393" s="54"/>
      <c r="E393" s="54"/>
      <c r="F393" s="54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 spans="1:25" ht="15.75" customHeight="1">
      <c r="A394" s="54"/>
      <c r="B394" s="49"/>
      <c r="C394" s="54"/>
      <c r="D394" s="54"/>
      <c r="E394" s="54"/>
      <c r="F394" s="54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 spans="1:25" ht="15.75" customHeight="1">
      <c r="A395" s="54"/>
      <c r="B395" s="49"/>
      <c r="C395" s="54"/>
      <c r="D395" s="54"/>
      <c r="E395" s="54"/>
      <c r="F395" s="54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 spans="1:25" ht="15.75" customHeight="1">
      <c r="A396" s="54"/>
      <c r="B396" s="49"/>
      <c r="C396" s="54"/>
      <c r="D396" s="54"/>
      <c r="E396" s="54"/>
      <c r="F396" s="54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 spans="1:25" ht="15.75" customHeight="1">
      <c r="A397" s="54"/>
      <c r="B397" s="49"/>
      <c r="C397" s="54"/>
      <c r="D397" s="54"/>
      <c r="E397" s="54"/>
      <c r="F397" s="54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 spans="1:25" ht="15.75" customHeight="1">
      <c r="A398" s="54"/>
      <c r="B398" s="49"/>
      <c r="C398" s="54"/>
      <c r="D398" s="54"/>
      <c r="E398" s="54"/>
      <c r="F398" s="54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 spans="1:25" ht="15.75" customHeight="1">
      <c r="A399" s="54"/>
      <c r="B399" s="49"/>
      <c r="C399" s="54"/>
      <c r="D399" s="54"/>
      <c r="E399" s="54"/>
      <c r="F399" s="54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 spans="1:25" ht="15.75" customHeight="1">
      <c r="A400" s="54"/>
      <c r="B400" s="49"/>
      <c r="C400" s="54"/>
      <c r="D400" s="54"/>
      <c r="E400" s="54"/>
      <c r="F400" s="54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 spans="1:25" ht="15.75" customHeight="1">
      <c r="A401" s="54"/>
      <c r="B401" s="49"/>
      <c r="C401" s="54"/>
      <c r="D401" s="54"/>
      <c r="E401" s="54"/>
      <c r="F401" s="54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 spans="1:25" ht="15.75" customHeight="1">
      <c r="A402" s="54"/>
      <c r="B402" s="49"/>
      <c r="C402" s="54"/>
      <c r="D402" s="54"/>
      <c r="E402" s="54"/>
      <c r="F402" s="54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 spans="1:25" ht="15.75" customHeight="1">
      <c r="A403" s="54"/>
      <c r="B403" s="49"/>
      <c r="C403" s="54"/>
      <c r="D403" s="54"/>
      <c r="E403" s="54"/>
      <c r="F403" s="54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 spans="1:25" ht="15.75" customHeight="1">
      <c r="A404" s="54"/>
      <c r="B404" s="49"/>
      <c r="C404" s="54"/>
      <c r="D404" s="54"/>
      <c r="E404" s="54"/>
      <c r="F404" s="54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 spans="1:25" ht="15.75" customHeight="1">
      <c r="A405" s="54"/>
      <c r="B405" s="49"/>
      <c r="C405" s="54"/>
      <c r="D405" s="54"/>
      <c r="E405" s="54"/>
      <c r="F405" s="54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 spans="1:25" ht="15.75" customHeight="1">
      <c r="A406" s="54"/>
      <c r="B406" s="49"/>
      <c r="C406" s="54"/>
      <c r="D406" s="54"/>
      <c r="E406" s="54"/>
      <c r="F406" s="54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 spans="1:25" ht="15.75" customHeight="1">
      <c r="A407" s="54"/>
      <c r="B407" s="49"/>
      <c r="C407" s="54"/>
      <c r="D407" s="54"/>
      <c r="E407" s="54"/>
      <c r="F407" s="54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 spans="1:25" ht="15.75" customHeight="1">
      <c r="A408" s="54"/>
      <c r="B408" s="49"/>
      <c r="C408" s="54"/>
      <c r="D408" s="54"/>
      <c r="E408" s="54"/>
      <c r="F408" s="54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 spans="1:25" ht="15.75" customHeight="1">
      <c r="A409" s="54"/>
      <c r="B409" s="49"/>
      <c r="C409" s="54"/>
      <c r="D409" s="54"/>
      <c r="E409" s="54"/>
      <c r="F409" s="54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 spans="1:25" ht="15.75" customHeight="1">
      <c r="A410" s="54"/>
      <c r="B410" s="49"/>
      <c r="C410" s="54"/>
      <c r="D410" s="54"/>
      <c r="E410" s="54"/>
      <c r="F410" s="54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 spans="1:25" ht="15.75" customHeight="1">
      <c r="A411" s="54"/>
      <c r="B411" s="49"/>
      <c r="C411" s="54"/>
      <c r="D411" s="54"/>
      <c r="E411" s="54"/>
      <c r="F411" s="54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 spans="1:25" ht="15.75" customHeight="1">
      <c r="A412" s="54"/>
      <c r="B412" s="49"/>
      <c r="C412" s="54"/>
      <c r="D412" s="54"/>
      <c r="E412" s="54"/>
      <c r="F412" s="54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 spans="1:25" ht="15.75" customHeight="1">
      <c r="A413" s="54"/>
      <c r="B413" s="49"/>
      <c r="C413" s="54"/>
      <c r="D413" s="54"/>
      <c r="E413" s="54"/>
      <c r="F413" s="54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 spans="1:25" ht="15.75" customHeight="1">
      <c r="A414" s="54"/>
      <c r="B414" s="49"/>
      <c r="C414" s="54"/>
      <c r="D414" s="54"/>
      <c r="E414" s="54"/>
      <c r="F414" s="54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 spans="1:25" ht="15.75" customHeight="1">
      <c r="A415" s="54"/>
      <c r="B415" s="49"/>
      <c r="C415" s="54"/>
      <c r="D415" s="54"/>
      <c r="E415" s="54"/>
      <c r="F415" s="54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 spans="1:25" ht="15.75" customHeight="1">
      <c r="A416" s="54"/>
      <c r="B416" s="49"/>
      <c r="C416" s="54"/>
      <c r="D416" s="54"/>
      <c r="E416" s="54"/>
      <c r="F416" s="54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 spans="1:25" ht="15.75" customHeight="1">
      <c r="A417" s="54"/>
      <c r="B417" s="49"/>
      <c r="C417" s="54"/>
      <c r="D417" s="54"/>
      <c r="E417" s="54"/>
      <c r="F417" s="54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 spans="1:25" ht="15.75" customHeight="1">
      <c r="A418" s="54"/>
      <c r="B418" s="49"/>
      <c r="C418" s="54"/>
      <c r="D418" s="54"/>
      <c r="E418" s="54"/>
      <c r="F418" s="54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 spans="1:25" ht="15.75" customHeight="1">
      <c r="A419" s="54"/>
      <c r="B419" s="49"/>
      <c r="C419" s="54"/>
      <c r="D419" s="54"/>
      <c r="E419" s="54"/>
      <c r="F419" s="54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 spans="1:25" ht="15.75" customHeight="1">
      <c r="A420" s="54"/>
      <c r="B420" s="49"/>
      <c r="C420" s="54"/>
      <c r="D420" s="54"/>
      <c r="E420" s="54"/>
      <c r="F420" s="54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 spans="1:25" ht="15.75" customHeight="1">
      <c r="A421" s="54"/>
      <c r="B421" s="49"/>
      <c r="C421" s="54"/>
      <c r="D421" s="54"/>
      <c r="E421" s="54"/>
      <c r="F421" s="54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 spans="1:25" ht="15.75" customHeight="1">
      <c r="A422" s="54"/>
      <c r="B422" s="49"/>
      <c r="C422" s="54"/>
      <c r="D422" s="54"/>
      <c r="E422" s="54"/>
      <c r="F422" s="54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 spans="1:25" ht="15.75" customHeight="1">
      <c r="A423" s="54"/>
      <c r="B423" s="49"/>
      <c r="C423" s="54"/>
      <c r="D423" s="54"/>
      <c r="E423" s="54"/>
      <c r="F423" s="54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 spans="1:25" ht="15.75" customHeight="1">
      <c r="A424" s="54"/>
      <c r="B424" s="49"/>
      <c r="C424" s="54"/>
      <c r="D424" s="54"/>
      <c r="E424" s="54"/>
      <c r="F424" s="54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 spans="1:25" ht="15.75" customHeight="1">
      <c r="A425" s="54"/>
      <c r="B425" s="49"/>
      <c r="C425" s="54"/>
      <c r="D425" s="54"/>
      <c r="E425" s="54"/>
      <c r="F425" s="54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 spans="1:25" ht="15.75" customHeight="1">
      <c r="A426" s="54"/>
      <c r="B426" s="49"/>
      <c r="C426" s="54"/>
      <c r="D426" s="54"/>
      <c r="E426" s="54"/>
      <c r="F426" s="54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 spans="1:25" ht="15.75" customHeight="1">
      <c r="A427" s="54"/>
      <c r="B427" s="49"/>
      <c r="C427" s="54"/>
      <c r="D427" s="54"/>
      <c r="E427" s="54"/>
      <c r="F427" s="54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 spans="1:25" ht="15.75" customHeight="1">
      <c r="A428" s="54"/>
      <c r="B428" s="49"/>
      <c r="C428" s="54"/>
      <c r="D428" s="54"/>
      <c r="E428" s="54"/>
      <c r="F428" s="54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 spans="1:25" ht="15.75" customHeight="1">
      <c r="A429" s="54"/>
      <c r="B429" s="49"/>
      <c r="C429" s="54"/>
      <c r="D429" s="54"/>
      <c r="E429" s="54"/>
      <c r="F429" s="54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 spans="1:25" ht="15.75" customHeight="1">
      <c r="A430" s="54"/>
      <c r="B430" s="49"/>
      <c r="C430" s="54"/>
      <c r="D430" s="54"/>
      <c r="E430" s="54"/>
      <c r="F430" s="54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 spans="1:25" ht="15.75" customHeight="1">
      <c r="A431" s="54"/>
      <c r="B431" s="49"/>
      <c r="C431" s="54"/>
      <c r="D431" s="54"/>
      <c r="E431" s="54"/>
      <c r="F431" s="54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 spans="1:25" ht="15.75" customHeight="1">
      <c r="A432" s="54"/>
      <c r="B432" s="49"/>
      <c r="C432" s="54"/>
      <c r="D432" s="54"/>
      <c r="E432" s="54"/>
      <c r="F432" s="54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 spans="1:25" ht="15.75" customHeight="1">
      <c r="A433" s="54"/>
      <c r="B433" s="49"/>
      <c r="C433" s="54"/>
      <c r="D433" s="54"/>
      <c r="E433" s="54"/>
      <c r="F433" s="54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 spans="1:25" ht="15.75" customHeight="1">
      <c r="A434" s="54"/>
      <c r="B434" s="49"/>
      <c r="C434" s="54"/>
      <c r="D434" s="54"/>
      <c r="E434" s="54"/>
      <c r="F434" s="54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 spans="1:25" ht="15.75" customHeight="1">
      <c r="A435" s="54"/>
      <c r="B435" s="49"/>
      <c r="C435" s="54"/>
      <c r="D435" s="54"/>
      <c r="E435" s="54"/>
      <c r="F435" s="54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 spans="1:25" ht="15.75" customHeight="1">
      <c r="A436" s="54"/>
      <c r="B436" s="49"/>
      <c r="C436" s="54"/>
      <c r="D436" s="54"/>
      <c r="E436" s="54"/>
      <c r="F436" s="54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 spans="1:25" ht="15.75" customHeight="1">
      <c r="A437" s="54"/>
      <c r="B437" s="49"/>
      <c r="C437" s="54"/>
      <c r="D437" s="54"/>
      <c r="E437" s="54"/>
      <c r="F437" s="54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 spans="1:25" ht="15.75" customHeight="1">
      <c r="A438" s="54"/>
      <c r="B438" s="49"/>
      <c r="C438" s="54"/>
      <c r="D438" s="54"/>
      <c r="E438" s="54"/>
      <c r="F438" s="54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 spans="1:25" ht="15.75" customHeight="1">
      <c r="A439" s="54"/>
      <c r="B439" s="49"/>
      <c r="C439" s="54"/>
      <c r="D439" s="54"/>
      <c r="E439" s="54"/>
      <c r="F439" s="54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 spans="1:25" ht="15.75" customHeight="1">
      <c r="A440" s="54"/>
      <c r="B440" s="49"/>
      <c r="C440" s="54"/>
      <c r="D440" s="54"/>
      <c r="E440" s="54"/>
      <c r="F440" s="54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 spans="1:25" ht="15.75" customHeight="1">
      <c r="A441" s="54"/>
      <c r="B441" s="49"/>
      <c r="C441" s="54"/>
      <c r="D441" s="54"/>
      <c r="E441" s="54"/>
      <c r="F441" s="54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 spans="1:25" ht="15.75" customHeight="1">
      <c r="A442" s="54"/>
      <c r="B442" s="49"/>
      <c r="C442" s="54"/>
      <c r="D442" s="54"/>
      <c r="E442" s="54"/>
      <c r="F442" s="54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 spans="1:25" ht="15.75" customHeight="1">
      <c r="A443" s="54"/>
      <c r="B443" s="49"/>
      <c r="C443" s="54"/>
      <c r="D443" s="54"/>
      <c r="E443" s="54"/>
      <c r="F443" s="54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 spans="1:25" ht="15.75" customHeight="1">
      <c r="A444" s="54"/>
      <c r="B444" s="49"/>
      <c r="C444" s="54"/>
      <c r="D444" s="54"/>
      <c r="E444" s="54"/>
      <c r="F444" s="54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 spans="1:25" ht="15.75" customHeight="1">
      <c r="A445" s="54"/>
      <c r="B445" s="49"/>
      <c r="C445" s="54"/>
      <c r="D445" s="54"/>
      <c r="E445" s="54"/>
      <c r="F445" s="54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 spans="1:25" ht="15.75" customHeight="1">
      <c r="A446" s="54"/>
      <c r="B446" s="49"/>
      <c r="C446" s="54"/>
      <c r="D446" s="54"/>
      <c r="E446" s="54"/>
      <c r="F446" s="54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 spans="1:25" ht="15.75" customHeight="1">
      <c r="A447" s="54"/>
      <c r="B447" s="49"/>
      <c r="C447" s="54"/>
      <c r="D447" s="54"/>
      <c r="E447" s="54"/>
      <c r="F447" s="54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 spans="1:25" ht="15.75" customHeight="1">
      <c r="A448" s="54"/>
      <c r="B448" s="49"/>
      <c r="C448" s="54"/>
      <c r="D448" s="54"/>
      <c r="E448" s="54"/>
      <c r="F448" s="54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 spans="1:25" ht="15.75" customHeight="1">
      <c r="A449" s="54"/>
      <c r="B449" s="49"/>
      <c r="C449" s="54"/>
      <c r="D449" s="54"/>
      <c r="E449" s="54"/>
      <c r="F449" s="54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 spans="1:25" ht="15.75" customHeight="1">
      <c r="A450" s="54"/>
      <c r="B450" s="49"/>
      <c r="C450" s="54"/>
      <c r="D450" s="54"/>
      <c r="E450" s="54"/>
      <c r="F450" s="54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 spans="1:25" ht="15.75" customHeight="1">
      <c r="A451" s="54"/>
      <c r="B451" s="49"/>
      <c r="C451" s="54"/>
      <c r="D451" s="54"/>
      <c r="E451" s="54"/>
      <c r="F451" s="54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 spans="1:25" ht="15.75" customHeight="1">
      <c r="A452" s="54"/>
      <c r="B452" s="49"/>
      <c r="C452" s="54"/>
      <c r="D452" s="54"/>
      <c r="E452" s="54"/>
      <c r="F452" s="54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 spans="1:25" ht="15.75" customHeight="1">
      <c r="A453" s="54"/>
      <c r="B453" s="49"/>
      <c r="C453" s="54"/>
      <c r="D453" s="54"/>
      <c r="E453" s="54"/>
      <c r="F453" s="54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 spans="1:25" ht="15.75" customHeight="1">
      <c r="A454" s="54"/>
      <c r="B454" s="49"/>
      <c r="C454" s="54"/>
      <c r="D454" s="54"/>
      <c r="E454" s="54"/>
      <c r="F454" s="54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 spans="1:25" ht="15.75" customHeight="1">
      <c r="A455" s="54"/>
      <c r="B455" s="49"/>
      <c r="C455" s="54"/>
      <c r="D455" s="54"/>
      <c r="E455" s="54"/>
      <c r="F455" s="54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 spans="1:25" ht="15.75" customHeight="1">
      <c r="A456" s="54"/>
      <c r="B456" s="49"/>
      <c r="C456" s="54"/>
      <c r="D456" s="54"/>
      <c r="E456" s="54"/>
      <c r="F456" s="54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 spans="1:25" ht="15.75" customHeight="1">
      <c r="A457" s="54"/>
      <c r="B457" s="49"/>
      <c r="C457" s="54"/>
      <c r="D457" s="54"/>
      <c r="E457" s="54"/>
      <c r="F457" s="54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 spans="1:25" ht="15.75" customHeight="1">
      <c r="A458" s="54"/>
      <c r="B458" s="49"/>
      <c r="C458" s="54"/>
      <c r="D458" s="54"/>
      <c r="E458" s="54"/>
      <c r="F458" s="54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 spans="1:25" ht="15.75" customHeight="1">
      <c r="A459" s="54"/>
      <c r="B459" s="49"/>
      <c r="C459" s="54"/>
      <c r="D459" s="54"/>
      <c r="E459" s="54"/>
      <c r="F459" s="54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 spans="1:25" ht="15.75" customHeight="1">
      <c r="A460" s="54"/>
      <c r="B460" s="49"/>
      <c r="C460" s="54"/>
      <c r="D460" s="54"/>
      <c r="E460" s="54"/>
      <c r="F460" s="54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 spans="1:25" ht="15.75" customHeight="1">
      <c r="A461" s="54"/>
      <c r="B461" s="49"/>
      <c r="C461" s="54"/>
      <c r="D461" s="54"/>
      <c r="E461" s="54"/>
      <c r="F461" s="54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 spans="1:25" ht="15.75" customHeight="1">
      <c r="A462" s="54"/>
      <c r="B462" s="49"/>
      <c r="C462" s="54"/>
      <c r="D462" s="54"/>
      <c r="E462" s="54"/>
      <c r="F462" s="54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 spans="1:25" ht="15.75" customHeight="1">
      <c r="A463" s="54"/>
      <c r="B463" s="49"/>
      <c r="C463" s="54"/>
      <c r="D463" s="54"/>
      <c r="E463" s="54"/>
      <c r="F463" s="54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 spans="1:25" ht="15.75" customHeight="1">
      <c r="A464" s="54"/>
      <c r="B464" s="49"/>
      <c r="C464" s="54"/>
      <c r="D464" s="54"/>
      <c r="E464" s="54"/>
      <c r="F464" s="54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 spans="1:25" ht="15.75" customHeight="1">
      <c r="A465" s="54"/>
      <c r="B465" s="49"/>
      <c r="C465" s="54"/>
      <c r="D465" s="54"/>
      <c r="E465" s="54"/>
      <c r="F465" s="54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 spans="1:25" ht="15.75" customHeight="1">
      <c r="A466" s="54"/>
      <c r="B466" s="49"/>
      <c r="C466" s="54"/>
      <c r="D466" s="54"/>
      <c r="E466" s="54"/>
      <c r="F466" s="54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 spans="1:25" ht="15.75" customHeight="1">
      <c r="A467" s="54"/>
      <c r="B467" s="49"/>
      <c r="C467" s="54"/>
      <c r="D467" s="54"/>
      <c r="E467" s="54"/>
      <c r="F467" s="54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 spans="1:25" ht="15.75" customHeight="1">
      <c r="A468" s="54"/>
      <c r="B468" s="49"/>
      <c r="C468" s="54"/>
      <c r="D468" s="54"/>
      <c r="E468" s="54"/>
      <c r="F468" s="54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 spans="1:25" ht="15.75" customHeight="1">
      <c r="A469" s="54"/>
      <c r="B469" s="49"/>
      <c r="C469" s="54"/>
      <c r="D469" s="54"/>
      <c r="E469" s="54"/>
      <c r="F469" s="54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 spans="1:25" ht="15.75" customHeight="1">
      <c r="A470" s="54"/>
      <c r="B470" s="49"/>
      <c r="C470" s="54"/>
      <c r="D470" s="54"/>
      <c r="E470" s="54"/>
      <c r="F470" s="54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 spans="1:25" ht="15.75" customHeight="1">
      <c r="A471" s="54"/>
      <c r="B471" s="49"/>
      <c r="C471" s="54"/>
      <c r="D471" s="54"/>
      <c r="E471" s="54"/>
      <c r="F471" s="54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 spans="1:25" ht="15.75" customHeight="1">
      <c r="A472" s="54"/>
      <c r="B472" s="49"/>
      <c r="C472" s="54"/>
      <c r="D472" s="54"/>
      <c r="E472" s="54"/>
      <c r="F472" s="54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 spans="1:25" ht="15.75" customHeight="1">
      <c r="A473" s="54"/>
      <c r="B473" s="49"/>
      <c r="C473" s="54"/>
      <c r="D473" s="54"/>
      <c r="E473" s="54"/>
      <c r="F473" s="54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 spans="1:25" ht="15.75" customHeight="1">
      <c r="A474" s="54"/>
      <c r="B474" s="49"/>
      <c r="C474" s="54"/>
      <c r="D474" s="54"/>
      <c r="E474" s="54"/>
      <c r="F474" s="54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 spans="1:25" ht="15.75" customHeight="1">
      <c r="A475" s="54"/>
      <c r="B475" s="49"/>
      <c r="C475" s="54"/>
      <c r="D475" s="54"/>
      <c r="E475" s="54"/>
      <c r="F475" s="54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 spans="1:25" ht="15.75" customHeight="1">
      <c r="A476" s="54"/>
      <c r="B476" s="49"/>
      <c r="C476" s="54"/>
      <c r="D476" s="54"/>
      <c r="E476" s="54"/>
      <c r="F476" s="54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 spans="1:25" ht="15.75" customHeight="1">
      <c r="A477" s="54"/>
      <c r="B477" s="49"/>
      <c r="C477" s="54"/>
      <c r="D477" s="54"/>
      <c r="E477" s="54"/>
      <c r="F477" s="54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 spans="1:25" ht="15.75" customHeight="1">
      <c r="A478" s="54"/>
      <c r="B478" s="49"/>
      <c r="C478" s="54"/>
      <c r="D478" s="54"/>
      <c r="E478" s="54"/>
      <c r="F478" s="54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 spans="1:25" ht="15.75" customHeight="1">
      <c r="A479" s="54"/>
      <c r="B479" s="49"/>
      <c r="C479" s="54"/>
      <c r="D479" s="54"/>
      <c r="E479" s="54"/>
      <c r="F479" s="54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 spans="1:25" ht="15.75" customHeight="1">
      <c r="A480" s="54"/>
      <c r="B480" s="49"/>
      <c r="C480" s="54"/>
      <c r="D480" s="54"/>
      <c r="E480" s="54"/>
      <c r="F480" s="54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 spans="1:25" ht="15.75" customHeight="1">
      <c r="A481" s="54"/>
      <c r="B481" s="49"/>
      <c r="C481" s="54"/>
      <c r="D481" s="54"/>
      <c r="E481" s="54"/>
      <c r="F481" s="54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 spans="1:25" ht="15.75" customHeight="1">
      <c r="A482" s="54"/>
      <c r="B482" s="49"/>
      <c r="C482" s="54"/>
      <c r="D482" s="54"/>
      <c r="E482" s="54"/>
      <c r="F482" s="54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 spans="1:25" ht="15.75" customHeight="1">
      <c r="A483" s="54"/>
      <c r="B483" s="49"/>
      <c r="C483" s="54"/>
      <c r="D483" s="54"/>
      <c r="E483" s="54"/>
      <c r="F483" s="54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 spans="1:25" ht="15.75" customHeight="1">
      <c r="A484" s="54"/>
      <c r="B484" s="49"/>
      <c r="C484" s="54"/>
      <c r="D484" s="54"/>
      <c r="E484" s="54"/>
      <c r="F484" s="54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 spans="1:25" ht="15.75" customHeight="1">
      <c r="A485" s="54"/>
      <c r="B485" s="49"/>
      <c r="C485" s="54"/>
      <c r="D485" s="54"/>
      <c r="E485" s="54"/>
      <c r="F485" s="54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 spans="1:25" ht="15.75" customHeight="1">
      <c r="A486" s="54"/>
      <c r="B486" s="49"/>
      <c r="C486" s="54"/>
      <c r="D486" s="54"/>
      <c r="E486" s="54"/>
      <c r="F486" s="54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 spans="1:25" ht="15.75" customHeight="1">
      <c r="A487" s="54"/>
      <c r="B487" s="49"/>
      <c r="C487" s="54"/>
      <c r="D487" s="54"/>
      <c r="E487" s="54"/>
      <c r="F487" s="54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 spans="1:25" ht="15.75" customHeight="1">
      <c r="A488" s="54"/>
      <c r="B488" s="49"/>
      <c r="C488" s="54"/>
      <c r="D488" s="54"/>
      <c r="E488" s="54"/>
      <c r="F488" s="54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 spans="1:25" ht="15.75" customHeight="1">
      <c r="A489" s="54"/>
      <c r="B489" s="49"/>
      <c r="C489" s="54"/>
      <c r="D489" s="54"/>
      <c r="E489" s="54"/>
      <c r="F489" s="54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 spans="1:25" ht="15.75" customHeight="1">
      <c r="A490" s="54"/>
      <c r="B490" s="49"/>
      <c r="C490" s="54"/>
      <c r="D490" s="54"/>
      <c r="E490" s="54"/>
      <c r="F490" s="54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 spans="1:25" ht="15.75" customHeight="1">
      <c r="A491" s="54"/>
      <c r="B491" s="49"/>
      <c r="C491" s="54"/>
      <c r="D491" s="54"/>
      <c r="E491" s="54"/>
      <c r="F491" s="54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 spans="1:25" ht="15.75" customHeight="1">
      <c r="A492" s="54"/>
      <c r="B492" s="49"/>
      <c r="C492" s="54"/>
      <c r="D492" s="54"/>
      <c r="E492" s="54"/>
      <c r="F492" s="54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 spans="1:25" ht="15.75" customHeight="1">
      <c r="A493" s="54"/>
      <c r="B493" s="49"/>
      <c r="C493" s="54"/>
      <c r="D493" s="54"/>
      <c r="E493" s="54"/>
      <c r="F493" s="54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 spans="1:25" ht="15.75" customHeight="1">
      <c r="A494" s="54"/>
      <c r="B494" s="49"/>
      <c r="C494" s="54"/>
      <c r="D494" s="54"/>
      <c r="E494" s="54"/>
      <c r="F494" s="54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 spans="1:25" ht="15.75" customHeight="1">
      <c r="A495" s="54"/>
      <c r="B495" s="49"/>
      <c r="C495" s="54"/>
      <c r="D495" s="54"/>
      <c r="E495" s="54"/>
      <c r="F495" s="54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 spans="1:25" ht="15.75" customHeight="1">
      <c r="A496" s="54"/>
      <c r="B496" s="49"/>
      <c r="C496" s="54"/>
      <c r="D496" s="54"/>
      <c r="E496" s="54"/>
      <c r="F496" s="54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 spans="1:25" ht="15.75" customHeight="1">
      <c r="A497" s="54"/>
      <c r="B497" s="49"/>
      <c r="C497" s="54"/>
      <c r="D497" s="54"/>
      <c r="E497" s="54"/>
      <c r="F497" s="54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 spans="1:25" ht="15.75" customHeight="1">
      <c r="A498" s="54"/>
      <c r="B498" s="49"/>
      <c r="C498" s="54"/>
      <c r="D498" s="54"/>
      <c r="E498" s="54"/>
      <c r="F498" s="54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 spans="1:25" ht="15.75" customHeight="1">
      <c r="A499" s="54"/>
      <c r="B499" s="49"/>
      <c r="C499" s="54"/>
      <c r="D499" s="54"/>
      <c r="E499" s="54"/>
      <c r="F499" s="54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 spans="1:25" ht="15.75" customHeight="1">
      <c r="A500" s="54"/>
      <c r="B500" s="49"/>
      <c r="C500" s="54"/>
      <c r="D500" s="54"/>
      <c r="E500" s="54"/>
      <c r="F500" s="54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 spans="1:25" ht="15.75" customHeight="1">
      <c r="A501" s="54"/>
      <c r="B501" s="49"/>
      <c r="C501" s="54"/>
      <c r="D501" s="54"/>
      <c r="E501" s="54"/>
      <c r="F501" s="54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 spans="1:25" ht="15.75" customHeight="1">
      <c r="A502" s="54"/>
      <c r="B502" s="49"/>
      <c r="C502" s="54"/>
      <c r="D502" s="54"/>
      <c r="E502" s="54"/>
      <c r="F502" s="54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 spans="1:25" ht="15.75" customHeight="1">
      <c r="A503" s="54"/>
      <c r="B503" s="49"/>
      <c r="C503" s="54"/>
      <c r="D503" s="54"/>
      <c r="E503" s="54"/>
      <c r="F503" s="54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 spans="1:25" ht="15.75" customHeight="1">
      <c r="A504" s="54"/>
      <c r="B504" s="49"/>
      <c r="C504" s="54"/>
      <c r="D504" s="54"/>
      <c r="E504" s="54"/>
      <c r="F504" s="54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 spans="1:25" ht="15.75" customHeight="1">
      <c r="A505" s="54"/>
      <c r="B505" s="49"/>
      <c r="C505" s="54"/>
      <c r="D505" s="54"/>
      <c r="E505" s="54"/>
      <c r="F505" s="54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 spans="1:25" ht="15.75" customHeight="1">
      <c r="A506" s="54"/>
      <c r="B506" s="49"/>
      <c r="C506" s="54"/>
      <c r="D506" s="54"/>
      <c r="E506" s="54"/>
      <c r="F506" s="54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 spans="1:25" ht="15.75" customHeight="1">
      <c r="A507" s="54"/>
      <c r="B507" s="49"/>
      <c r="C507" s="54"/>
      <c r="D507" s="54"/>
      <c r="E507" s="54"/>
      <c r="F507" s="54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 spans="1:25" ht="15.75" customHeight="1">
      <c r="A508" s="54"/>
      <c r="B508" s="49"/>
      <c r="C508" s="54"/>
      <c r="D508" s="54"/>
      <c r="E508" s="54"/>
      <c r="F508" s="54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 spans="1:25" ht="15.75" customHeight="1">
      <c r="A509" s="54"/>
      <c r="B509" s="49"/>
      <c r="C509" s="54"/>
      <c r="D509" s="54"/>
      <c r="E509" s="54"/>
      <c r="F509" s="54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 spans="1:25" ht="15.75" customHeight="1">
      <c r="A510" s="54"/>
      <c r="B510" s="49"/>
      <c r="C510" s="54"/>
      <c r="D510" s="54"/>
      <c r="E510" s="54"/>
      <c r="F510" s="54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 spans="1:25" ht="15.75" customHeight="1">
      <c r="A511" s="54"/>
      <c r="B511" s="49"/>
      <c r="C511" s="54"/>
      <c r="D511" s="54"/>
      <c r="E511" s="54"/>
      <c r="F511" s="54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 spans="1:25" ht="15.75" customHeight="1">
      <c r="A512" s="54"/>
      <c r="B512" s="49"/>
      <c r="C512" s="54"/>
      <c r="D512" s="54"/>
      <c r="E512" s="54"/>
      <c r="F512" s="54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 spans="1:25" ht="15.75" customHeight="1">
      <c r="A513" s="54"/>
      <c r="B513" s="49"/>
      <c r="C513" s="54"/>
      <c r="D513" s="54"/>
      <c r="E513" s="54"/>
      <c r="F513" s="54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 spans="1:25" ht="15.75" customHeight="1">
      <c r="A514" s="54"/>
      <c r="B514" s="49"/>
      <c r="C514" s="54"/>
      <c r="D514" s="54"/>
      <c r="E514" s="54"/>
      <c r="F514" s="54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 spans="1:25" ht="15.75" customHeight="1">
      <c r="A515" s="54"/>
      <c r="B515" s="49"/>
      <c r="C515" s="54"/>
      <c r="D515" s="54"/>
      <c r="E515" s="54"/>
      <c r="F515" s="54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 spans="1:25" ht="15.75" customHeight="1">
      <c r="A516" s="54"/>
      <c r="B516" s="49"/>
      <c r="C516" s="54"/>
      <c r="D516" s="54"/>
      <c r="E516" s="54"/>
      <c r="F516" s="54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 spans="1:25" ht="15.75" customHeight="1">
      <c r="A517" s="54"/>
      <c r="B517" s="49"/>
      <c r="C517" s="54"/>
      <c r="D517" s="54"/>
      <c r="E517" s="54"/>
      <c r="F517" s="54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 spans="1:25" ht="15.75" customHeight="1">
      <c r="A518" s="54"/>
      <c r="B518" s="49"/>
      <c r="C518" s="54"/>
      <c r="D518" s="54"/>
      <c r="E518" s="54"/>
      <c r="F518" s="54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 spans="1:25" ht="15.75" customHeight="1">
      <c r="A519" s="54"/>
      <c r="B519" s="49"/>
      <c r="C519" s="54"/>
      <c r="D519" s="54"/>
      <c r="E519" s="54"/>
      <c r="F519" s="54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 spans="1:25" ht="15.75" customHeight="1">
      <c r="A520" s="54"/>
      <c r="B520" s="49"/>
      <c r="C520" s="54"/>
      <c r="D520" s="54"/>
      <c r="E520" s="54"/>
      <c r="F520" s="54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 spans="1:25" ht="15.75" customHeight="1">
      <c r="A521" s="54"/>
      <c r="B521" s="49"/>
      <c r="C521" s="54"/>
      <c r="D521" s="54"/>
      <c r="E521" s="54"/>
      <c r="F521" s="54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 spans="1:25" ht="15.75" customHeight="1">
      <c r="A522" s="54"/>
      <c r="B522" s="49"/>
      <c r="C522" s="54"/>
      <c r="D522" s="54"/>
      <c r="E522" s="54"/>
      <c r="F522" s="54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 spans="1:25" ht="15.75" customHeight="1">
      <c r="A523" s="54"/>
      <c r="B523" s="49"/>
      <c r="C523" s="54"/>
      <c r="D523" s="54"/>
      <c r="E523" s="54"/>
      <c r="F523" s="54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 spans="1:25" ht="15.75" customHeight="1">
      <c r="A524" s="54"/>
      <c r="B524" s="49"/>
      <c r="C524" s="54"/>
      <c r="D524" s="54"/>
      <c r="E524" s="54"/>
      <c r="F524" s="54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 spans="1:25" ht="15.75" customHeight="1">
      <c r="A525" s="54"/>
      <c r="B525" s="49"/>
      <c r="C525" s="54"/>
      <c r="D525" s="54"/>
      <c r="E525" s="54"/>
      <c r="F525" s="54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 spans="1:25" ht="15.75" customHeight="1">
      <c r="A526" s="54"/>
      <c r="B526" s="49"/>
      <c r="C526" s="54"/>
      <c r="D526" s="54"/>
      <c r="E526" s="54"/>
      <c r="F526" s="54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 spans="1:25" ht="15.75" customHeight="1">
      <c r="A527" s="54"/>
      <c r="B527" s="49"/>
      <c r="C527" s="54"/>
      <c r="D527" s="54"/>
      <c r="E527" s="54"/>
      <c r="F527" s="54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 spans="1:25" ht="15.75" customHeight="1">
      <c r="A528" s="54"/>
      <c r="B528" s="49"/>
      <c r="C528" s="54"/>
      <c r="D528" s="54"/>
      <c r="E528" s="54"/>
      <c r="F528" s="54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 spans="1:25" ht="15.75" customHeight="1">
      <c r="A529" s="54"/>
      <c r="B529" s="49"/>
      <c r="C529" s="54"/>
      <c r="D529" s="54"/>
      <c r="E529" s="54"/>
      <c r="F529" s="54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 spans="1:25" ht="15.75" customHeight="1">
      <c r="A530" s="54"/>
      <c r="B530" s="49"/>
      <c r="C530" s="54"/>
      <c r="D530" s="54"/>
      <c r="E530" s="54"/>
      <c r="F530" s="54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 spans="1:25" ht="15.75" customHeight="1">
      <c r="A531" s="54"/>
      <c r="B531" s="49"/>
      <c r="C531" s="54"/>
      <c r="D531" s="54"/>
      <c r="E531" s="54"/>
      <c r="F531" s="54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 spans="1:25" ht="15.75" customHeight="1">
      <c r="A532" s="54"/>
      <c r="B532" s="49"/>
      <c r="C532" s="54"/>
      <c r="D532" s="54"/>
      <c r="E532" s="54"/>
      <c r="F532" s="54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 spans="1:25" ht="15.75" customHeight="1">
      <c r="A533" s="54"/>
      <c r="B533" s="49"/>
      <c r="C533" s="54"/>
      <c r="D533" s="54"/>
      <c r="E533" s="54"/>
      <c r="F533" s="54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 spans="1:25" ht="15.75" customHeight="1">
      <c r="A534" s="54"/>
      <c r="B534" s="49"/>
      <c r="C534" s="54"/>
      <c r="D534" s="54"/>
      <c r="E534" s="54"/>
      <c r="F534" s="54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 spans="1:25" ht="15.75" customHeight="1">
      <c r="A535" s="54"/>
      <c r="B535" s="49"/>
      <c r="C535" s="54"/>
      <c r="D535" s="54"/>
      <c r="E535" s="54"/>
      <c r="F535" s="54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 spans="1:25" ht="15.75" customHeight="1">
      <c r="A536" s="54"/>
      <c r="B536" s="49"/>
      <c r="C536" s="54"/>
      <c r="D536" s="54"/>
      <c r="E536" s="54"/>
      <c r="F536" s="54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 spans="1:25" ht="15.75" customHeight="1">
      <c r="A537" s="54"/>
      <c r="B537" s="49"/>
      <c r="C537" s="54"/>
      <c r="D537" s="54"/>
      <c r="E537" s="54"/>
      <c r="F537" s="54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 spans="1:25" ht="15.75" customHeight="1">
      <c r="A538" s="54"/>
      <c r="B538" s="49"/>
      <c r="C538" s="54"/>
      <c r="D538" s="54"/>
      <c r="E538" s="54"/>
      <c r="F538" s="54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 spans="1:25" ht="15.75" customHeight="1">
      <c r="A539" s="54"/>
      <c r="B539" s="49"/>
      <c r="C539" s="54"/>
      <c r="D539" s="54"/>
      <c r="E539" s="54"/>
      <c r="F539" s="54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 spans="1:25" ht="15.75" customHeight="1">
      <c r="A540" s="54"/>
      <c r="B540" s="49"/>
      <c r="C540" s="54"/>
      <c r="D540" s="54"/>
      <c r="E540" s="54"/>
      <c r="F540" s="54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 spans="1:25" ht="15.75" customHeight="1">
      <c r="A541" s="54"/>
      <c r="B541" s="49"/>
      <c r="C541" s="54"/>
      <c r="D541" s="54"/>
      <c r="E541" s="54"/>
      <c r="F541" s="54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 spans="1:25" ht="15.75" customHeight="1">
      <c r="A542" s="54"/>
      <c r="B542" s="49"/>
      <c r="C542" s="54"/>
      <c r="D542" s="54"/>
      <c r="E542" s="54"/>
      <c r="F542" s="54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 spans="1:25" ht="15.75" customHeight="1">
      <c r="A543" s="54"/>
      <c r="B543" s="49"/>
      <c r="C543" s="54"/>
      <c r="D543" s="54"/>
      <c r="E543" s="54"/>
      <c r="F543" s="54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 spans="1:25" ht="15.75" customHeight="1">
      <c r="A544" s="54"/>
      <c r="B544" s="49"/>
      <c r="C544" s="54"/>
      <c r="D544" s="54"/>
      <c r="E544" s="54"/>
      <c r="F544" s="54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 spans="1:25" ht="15.75" customHeight="1">
      <c r="A545" s="54"/>
      <c r="B545" s="49"/>
      <c r="C545" s="54"/>
      <c r="D545" s="54"/>
      <c r="E545" s="54"/>
      <c r="F545" s="54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 spans="1:25" ht="15.75" customHeight="1">
      <c r="A546" s="54"/>
      <c r="B546" s="49"/>
      <c r="C546" s="54"/>
      <c r="D546" s="54"/>
      <c r="E546" s="54"/>
      <c r="F546" s="54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 spans="1:25" ht="15.75" customHeight="1">
      <c r="A547" s="54"/>
      <c r="B547" s="49"/>
      <c r="C547" s="54"/>
      <c r="D547" s="54"/>
      <c r="E547" s="54"/>
      <c r="F547" s="54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 spans="1:25" ht="15.75" customHeight="1">
      <c r="A548" s="54"/>
      <c r="B548" s="49"/>
      <c r="C548" s="54"/>
      <c r="D548" s="54"/>
      <c r="E548" s="54"/>
      <c r="F548" s="54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 spans="1:25" ht="15.75" customHeight="1">
      <c r="A549" s="54"/>
      <c r="B549" s="49"/>
      <c r="C549" s="54"/>
      <c r="D549" s="54"/>
      <c r="E549" s="54"/>
      <c r="F549" s="54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 spans="1:25" ht="15.75" customHeight="1">
      <c r="A550" s="54"/>
      <c r="B550" s="49"/>
      <c r="C550" s="54"/>
      <c r="D550" s="54"/>
      <c r="E550" s="54"/>
      <c r="F550" s="54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 spans="1:25" ht="15.75" customHeight="1">
      <c r="A551" s="54"/>
      <c r="B551" s="49"/>
      <c r="C551" s="54"/>
      <c r="D551" s="54"/>
      <c r="E551" s="54"/>
      <c r="F551" s="54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 spans="1:25" ht="15.75" customHeight="1">
      <c r="A552" s="54"/>
      <c r="B552" s="49"/>
      <c r="C552" s="54"/>
      <c r="D552" s="54"/>
      <c r="E552" s="54"/>
      <c r="F552" s="54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 spans="1:25" ht="15.75" customHeight="1">
      <c r="A553" s="54"/>
      <c r="B553" s="49"/>
      <c r="C553" s="54"/>
      <c r="D553" s="54"/>
      <c r="E553" s="54"/>
      <c r="F553" s="54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 spans="1:25" ht="15.75" customHeight="1">
      <c r="A554" s="54"/>
      <c r="B554" s="49"/>
      <c r="C554" s="54"/>
      <c r="D554" s="54"/>
      <c r="E554" s="54"/>
      <c r="F554" s="54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 spans="1:25" ht="15.75" customHeight="1">
      <c r="A555" s="54"/>
      <c r="B555" s="49"/>
      <c r="C555" s="54"/>
      <c r="D555" s="54"/>
      <c r="E555" s="54"/>
      <c r="F555" s="54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 spans="1:25" ht="15.75" customHeight="1">
      <c r="A556" s="54"/>
      <c r="B556" s="49"/>
      <c r="C556" s="54"/>
      <c r="D556" s="54"/>
      <c r="E556" s="54"/>
      <c r="F556" s="54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 spans="1:25" ht="15.75" customHeight="1">
      <c r="A557" s="54"/>
      <c r="B557" s="49"/>
      <c r="C557" s="54"/>
      <c r="D557" s="54"/>
      <c r="E557" s="54"/>
      <c r="F557" s="54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 spans="1:25" ht="15.75" customHeight="1">
      <c r="A558" s="54"/>
      <c r="B558" s="49"/>
      <c r="C558" s="54"/>
      <c r="D558" s="54"/>
      <c r="E558" s="54"/>
      <c r="F558" s="54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 spans="1:25" ht="15.75" customHeight="1">
      <c r="A559" s="54"/>
      <c r="B559" s="49"/>
      <c r="C559" s="54"/>
      <c r="D559" s="54"/>
      <c r="E559" s="54"/>
      <c r="F559" s="54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 spans="1:25" ht="15.75" customHeight="1">
      <c r="A560" s="54"/>
      <c r="B560" s="49"/>
      <c r="C560" s="54"/>
      <c r="D560" s="54"/>
      <c r="E560" s="54"/>
      <c r="F560" s="54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 spans="1:25" ht="15.75" customHeight="1">
      <c r="A561" s="54"/>
      <c r="B561" s="49"/>
      <c r="C561" s="54"/>
      <c r="D561" s="54"/>
      <c r="E561" s="54"/>
      <c r="F561" s="54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 spans="1:25" ht="15.75" customHeight="1">
      <c r="A562" s="54"/>
      <c r="B562" s="49"/>
      <c r="C562" s="54"/>
      <c r="D562" s="54"/>
      <c r="E562" s="54"/>
      <c r="F562" s="54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 spans="1:25" ht="15.75" customHeight="1">
      <c r="A563" s="54"/>
      <c r="B563" s="49"/>
      <c r="C563" s="54"/>
      <c r="D563" s="54"/>
      <c r="E563" s="54"/>
      <c r="F563" s="54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 spans="1:25" ht="15.75" customHeight="1">
      <c r="A564" s="54"/>
      <c r="B564" s="49"/>
      <c r="C564" s="54"/>
      <c r="D564" s="54"/>
      <c r="E564" s="54"/>
      <c r="F564" s="54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 spans="1:25" ht="15.75" customHeight="1">
      <c r="A565" s="54"/>
      <c r="B565" s="49"/>
      <c r="C565" s="54"/>
      <c r="D565" s="54"/>
      <c r="E565" s="54"/>
      <c r="F565" s="54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 spans="1:25" ht="15.75" customHeight="1">
      <c r="A566" s="54"/>
      <c r="B566" s="49"/>
      <c r="C566" s="54"/>
      <c r="D566" s="54"/>
      <c r="E566" s="54"/>
      <c r="F566" s="54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 spans="1:25" ht="15.75" customHeight="1">
      <c r="A567" s="54"/>
      <c r="B567" s="49"/>
      <c r="C567" s="54"/>
      <c r="D567" s="54"/>
      <c r="E567" s="54"/>
      <c r="F567" s="54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 spans="1:25" ht="15.75" customHeight="1">
      <c r="A568" s="54"/>
      <c r="B568" s="49"/>
      <c r="C568" s="54"/>
      <c r="D568" s="54"/>
      <c r="E568" s="54"/>
      <c r="F568" s="54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 spans="1:25" ht="15.75" customHeight="1">
      <c r="A569" s="54"/>
      <c r="B569" s="49"/>
      <c r="C569" s="54"/>
      <c r="D569" s="54"/>
      <c r="E569" s="54"/>
      <c r="F569" s="54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 spans="1:25" ht="15.75" customHeight="1">
      <c r="A570" s="54"/>
      <c r="B570" s="49"/>
      <c r="C570" s="54"/>
      <c r="D570" s="54"/>
      <c r="E570" s="54"/>
      <c r="F570" s="54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 spans="1:25" ht="15.75" customHeight="1">
      <c r="A571" s="54"/>
      <c r="B571" s="49"/>
      <c r="C571" s="54"/>
      <c r="D571" s="54"/>
      <c r="E571" s="54"/>
      <c r="F571" s="54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 spans="1:25" ht="15.75" customHeight="1">
      <c r="A572" s="54"/>
      <c r="B572" s="49"/>
      <c r="C572" s="54"/>
      <c r="D572" s="54"/>
      <c r="E572" s="54"/>
      <c r="F572" s="54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 spans="1:25" ht="15.75" customHeight="1">
      <c r="A573" s="54"/>
      <c r="B573" s="49"/>
      <c r="C573" s="54"/>
      <c r="D573" s="54"/>
      <c r="E573" s="54"/>
      <c r="F573" s="54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 spans="1:25" ht="15.75" customHeight="1">
      <c r="A574" s="54"/>
      <c r="B574" s="49"/>
      <c r="C574" s="54"/>
      <c r="D574" s="54"/>
      <c r="E574" s="54"/>
      <c r="F574" s="54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 spans="1:25" ht="15.75" customHeight="1">
      <c r="A575" s="54"/>
      <c r="B575" s="49"/>
      <c r="C575" s="54"/>
      <c r="D575" s="54"/>
      <c r="E575" s="54"/>
      <c r="F575" s="54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 spans="1:25" ht="15.75" customHeight="1">
      <c r="A576" s="54"/>
      <c r="B576" s="49"/>
      <c r="C576" s="54"/>
      <c r="D576" s="54"/>
      <c r="E576" s="54"/>
      <c r="F576" s="54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 spans="1:25" ht="15.75" customHeight="1">
      <c r="A577" s="54"/>
      <c r="B577" s="49"/>
      <c r="C577" s="54"/>
      <c r="D577" s="54"/>
      <c r="E577" s="54"/>
      <c r="F577" s="54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 spans="1:25" ht="15.75" customHeight="1">
      <c r="A578" s="54"/>
      <c r="B578" s="49"/>
      <c r="C578" s="54"/>
      <c r="D578" s="54"/>
      <c r="E578" s="54"/>
      <c r="F578" s="54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 spans="1:25" ht="15.75" customHeight="1">
      <c r="A579" s="54"/>
      <c r="B579" s="49"/>
      <c r="C579" s="54"/>
      <c r="D579" s="54"/>
      <c r="E579" s="54"/>
      <c r="F579" s="54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 spans="1:25" ht="15.75" customHeight="1">
      <c r="A580" s="54"/>
      <c r="B580" s="49"/>
      <c r="C580" s="54"/>
      <c r="D580" s="54"/>
      <c r="E580" s="54"/>
      <c r="F580" s="54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 spans="1:25" ht="15.75" customHeight="1">
      <c r="A581" s="54"/>
      <c r="B581" s="49"/>
      <c r="C581" s="54"/>
      <c r="D581" s="54"/>
      <c r="E581" s="54"/>
      <c r="F581" s="54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 spans="1:25" ht="15.75" customHeight="1">
      <c r="A582" s="54"/>
      <c r="B582" s="49"/>
      <c r="C582" s="54"/>
      <c r="D582" s="54"/>
      <c r="E582" s="54"/>
      <c r="F582" s="54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 spans="1:25" ht="15.75" customHeight="1">
      <c r="A583" s="54"/>
      <c r="B583" s="49"/>
      <c r="C583" s="54"/>
      <c r="D583" s="54"/>
      <c r="E583" s="54"/>
      <c r="F583" s="54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 spans="1:25" ht="15.75" customHeight="1">
      <c r="A584" s="54"/>
      <c r="B584" s="49"/>
      <c r="C584" s="54"/>
      <c r="D584" s="54"/>
      <c r="E584" s="54"/>
      <c r="F584" s="54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 spans="1:25" ht="15.75" customHeight="1">
      <c r="A585" s="54"/>
      <c r="B585" s="49"/>
      <c r="C585" s="54"/>
      <c r="D585" s="54"/>
      <c r="E585" s="54"/>
      <c r="F585" s="54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 spans="1:25" ht="15.75" customHeight="1">
      <c r="A586" s="54"/>
      <c r="B586" s="49"/>
      <c r="C586" s="54"/>
      <c r="D586" s="54"/>
      <c r="E586" s="54"/>
      <c r="F586" s="54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 spans="1:25" ht="15.75" customHeight="1">
      <c r="A587" s="54"/>
      <c r="B587" s="49"/>
      <c r="C587" s="54"/>
      <c r="D587" s="54"/>
      <c r="E587" s="54"/>
      <c r="F587" s="54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 spans="1:25" ht="15.75" customHeight="1">
      <c r="A588" s="54"/>
      <c r="B588" s="49"/>
      <c r="C588" s="54"/>
      <c r="D588" s="54"/>
      <c r="E588" s="54"/>
      <c r="F588" s="54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 spans="1:25" ht="15.75" customHeight="1">
      <c r="A589" s="54"/>
      <c r="B589" s="49"/>
      <c r="C589" s="54"/>
      <c r="D589" s="54"/>
      <c r="E589" s="54"/>
      <c r="F589" s="54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 spans="1:25" ht="15.75" customHeight="1">
      <c r="A590" s="54"/>
      <c r="B590" s="49"/>
      <c r="C590" s="54"/>
      <c r="D590" s="54"/>
      <c r="E590" s="54"/>
      <c r="F590" s="54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 spans="1:25" ht="15.75" customHeight="1">
      <c r="A591" s="54"/>
      <c r="B591" s="49"/>
      <c r="C591" s="54"/>
      <c r="D591" s="54"/>
      <c r="E591" s="54"/>
      <c r="F591" s="54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 spans="1:25" ht="15.75" customHeight="1">
      <c r="A592" s="54"/>
      <c r="B592" s="49"/>
      <c r="C592" s="54"/>
      <c r="D592" s="54"/>
      <c r="E592" s="54"/>
      <c r="F592" s="54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 spans="1:25" ht="15.75" customHeight="1">
      <c r="A593" s="54"/>
      <c r="B593" s="49"/>
      <c r="C593" s="54"/>
      <c r="D593" s="54"/>
      <c r="E593" s="54"/>
      <c r="F593" s="54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 spans="1:25" ht="15.75" customHeight="1">
      <c r="A594" s="54"/>
      <c r="B594" s="49"/>
      <c r="C594" s="54"/>
      <c r="D594" s="54"/>
      <c r="E594" s="54"/>
      <c r="F594" s="54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 spans="1:25" ht="15.75" customHeight="1">
      <c r="A595" s="54"/>
      <c r="B595" s="49"/>
      <c r="C595" s="54"/>
      <c r="D595" s="54"/>
      <c r="E595" s="54"/>
      <c r="F595" s="54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 spans="1:25" ht="15.75" customHeight="1">
      <c r="A596" s="54"/>
      <c r="B596" s="49"/>
      <c r="C596" s="54"/>
      <c r="D596" s="54"/>
      <c r="E596" s="54"/>
      <c r="F596" s="54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 spans="1:25" ht="15.75" customHeight="1">
      <c r="A597" s="54"/>
      <c r="B597" s="49"/>
      <c r="C597" s="54"/>
      <c r="D597" s="54"/>
      <c r="E597" s="54"/>
      <c r="F597" s="54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 spans="1:25" ht="15.75" customHeight="1">
      <c r="A598" s="54"/>
      <c r="B598" s="49"/>
      <c r="C598" s="54"/>
      <c r="D598" s="54"/>
      <c r="E598" s="54"/>
      <c r="F598" s="54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 spans="1:25" ht="15.75" customHeight="1">
      <c r="A599" s="54"/>
      <c r="B599" s="49"/>
      <c r="C599" s="54"/>
      <c r="D599" s="54"/>
      <c r="E599" s="54"/>
      <c r="F599" s="54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 spans="1:25" ht="15.75" customHeight="1">
      <c r="A600" s="54"/>
      <c r="B600" s="49"/>
      <c r="C600" s="54"/>
      <c r="D600" s="54"/>
      <c r="E600" s="54"/>
      <c r="F600" s="54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 spans="1:25" ht="15.75" customHeight="1">
      <c r="A601" s="54"/>
      <c r="B601" s="49"/>
      <c r="C601" s="54"/>
      <c r="D601" s="54"/>
      <c r="E601" s="54"/>
      <c r="F601" s="54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 spans="1:25" ht="15.75" customHeight="1">
      <c r="A602" s="54"/>
      <c r="B602" s="49"/>
      <c r="C602" s="54"/>
      <c r="D602" s="54"/>
      <c r="E602" s="54"/>
      <c r="F602" s="54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 spans="1:25" ht="15.75" customHeight="1">
      <c r="A603" s="54"/>
      <c r="B603" s="49"/>
      <c r="C603" s="54"/>
      <c r="D603" s="54"/>
      <c r="E603" s="54"/>
      <c r="F603" s="54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 spans="1:25" ht="15.75" customHeight="1">
      <c r="A604" s="54"/>
      <c r="B604" s="49"/>
      <c r="C604" s="54"/>
      <c r="D604" s="54"/>
      <c r="E604" s="54"/>
      <c r="F604" s="54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 spans="1:25" ht="15.75" customHeight="1">
      <c r="A605" s="54"/>
      <c r="B605" s="49"/>
      <c r="C605" s="54"/>
      <c r="D605" s="54"/>
      <c r="E605" s="54"/>
      <c r="F605" s="54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 spans="1:25" ht="15.75" customHeight="1">
      <c r="A606" s="54"/>
      <c r="B606" s="49"/>
      <c r="C606" s="54"/>
      <c r="D606" s="54"/>
      <c r="E606" s="54"/>
      <c r="F606" s="54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 spans="1:25" ht="15.75" customHeight="1">
      <c r="A607" s="54"/>
      <c r="B607" s="49"/>
      <c r="C607" s="54"/>
      <c r="D607" s="54"/>
      <c r="E607" s="54"/>
      <c r="F607" s="54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 spans="1:25" ht="15.75" customHeight="1">
      <c r="A608" s="54"/>
      <c r="B608" s="49"/>
      <c r="C608" s="54"/>
      <c r="D608" s="54"/>
      <c r="E608" s="54"/>
      <c r="F608" s="54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 spans="1:25" ht="15.75" customHeight="1">
      <c r="A609" s="54"/>
      <c r="B609" s="49"/>
      <c r="C609" s="54"/>
      <c r="D609" s="54"/>
      <c r="E609" s="54"/>
      <c r="F609" s="54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 spans="1:25" ht="15.75" customHeight="1">
      <c r="A610" s="54"/>
      <c r="B610" s="49"/>
      <c r="C610" s="54"/>
      <c r="D610" s="54"/>
      <c r="E610" s="54"/>
      <c r="F610" s="54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 spans="1:25" ht="15.75" customHeight="1">
      <c r="A611" s="54"/>
      <c r="B611" s="49"/>
      <c r="C611" s="54"/>
      <c r="D611" s="54"/>
      <c r="E611" s="54"/>
      <c r="F611" s="54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 spans="1:25" ht="15.75" customHeight="1">
      <c r="A612" s="54"/>
      <c r="B612" s="49"/>
      <c r="C612" s="54"/>
      <c r="D612" s="54"/>
      <c r="E612" s="54"/>
      <c r="F612" s="54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 spans="1:25" ht="15.75" customHeight="1">
      <c r="A613" s="54"/>
      <c r="B613" s="49"/>
      <c r="C613" s="54"/>
      <c r="D613" s="54"/>
      <c r="E613" s="54"/>
      <c r="F613" s="54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 spans="1:25" ht="15.75" customHeight="1">
      <c r="A614" s="54"/>
      <c r="B614" s="49"/>
      <c r="C614" s="54"/>
      <c r="D614" s="54"/>
      <c r="E614" s="54"/>
      <c r="F614" s="54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 spans="1:25" ht="15.75" customHeight="1">
      <c r="A615" s="54"/>
      <c r="B615" s="49"/>
      <c r="C615" s="54"/>
      <c r="D615" s="54"/>
      <c r="E615" s="54"/>
      <c r="F615" s="54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 spans="1:25" ht="15.75" customHeight="1">
      <c r="A616" s="54"/>
      <c r="B616" s="49"/>
      <c r="C616" s="54"/>
      <c r="D616" s="54"/>
      <c r="E616" s="54"/>
      <c r="F616" s="54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 spans="1:25" ht="15.75" customHeight="1">
      <c r="A617" s="54"/>
      <c r="B617" s="49"/>
      <c r="C617" s="54"/>
      <c r="D617" s="54"/>
      <c r="E617" s="54"/>
      <c r="F617" s="54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 spans="1:25" ht="15.75" customHeight="1">
      <c r="A618" s="54"/>
      <c r="B618" s="49"/>
      <c r="C618" s="54"/>
      <c r="D618" s="54"/>
      <c r="E618" s="54"/>
      <c r="F618" s="54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 spans="1:25" ht="15.75" customHeight="1">
      <c r="A619" s="54"/>
      <c r="B619" s="49"/>
      <c r="C619" s="54"/>
      <c r="D619" s="54"/>
      <c r="E619" s="54"/>
      <c r="F619" s="54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 spans="1:25" ht="15.75" customHeight="1">
      <c r="A620" s="54"/>
      <c r="B620" s="49"/>
      <c r="C620" s="54"/>
      <c r="D620" s="54"/>
      <c r="E620" s="54"/>
      <c r="F620" s="54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 spans="1:25" ht="15.75" customHeight="1">
      <c r="A621" s="54"/>
      <c r="B621" s="49"/>
      <c r="C621" s="54"/>
      <c r="D621" s="54"/>
      <c r="E621" s="54"/>
      <c r="F621" s="54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 spans="1:25" ht="15.75" customHeight="1">
      <c r="A622" s="54"/>
      <c r="B622" s="49"/>
      <c r="C622" s="54"/>
      <c r="D622" s="54"/>
      <c r="E622" s="54"/>
      <c r="F622" s="54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 spans="1:25" ht="15.75" customHeight="1">
      <c r="A623" s="54"/>
      <c r="B623" s="49"/>
      <c r="C623" s="54"/>
      <c r="D623" s="54"/>
      <c r="E623" s="54"/>
      <c r="F623" s="54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 spans="1:25" ht="15.75" customHeight="1">
      <c r="A624" s="54"/>
      <c r="B624" s="49"/>
      <c r="C624" s="54"/>
      <c r="D624" s="54"/>
      <c r="E624" s="54"/>
      <c r="F624" s="54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 spans="1:25" ht="15.75" customHeight="1">
      <c r="A625" s="54"/>
      <c r="B625" s="49"/>
      <c r="C625" s="54"/>
      <c r="D625" s="54"/>
      <c r="E625" s="54"/>
      <c r="F625" s="54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 spans="1:25" ht="15.75" customHeight="1">
      <c r="A626" s="54"/>
      <c r="B626" s="49"/>
      <c r="C626" s="54"/>
      <c r="D626" s="54"/>
      <c r="E626" s="54"/>
      <c r="F626" s="54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 spans="1:25" ht="15.75" customHeight="1">
      <c r="A627" s="54"/>
      <c r="B627" s="49"/>
      <c r="C627" s="54"/>
      <c r="D627" s="54"/>
      <c r="E627" s="54"/>
      <c r="F627" s="54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 spans="1:25" ht="15.75" customHeight="1">
      <c r="A628" s="54"/>
      <c r="B628" s="49"/>
      <c r="C628" s="54"/>
      <c r="D628" s="54"/>
      <c r="E628" s="54"/>
      <c r="F628" s="54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 spans="1:25" ht="15.75" customHeight="1">
      <c r="A629" s="54"/>
      <c r="B629" s="49"/>
      <c r="C629" s="54"/>
      <c r="D629" s="54"/>
      <c r="E629" s="54"/>
      <c r="F629" s="54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 spans="1:25" ht="15.75" customHeight="1">
      <c r="A630" s="54"/>
      <c r="B630" s="49"/>
      <c r="C630" s="54"/>
      <c r="D630" s="54"/>
      <c r="E630" s="54"/>
      <c r="F630" s="54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 spans="1:25" ht="15.75" customHeight="1">
      <c r="A631" s="54"/>
      <c r="B631" s="49"/>
      <c r="C631" s="54"/>
      <c r="D631" s="54"/>
      <c r="E631" s="54"/>
      <c r="F631" s="54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 spans="1:25" ht="15.75" customHeight="1">
      <c r="A632" s="54"/>
      <c r="B632" s="49"/>
      <c r="C632" s="54"/>
      <c r="D632" s="54"/>
      <c r="E632" s="54"/>
      <c r="F632" s="54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 spans="1:25" ht="15.75" customHeight="1">
      <c r="A633" s="54"/>
      <c r="B633" s="49"/>
      <c r="C633" s="54"/>
      <c r="D633" s="54"/>
      <c r="E633" s="54"/>
      <c r="F633" s="54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 spans="1:25" ht="15.75" customHeight="1">
      <c r="A634" s="54"/>
      <c r="B634" s="49"/>
      <c r="C634" s="54"/>
      <c r="D634" s="54"/>
      <c r="E634" s="54"/>
      <c r="F634" s="54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 spans="1:25" ht="15.75" customHeight="1">
      <c r="A635" s="54"/>
      <c r="B635" s="49"/>
      <c r="C635" s="54"/>
      <c r="D635" s="54"/>
      <c r="E635" s="54"/>
      <c r="F635" s="54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 spans="1:25" ht="15.75" customHeight="1">
      <c r="A636" s="54"/>
      <c r="B636" s="49"/>
      <c r="C636" s="54"/>
      <c r="D636" s="54"/>
      <c r="E636" s="54"/>
      <c r="F636" s="54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 spans="1:25" ht="15.75" customHeight="1">
      <c r="A637" s="54"/>
      <c r="B637" s="49"/>
      <c r="C637" s="54"/>
      <c r="D637" s="54"/>
      <c r="E637" s="54"/>
      <c r="F637" s="54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 spans="1:25" ht="15.75" customHeight="1">
      <c r="A638" s="54"/>
      <c r="B638" s="49"/>
      <c r="C638" s="54"/>
      <c r="D638" s="54"/>
      <c r="E638" s="54"/>
      <c r="F638" s="54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 spans="1:25" ht="15.75" customHeight="1">
      <c r="A639" s="54"/>
      <c r="B639" s="49"/>
      <c r="C639" s="54"/>
      <c r="D639" s="54"/>
      <c r="E639" s="54"/>
      <c r="F639" s="54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 spans="1:25" ht="15.75" customHeight="1">
      <c r="A640" s="54"/>
      <c r="B640" s="49"/>
      <c r="C640" s="54"/>
      <c r="D640" s="54"/>
      <c r="E640" s="54"/>
      <c r="F640" s="54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 spans="1:25" ht="15.75" customHeight="1">
      <c r="A641" s="54"/>
      <c r="B641" s="49"/>
      <c r="C641" s="54"/>
      <c r="D641" s="54"/>
      <c r="E641" s="54"/>
      <c r="F641" s="54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 spans="1:25" ht="15.75" customHeight="1">
      <c r="A642" s="54"/>
      <c r="B642" s="49"/>
      <c r="C642" s="54"/>
      <c r="D642" s="54"/>
      <c r="E642" s="54"/>
      <c r="F642" s="54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 spans="1:25" ht="15.75" customHeight="1">
      <c r="A643" s="54"/>
      <c r="B643" s="49"/>
      <c r="C643" s="54"/>
      <c r="D643" s="54"/>
      <c r="E643" s="54"/>
      <c r="F643" s="54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 spans="1:25" ht="15.75" customHeight="1">
      <c r="A644" s="54"/>
      <c r="B644" s="49"/>
      <c r="C644" s="54"/>
      <c r="D644" s="54"/>
      <c r="E644" s="54"/>
      <c r="F644" s="54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 spans="1:25" ht="15.75" customHeight="1">
      <c r="A645" s="54"/>
      <c r="B645" s="49"/>
      <c r="C645" s="54"/>
      <c r="D645" s="54"/>
      <c r="E645" s="54"/>
      <c r="F645" s="54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 spans="1:25" ht="15.75" customHeight="1">
      <c r="A646" s="54"/>
      <c r="B646" s="49"/>
      <c r="C646" s="54"/>
      <c r="D646" s="54"/>
      <c r="E646" s="54"/>
      <c r="F646" s="54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 spans="1:25" ht="15.75" customHeight="1">
      <c r="A647" s="54"/>
      <c r="B647" s="49"/>
      <c r="C647" s="54"/>
      <c r="D647" s="54"/>
      <c r="E647" s="54"/>
      <c r="F647" s="54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 spans="1:25" ht="15.75" customHeight="1">
      <c r="A648" s="54"/>
      <c r="B648" s="49"/>
      <c r="C648" s="54"/>
      <c r="D648" s="54"/>
      <c r="E648" s="54"/>
      <c r="F648" s="54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 spans="1:25" ht="15.75" customHeight="1">
      <c r="A649" s="54"/>
      <c r="B649" s="49"/>
      <c r="C649" s="54"/>
      <c r="D649" s="54"/>
      <c r="E649" s="54"/>
      <c r="F649" s="54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 spans="1:25" ht="15.75" customHeight="1">
      <c r="A650" s="54"/>
      <c r="B650" s="49"/>
      <c r="C650" s="54"/>
      <c r="D650" s="54"/>
      <c r="E650" s="54"/>
      <c r="F650" s="54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 spans="1:25" ht="15.75" customHeight="1">
      <c r="A651" s="54"/>
      <c r="B651" s="49"/>
      <c r="C651" s="54"/>
      <c r="D651" s="54"/>
      <c r="E651" s="54"/>
      <c r="F651" s="54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 spans="1:25" ht="15.75" customHeight="1">
      <c r="A652" s="54"/>
      <c r="B652" s="49"/>
      <c r="C652" s="54"/>
      <c r="D652" s="54"/>
      <c r="E652" s="54"/>
      <c r="F652" s="54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 spans="1:25" ht="15.75" customHeight="1">
      <c r="A653" s="54"/>
      <c r="B653" s="49"/>
      <c r="C653" s="54"/>
      <c r="D653" s="54"/>
      <c r="E653" s="54"/>
      <c r="F653" s="54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 spans="1:25" ht="15.75" customHeight="1">
      <c r="A654" s="54"/>
      <c r="B654" s="49"/>
      <c r="C654" s="54"/>
      <c r="D654" s="54"/>
      <c r="E654" s="54"/>
      <c r="F654" s="54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 spans="1:25" ht="15.75" customHeight="1">
      <c r="A655" s="54"/>
      <c r="B655" s="49"/>
      <c r="C655" s="54"/>
      <c r="D655" s="54"/>
      <c r="E655" s="54"/>
      <c r="F655" s="54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 spans="1:25" ht="15.75" customHeight="1">
      <c r="A656" s="54"/>
      <c r="B656" s="49"/>
      <c r="C656" s="54"/>
      <c r="D656" s="54"/>
      <c r="E656" s="54"/>
      <c r="F656" s="54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 spans="1:25" ht="15.75" customHeight="1">
      <c r="A657" s="54"/>
      <c r="B657" s="49"/>
      <c r="C657" s="54"/>
      <c r="D657" s="54"/>
      <c r="E657" s="54"/>
      <c r="F657" s="54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 spans="1:25" ht="15.75" customHeight="1">
      <c r="A658" s="54"/>
      <c r="B658" s="49"/>
      <c r="C658" s="54"/>
      <c r="D658" s="54"/>
      <c r="E658" s="54"/>
      <c r="F658" s="54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 spans="1:25" ht="15.75" customHeight="1">
      <c r="A659" s="54"/>
      <c r="B659" s="49"/>
      <c r="C659" s="54"/>
      <c r="D659" s="54"/>
      <c r="E659" s="54"/>
      <c r="F659" s="54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 spans="1:25" ht="15.75" customHeight="1">
      <c r="A660" s="54"/>
      <c r="B660" s="49"/>
      <c r="C660" s="54"/>
      <c r="D660" s="54"/>
      <c r="E660" s="54"/>
      <c r="F660" s="54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 spans="1:25" ht="15.75" customHeight="1">
      <c r="A661" s="54"/>
      <c r="B661" s="49"/>
      <c r="C661" s="54"/>
      <c r="D661" s="54"/>
      <c r="E661" s="54"/>
      <c r="F661" s="54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 spans="1:25" ht="15.75" customHeight="1">
      <c r="A662" s="54"/>
      <c r="B662" s="49"/>
      <c r="C662" s="54"/>
      <c r="D662" s="54"/>
      <c r="E662" s="54"/>
      <c r="F662" s="54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 spans="1:25" ht="15.75" customHeight="1">
      <c r="A663" s="54"/>
      <c r="B663" s="49"/>
      <c r="C663" s="54"/>
      <c r="D663" s="54"/>
      <c r="E663" s="54"/>
      <c r="F663" s="54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 spans="1:25" ht="15.75" customHeight="1">
      <c r="A664" s="54"/>
      <c r="B664" s="49"/>
      <c r="C664" s="54"/>
      <c r="D664" s="54"/>
      <c r="E664" s="54"/>
      <c r="F664" s="54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 spans="1:25" ht="15.75" customHeight="1">
      <c r="A665" s="54"/>
      <c r="B665" s="49"/>
      <c r="C665" s="54"/>
      <c r="D665" s="54"/>
      <c r="E665" s="54"/>
      <c r="F665" s="54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 spans="1:25" ht="15.75" customHeight="1">
      <c r="A666" s="54"/>
      <c r="B666" s="49"/>
      <c r="C666" s="54"/>
      <c r="D666" s="54"/>
      <c r="E666" s="54"/>
      <c r="F666" s="54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 spans="1:25" ht="15.75" customHeight="1">
      <c r="A667" s="54"/>
      <c r="B667" s="49"/>
      <c r="C667" s="54"/>
      <c r="D667" s="54"/>
      <c r="E667" s="54"/>
      <c r="F667" s="54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 spans="1:25" ht="15.75" customHeight="1">
      <c r="A668" s="54"/>
      <c r="B668" s="49"/>
      <c r="C668" s="54"/>
      <c r="D668" s="54"/>
      <c r="E668" s="54"/>
      <c r="F668" s="54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 spans="1:25" ht="15.75" customHeight="1">
      <c r="A669" s="54"/>
      <c r="B669" s="49"/>
      <c r="C669" s="54"/>
      <c r="D669" s="54"/>
      <c r="E669" s="54"/>
      <c r="F669" s="54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 spans="1:25" ht="15.75" customHeight="1">
      <c r="A670" s="54"/>
      <c r="B670" s="49"/>
      <c r="C670" s="54"/>
      <c r="D670" s="54"/>
      <c r="E670" s="54"/>
      <c r="F670" s="54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 spans="1:25" ht="15.75" customHeight="1">
      <c r="A671" s="54"/>
      <c r="B671" s="49"/>
      <c r="C671" s="54"/>
      <c r="D671" s="54"/>
      <c r="E671" s="54"/>
      <c r="F671" s="54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 spans="1:25" ht="15.75" customHeight="1">
      <c r="A672" s="54"/>
      <c r="B672" s="49"/>
      <c r="C672" s="54"/>
      <c r="D672" s="54"/>
      <c r="E672" s="54"/>
      <c r="F672" s="54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 spans="1:25" ht="15.75" customHeight="1">
      <c r="A673" s="54"/>
      <c r="B673" s="49"/>
      <c r="C673" s="54"/>
      <c r="D673" s="54"/>
      <c r="E673" s="54"/>
      <c r="F673" s="54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 spans="1:25" ht="15.75" customHeight="1">
      <c r="A674" s="54"/>
      <c r="B674" s="49"/>
      <c r="C674" s="54"/>
      <c r="D674" s="54"/>
      <c r="E674" s="54"/>
      <c r="F674" s="54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 spans="1:25" ht="15.75" customHeight="1">
      <c r="A675" s="54"/>
      <c r="B675" s="49"/>
      <c r="C675" s="54"/>
      <c r="D675" s="54"/>
      <c r="E675" s="54"/>
      <c r="F675" s="54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 spans="1:25" ht="15.75" customHeight="1">
      <c r="A676" s="54"/>
      <c r="B676" s="49"/>
      <c r="C676" s="54"/>
      <c r="D676" s="54"/>
      <c r="E676" s="54"/>
      <c r="F676" s="54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 spans="1:25" ht="15.75" customHeight="1">
      <c r="A677" s="54"/>
      <c r="B677" s="49"/>
      <c r="C677" s="54"/>
      <c r="D677" s="54"/>
      <c r="E677" s="54"/>
      <c r="F677" s="54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 spans="1:25" ht="15.75" customHeight="1">
      <c r="A678" s="54"/>
      <c r="B678" s="49"/>
      <c r="C678" s="54"/>
      <c r="D678" s="54"/>
      <c r="E678" s="54"/>
      <c r="F678" s="54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 spans="1:25" ht="15.75" customHeight="1">
      <c r="A679" s="54"/>
      <c r="B679" s="49"/>
      <c r="C679" s="54"/>
      <c r="D679" s="54"/>
      <c r="E679" s="54"/>
      <c r="F679" s="54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 spans="1:25" ht="15.75" customHeight="1">
      <c r="A680" s="54"/>
      <c r="B680" s="49"/>
      <c r="C680" s="54"/>
      <c r="D680" s="54"/>
      <c r="E680" s="54"/>
      <c r="F680" s="54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 spans="1:25" ht="15.75" customHeight="1">
      <c r="A681" s="54"/>
      <c r="B681" s="49"/>
      <c r="C681" s="54"/>
      <c r="D681" s="54"/>
      <c r="E681" s="54"/>
      <c r="F681" s="54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 spans="1:25" ht="15.75" customHeight="1">
      <c r="A682" s="54"/>
      <c r="B682" s="49"/>
      <c r="C682" s="54"/>
      <c r="D682" s="54"/>
      <c r="E682" s="54"/>
      <c r="F682" s="54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 spans="1:25" ht="15.75" customHeight="1">
      <c r="A683" s="54"/>
      <c r="B683" s="49"/>
      <c r="C683" s="54"/>
      <c r="D683" s="54"/>
      <c r="E683" s="54"/>
      <c r="F683" s="54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 spans="1:25" ht="15.75" customHeight="1">
      <c r="A684" s="54"/>
      <c r="B684" s="49"/>
      <c r="C684" s="54"/>
      <c r="D684" s="54"/>
      <c r="E684" s="54"/>
      <c r="F684" s="54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 spans="1:25" ht="15.75" customHeight="1">
      <c r="A685" s="54"/>
      <c r="B685" s="49"/>
      <c r="C685" s="54"/>
      <c r="D685" s="54"/>
      <c r="E685" s="54"/>
      <c r="F685" s="54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 spans="1:25" ht="15.75" customHeight="1">
      <c r="A686" s="54"/>
      <c r="B686" s="49"/>
      <c r="C686" s="54"/>
      <c r="D686" s="54"/>
      <c r="E686" s="54"/>
      <c r="F686" s="54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 spans="1:25" ht="15.75" customHeight="1">
      <c r="A687" s="54"/>
      <c r="B687" s="49"/>
      <c r="C687" s="54"/>
      <c r="D687" s="54"/>
      <c r="E687" s="54"/>
      <c r="F687" s="54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 spans="1:25" ht="15.75" customHeight="1">
      <c r="A688" s="54"/>
      <c r="B688" s="49"/>
      <c r="C688" s="54"/>
      <c r="D688" s="54"/>
      <c r="E688" s="54"/>
      <c r="F688" s="54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 spans="1:25" ht="15.75" customHeight="1">
      <c r="A689" s="54"/>
      <c r="B689" s="49"/>
      <c r="C689" s="54"/>
      <c r="D689" s="54"/>
      <c r="E689" s="54"/>
      <c r="F689" s="54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 spans="1:25" ht="15.75" customHeight="1">
      <c r="A690" s="54"/>
      <c r="B690" s="49"/>
      <c r="C690" s="54"/>
      <c r="D690" s="54"/>
      <c r="E690" s="54"/>
      <c r="F690" s="54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 spans="1:25" ht="15.75" customHeight="1">
      <c r="A691" s="54"/>
      <c r="B691" s="49"/>
      <c r="C691" s="54"/>
      <c r="D691" s="54"/>
      <c r="E691" s="54"/>
      <c r="F691" s="54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 spans="1:25" ht="15.75" customHeight="1">
      <c r="A692" s="54"/>
      <c r="B692" s="49"/>
      <c r="C692" s="54"/>
      <c r="D692" s="54"/>
      <c r="E692" s="54"/>
      <c r="F692" s="54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 spans="1:25" ht="15.75" customHeight="1">
      <c r="A693" s="54"/>
      <c r="B693" s="49"/>
      <c r="C693" s="54"/>
      <c r="D693" s="54"/>
      <c r="E693" s="54"/>
      <c r="F693" s="54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 spans="1:25" ht="15.75" customHeight="1">
      <c r="A694" s="54"/>
      <c r="B694" s="49"/>
      <c r="C694" s="54"/>
      <c r="D694" s="54"/>
      <c r="E694" s="54"/>
      <c r="F694" s="54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 spans="1:25" ht="15.75" customHeight="1">
      <c r="A695" s="54"/>
      <c r="B695" s="49"/>
      <c r="C695" s="54"/>
      <c r="D695" s="54"/>
      <c r="E695" s="54"/>
      <c r="F695" s="54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 spans="1:25" ht="15.75" customHeight="1">
      <c r="A696" s="54"/>
      <c r="B696" s="49"/>
      <c r="C696" s="54"/>
      <c r="D696" s="54"/>
      <c r="E696" s="54"/>
      <c r="F696" s="54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 spans="1:25" ht="15.75" customHeight="1">
      <c r="A697" s="54"/>
      <c r="B697" s="49"/>
      <c r="C697" s="54"/>
      <c r="D697" s="54"/>
      <c r="E697" s="54"/>
      <c r="F697" s="54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 spans="1:25" ht="15.75" customHeight="1">
      <c r="A698" s="54"/>
      <c r="B698" s="49"/>
      <c r="C698" s="54"/>
      <c r="D698" s="54"/>
      <c r="E698" s="54"/>
      <c r="F698" s="54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 spans="1:25" ht="15.75" customHeight="1">
      <c r="A699" s="54"/>
      <c r="B699" s="49"/>
      <c r="C699" s="54"/>
      <c r="D699" s="54"/>
      <c r="E699" s="54"/>
      <c r="F699" s="54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 spans="1:25" ht="15.75" customHeight="1">
      <c r="A700" s="54"/>
      <c r="B700" s="49"/>
      <c r="C700" s="54"/>
      <c r="D700" s="54"/>
      <c r="E700" s="54"/>
      <c r="F700" s="54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 spans="1:25" ht="15.75" customHeight="1">
      <c r="A701" s="54"/>
      <c r="B701" s="49"/>
      <c r="C701" s="54"/>
      <c r="D701" s="54"/>
      <c r="E701" s="54"/>
      <c r="F701" s="54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 spans="1:25" ht="15.75" customHeight="1">
      <c r="A702" s="54"/>
      <c r="B702" s="49"/>
      <c r="C702" s="54"/>
      <c r="D702" s="54"/>
      <c r="E702" s="54"/>
      <c r="F702" s="54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 spans="1:25" ht="15.75" customHeight="1">
      <c r="A703" s="54"/>
      <c r="B703" s="49"/>
      <c r="C703" s="54"/>
      <c r="D703" s="54"/>
      <c r="E703" s="54"/>
      <c r="F703" s="54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 spans="1:25" ht="15.75" customHeight="1">
      <c r="A704" s="54"/>
      <c r="B704" s="49"/>
      <c r="C704" s="54"/>
      <c r="D704" s="54"/>
      <c r="E704" s="54"/>
      <c r="F704" s="54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 spans="1:25" ht="15.75" customHeight="1">
      <c r="A705" s="54"/>
      <c r="B705" s="49"/>
      <c r="C705" s="54"/>
      <c r="D705" s="54"/>
      <c r="E705" s="54"/>
      <c r="F705" s="54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 spans="1:25" ht="15.75" customHeight="1">
      <c r="A706" s="54"/>
      <c r="B706" s="49"/>
      <c r="C706" s="54"/>
      <c r="D706" s="54"/>
      <c r="E706" s="54"/>
      <c r="F706" s="54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 spans="1:25" ht="15.75" customHeight="1">
      <c r="A707" s="54"/>
      <c r="B707" s="49"/>
      <c r="C707" s="54"/>
      <c r="D707" s="54"/>
      <c r="E707" s="54"/>
      <c r="F707" s="54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 spans="1:25" ht="15.75" customHeight="1">
      <c r="A708" s="54"/>
      <c r="B708" s="49"/>
      <c r="C708" s="54"/>
      <c r="D708" s="54"/>
      <c r="E708" s="54"/>
      <c r="F708" s="54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 spans="1:25" ht="15.75" customHeight="1">
      <c r="A709" s="54"/>
      <c r="B709" s="49"/>
      <c r="C709" s="54"/>
      <c r="D709" s="54"/>
      <c r="E709" s="54"/>
      <c r="F709" s="54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 spans="1:25" ht="15.75" customHeight="1">
      <c r="A710" s="54"/>
      <c r="B710" s="49"/>
      <c r="C710" s="54"/>
      <c r="D710" s="54"/>
      <c r="E710" s="54"/>
      <c r="F710" s="54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 spans="1:25" ht="15.75" customHeight="1">
      <c r="A711" s="54"/>
      <c r="B711" s="49"/>
      <c r="C711" s="54"/>
      <c r="D711" s="54"/>
      <c r="E711" s="54"/>
      <c r="F711" s="54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 spans="1:25" ht="15.75" customHeight="1">
      <c r="A712" s="54"/>
      <c r="B712" s="49"/>
      <c r="C712" s="54"/>
      <c r="D712" s="54"/>
      <c r="E712" s="54"/>
      <c r="F712" s="54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 spans="1:25" ht="15.75" customHeight="1">
      <c r="A713" s="54"/>
      <c r="B713" s="49"/>
      <c r="C713" s="54"/>
      <c r="D713" s="54"/>
      <c r="E713" s="54"/>
      <c r="F713" s="54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 spans="1:25" ht="15.75" customHeight="1">
      <c r="A714" s="54"/>
      <c r="B714" s="49"/>
      <c r="C714" s="54"/>
      <c r="D714" s="54"/>
      <c r="E714" s="54"/>
      <c r="F714" s="54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 spans="1:25" ht="15.75" customHeight="1">
      <c r="A715" s="54"/>
      <c r="B715" s="49"/>
      <c r="C715" s="54"/>
      <c r="D715" s="54"/>
      <c r="E715" s="54"/>
      <c r="F715" s="54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 spans="1:25" ht="15.75" customHeight="1">
      <c r="A716" s="54"/>
      <c r="B716" s="49"/>
      <c r="C716" s="54"/>
      <c r="D716" s="54"/>
      <c r="E716" s="54"/>
      <c r="F716" s="54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 spans="1:25" ht="15.75" customHeight="1">
      <c r="A717" s="54"/>
      <c r="B717" s="49"/>
      <c r="C717" s="54"/>
      <c r="D717" s="54"/>
      <c r="E717" s="54"/>
      <c r="F717" s="54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 spans="1:25" ht="15.75" customHeight="1">
      <c r="A718" s="54"/>
      <c r="B718" s="49"/>
      <c r="C718" s="54"/>
      <c r="D718" s="54"/>
      <c r="E718" s="54"/>
      <c r="F718" s="54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 spans="1:25" ht="15.75" customHeight="1">
      <c r="A719" s="54"/>
      <c r="B719" s="49"/>
      <c r="C719" s="54"/>
      <c r="D719" s="54"/>
      <c r="E719" s="54"/>
      <c r="F719" s="54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 spans="1:25" ht="15.75" customHeight="1">
      <c r="A720" s="54"/>
      <c r="B720" s="49"/>
      <c r="C720" s="54"/>
      <c r="D720" s="54"/>
      <c r="E720" s="54"/>
      <c r="F720" s="54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 spans="1:25" ht="15.75" customHeight="1">
      <c r="A721" s="54"/>
      <c r="B721" s="49"/>
      <c r="C721" s="54"/>
      <c r="D721" s="54"/>
      <c r="E721" s="54"/>
      <c r="F721" s="54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 spans="1:25" ht="15.75" customHeight="1">
      <c r="A722" s="54"/>
      <c r="B722" s="49"/>
      <c r="C722" s="54"/>
      <c r="D722" s="54"/>
      <c r="E722" s="54"/>
      <c r="F722" s="54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 spans="1:25" ht="15.75" customHeight="1">
      <c r="A723" s="54"/>
      <c r="B723" s="49"/>
      <c r="C723" s="54"/>
      <c r="D723" s="54"/>
      <c r="E723" s="54"/>
      <c r="F723" s="54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 spans="1:25" ht="15.75" customHeight="1">
      <c r="A724" s="54"/>
      <c r="B724" s="49"/>
      <c r="C724" s="54"/>
      <c r="D724" s="54"/>
      <c r="E724" s="54"/>
      <c r="F724" s="54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 spans="1:25" ht="15.75" customHeight="1">
      <c r="A725" s="54"/>
      <c r="B725" s="49"/>
      <c r="C725" s="54"/>
      <c r="D725" s="54"/>
      <c r="E725" s="54"/>
      <c r="F725" s="54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 spans="1:25" ht="15.75" customHeight="1">
      <c r="A726" s="54"/>
      <c r="B726" s="49"/>
      <c r="C726" s="54"/>
      <c r="D726" s="54"/>
      <c r="E726" s="54"/>
      <c r="F726" s="54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 spans="1:25" ht="15.75" customHeight="1">
      <c r="A727" s="54"/>
      <c r="B727" s="49"/>
      <c r="C727" s="54"/>
      <c r="D727" s="54"/>
      <c r="E727" s="54"/>
      <c r="F727" s="54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 spans="1:25" ht="15.75" customHeight="1">
      <c r="A728" s="54"/>
      <c r="B728" s="49"/>
      <c r="C728" s="54"/>
      <c r="D728" s="54"/>
      <c r="E728" s="54"/>
      <c r="F728" s="54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 spans="1:25" ht="15.75" customHeight="1">
      <c r="A729" s="54"/>
      <c r="B729" s="49"/>
      <c r="C729" s="54"/>
      <c r="D729" s="54"/>
      <c r="E729" s="54"/>
      <c r="F729" s="54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 spans="1:25" ht="15.75" customHeight="1">
      <c r="A730" s="54"/>
      <c r="B730" s="49"/>
      <c r="C730" s="54"/>
      <c r="D730" s="54"/>
      <c r="E730" s="54"/>
      <c r="F730" s="54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 spans="1:25" ht="15.75" customHeight="1">
      <c r="A731" s="54"/>
      <c r="B731" s="49"/>
      <c r="C731" s="54"/>
      <c r="D731" s="54"/>
      <c r="E731" s="54"/>
      <c r="F731" s="54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 spans="1:25" ht="15.75" customHeight="1">
      <c r="A732" s="54"/>
      <c r="B732" s="49"/>
      <c r="C732" s="54"/>
      <c r="D732" s="54"/>
      <c r="E732" s="54"/>
      <c r="F732" s="54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 spans="1:25" ht="15.75" customHeight="1">
      <c r="A733" s="54"/>
      <c r="B733" s="49"/>
      <c r="C733" s="54"/>
      <c r="D733" s="54"/>
      <c r="E733" s="54"/>
      <c r="F733" s="54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 spans="1:25" ht="15.75" customHeight="1">
      <c r="A734" s="54"/>
      <c r="B734" s="49"/>
      <c r="C734" s="54"/>
      <c r="D734" s="54"/>
      <c r="E734" s="54"/>
      <c r="F734" s="54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 spans="1:25" ht="15.75" customHeight="1">
      <c r="A735" s="54"/>
      <c r="B735" s="49"/>
      <c r="C735" s="54"/>
      <c r="D735" s="54"/>
      <c r="E735" s="54"/>
      <c r="F735" s="54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 spans="1:25" ht="15.75" customHeight="1">
      <c r="A736" s="54"/>
      <c r="B736" s="49"/>
      <c r="C736" s="54"/>
      <c r="D736" s="54"/>
      <c r="E736" s="54"/>
      <c r="F736" s="54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 spans="1:25" ht="15.75" customHeight="1">
      <c r="A737" s="54"/>
      <c r="B737" s="49"/>
      <c r="C737" s="54"/>
      <c r="D737" s="54"/>
      <c r="E737" s="54"/>
      <c r="F737" s="54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 spans="1:25" ht="15.75" customHeight="1">
      <c r="A738" s="54"/>
      <c r="B738" s="49"/>
      <c r="C738" s="54"/>
      <c r="D738" s="54"/>
      <c r="E738" s="54"/>
      <c r="F738" s="54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 spans="1:25" ht="15.75" customHeight="1">
      <c r="A739" s="54"/>
      <c r="B739" s="49"/>
      <c r="C739" s="54"/>
      <c r="D739" s="54"/>
      <c r="E739" s="54"/>
      <c r="F739" s="54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 spans="1:25" ht="15.75" customHeight="1">
      <c r="A740" s="54"/>
      <c r="B740" s="49"/>
      <c r="C740" s="54"/>
      <c r="D740" s="54"/>
      <c r="E740" s="54"/>
      <c r="F740" s="54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 spans="1:25" ht="15.75" customHeight="1">
      <c r="A741" s="54"/>
      <c r="B741" s="49"/>
      <c r="C741" s="54"/>
      <c r="D741" s="54"/>
      <c r="E741" s="54"/>
      <c r="F741" s="54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 spans="1:25" ht="15.75" customHeight="1">
      <c r="A742" s="54"/>
      <c r="B742" s="49"/>
      <c r="C742" s="54"/>
      <c r="D742" s="54"/>
      <c r="E742" s="54"/>
      <c r="F742" s="54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 spans="1:25" ht="15.75" customHeight="1">
      <c r="A743" s="54"/>
      <c r="B743" s="49"/>
      <c r="C743" s="54"/>
      <c r="D743" s="54"/>
      <c r="E743" s="54"/>
      <c r="F743" s="54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 spans="1:25" ht="15.75" customHeight="1">
      <c r="A744" s="54"/>
      <c r="B744" s="49"/>
      <c r="C744" s="54"/>
      <c r="D744" s="54"/>
      <c r="E744" s="54"/>
      <c r="F744" s="54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 spans="1:25" ht="15.75" customHeight="1">
      <c r="A745" s="54"/>
      <c r="B745" s="49"/>
      <c r="C745" s="54"/>
      <c r="D745" s="54"/>
      <c r="E745" s="54"/>
      <c r="F745" s="54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 spans="1:25" ht="15.75" customHeight="1">
      <c r="A746" s="54"/>
      <c r="B746" s="49"/>
      <c r="C746" s="54"/>
      <c r="D746" s="54"/>
      <c r="E746" s="54"/>
      <c r="F746" s="54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 spans="1:25" ht="15.75" customHeight="1">
      <c r="A747" s="54"/>
      <c r="B747" s="49"/>
      <c r="C747" s="54"/>
      <c r="D747" s="54"/>
      <c r="E747" s="54"/>
      <c r="F747" s="54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 spans="1:25" ht="15.75" customHeight="1">
      <c r="A748" s="54"/>
      <c r="B748" s="49"/>
      <c r="C748" s="54"/>
      <c r="D748" s="54"/>
      <c r="E748" s="54"/>
      <c r="F748" s="54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 spans="1:25" ht="15.75" customHeight="1">
      <c r="A749" s="54"/>
      <c r="B749" s="49"/>
      <c r="C749" s="54"/>
      <c r="D749" s="54"/>
      <c r="E749" s="54"/>
      <c r="F749" s="54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 spans="1:25" ht="15.75" customHeight="1">
      <c r="A750" s="54"/>
      <c r="B750" s="49"/>
      <c r="C750" s="54"/>
      <c r="D750" s="54"/>
      <c r="E750" s="54"/>
      <c r="F750" s="54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 spans="1:25" ht="15.75" customHeight="1">
      <c r="A751" s="54"/>
      <c r="B751" s="49"/>
      <c r="C751" s="54"/>
      <c r="D751" s="54"/>
      <c r="E751" s="54"/>
      <c r="F751" s="54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 spans="1:25" ht="15.75" customHeight="1">
      <c r="A752" s="54"/>
      <c r="B752" s="49"/>
      <c r="C752" s="54"/>
      <c r="D752" s="54"/>
      <c r="E752" s="54"/>
      <c r="F752" s="54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 spans="1:25" ht="15.75" customHeight="1">
      <c r="A753" s="54"/>
      <c r="B753" s="49"/>
      <c r="C753" s="54"/>
      <c r="D753" s="54"/>
      <c r="E753" s="54"/>
      <c r="F753" s="54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 spans="1:25" ht="15.75" customHeight="1">
      <c r="A754" s="54"/>
      <c r="B754" s="49"/>
      <c r="C754" s="54"/>
      <c r="D754" s="54"/>
      <c r="E754" s="54"/>
      <c r="F754" s="54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 spans="1:25" ht="15.75" customHeight="1">
      <c r="A755" s="54"/>
      <c r="B755" s="49"/>
      <c r="C755" s="54"/>
      <c r="D755" s="54"/>
      <c r="E755" s="54"/>
      <c r="F755" s="54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 spans="1:25" ht="15.75" customHeight="1">
      <c r="A756" s="54"/>
      <c r="B756" s="49"/>
      <c r="C756" s="54"/>
      <c r="D756" s="54"/>
      <c r="E756" s="54"/>
      <c r="F756" s="54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 spans="1:25" ht="15.75" customHeight="1">
      <c r="A757" s="54"/>
      <c r="B757" s="49"/>
      <c r="C757" s="54"/>
      <c r="D757" s="54"/>
      <c r="E757" s="54"/>
      <c r="F757" s="54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 spans="1:25" ht="15.75" customHeight="1">
      <c r="A758" s="54"/>
      <c r="B758" s="49"/>
      <c r="C758" s="54"/>
      <c r="D758" s="54"/>
      <c r="E758" s="54"/>
      <c r="F758" s="54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 spans="1:25" ht="15.75" customHeight="1">
      <c r="A759" s="54"/>
      <c r="B759" s="49"/>
      <c r="C759" s="54"/>
      <c r="D759" s="54"/>
      <c r="E759" s="54"/>
      <c r="F759" s="54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 spans="1:25" ht="15.75" customHeight="1">
      <c r="A760" s="54"/>
      <c r="B760" s="49"/>
      <c r="C760" s="54"/>
      <c r="D760" s="54"/>
      <c r="E760" s="54"/>
      <c r="F760" s="54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 spans="1:25" ht="15.75" customHeight="1">
      <c r="A761" s="54"/>
      <c r="B761" s="49"/>
      <c r="C761" s="54"/>
      <c r="D761" s="54"/>
      <c r="E761" s="54"/>
      <c r="F761" s="54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 spans="1:25" ht="15.75" customHeight="1">
      <c r="A762" s="54"/>
      <c r="B762" s="49"/>
      <c r="C762" s="54"/>
      <c r="D762" s="54"/>
      <c r="E762" s="54"/>
      <c r="F762" s="54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 spans="1:25" ht="15.75" customHeight="1">
      <c r="A763" s="54"/>
      <c r="B763" s="49"/>
      <c r="C763" s="54"/>
      <c r="D763" s="54"/>
      <c r="E763" s="54"/>
      <c r="F763" s="54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 spans="1:25" ht="15.75" customHeight="1">
      <c r="A764" s="54"/>
      <c r="B764" s="49"/>
      <c r="C764" s="54"/>
      <c r="D764" s="54"/>
      <c r="E764" s="54"/>
      <c r="F764" s="54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 spans="1:25" ht="15.75" customHeight="1">
      <c r="A765" s="54"/>
      <c r="B765" s="49"/>
      <c r="C765" s="54"/>
      <c r="D765" s="54"/>
      <c r="E765" s="54"/>
      <c r="F765" s="54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 spans="1:25" ht="15.75" customHeight="1">
      <c r="A766" s="54"/>
      <c r="B766" s="49"/>
      <c r="C766" s="54"/>
      <c r="D766" s="54"/>
      <c r="E766" s="54"/>
      <c r="F766" s="54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 spans="1:25" ht="15.75" customHeight="1">
      <c r="A767" s="54"/>
      <c r="B767" s="49"/>
      <c r="C767" s="54"/>
      <c r="D767" s="54"/>
      <c r="E767" s="54"/>
      <c r="F767" s="54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 spans="1:25" ht="15.75" customHeight="1">
      <c r="A768" s="54"/>
      <c r="B768" s="49"/>
      <c r="C768" s="54"/>
      <c r="D768" s="54"/>
      <c r="E768" s="54"/>
      <c r="F768" s="54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 spans="1:25" ht="15.75" customHeight="1">
      <c r="A769" s="54"/>
      <c r="B769" s="49"/>
      <c r="C769" s="54"/>
      <c r="D769" s="54"/>
      <c r="E769" s="54"/>
      <c r="F769" s="54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 spans="1:25" ht="15.75" customHeight="1">
      <c r="A770" s="54"/>
      <c r="B770" s="49"/>
      <c r="C770" s="54"/>
      <c r="D770" s="54"/>
      <c r="E770" s="54"/>
      <c r="F770" s="54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 spans="1:25" ht="15.75" customHeight="1">
      <c r="A771" s="54"/>
      <c r="B771" s="49"/>
      <c r="C771" s="54"/>
      <c r="D771" s="54"/>
      <c r="E771" s="54"/>
      <c r="F771" s="54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 spans="1:25" ht="15.75" customHeight="1">
      <c r="A772" s="54"/>
      <c r="B772" s="49"/>
      <c r="C772" s="54"/>
      <c r="D772" s="54"/>
      <c r="E772" s="54"/>
      <c r="F772" s="54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 spans="1:25" ht="15.75" customHeight="1">
      <c r="A773" s="54"/>
      <c r="B773" s="49"/>
      <c r="C773" s="54"/>
      <c r="D773" s="54"/>
      <c r="E773" s="54"/>
      <c r="F773" s="54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 spans="1:25" ht="15.75" customHeight="1">
      <c r="A774" s="54"/>
      <c r="B774" s="49"/>
      <c r="C774" s="54"/>
      <c r="D774" s="54"/>
      <c r="E774" s="54"/>
      <c r="F774" s="54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 spans="1:25" ht="15.75" customHeight="1">
      <c r="A775" s="54"/>
      <c r="B775" s="49"/>
      <c r="C775" s="54"/>
      <c r="D775" s="54"/>
      <c r="E775" s="54"/>
      <c r="F775" s="54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 spans="1:25" ht="15.75" customHeight="1">
      <c r="A776" s="54"/>
      <c r="B776" s="49"/>
      <c r="C776" s="54"/>
      <c r="D776" s="54"/>
      <c r="E776" s="54"/>
      <c r="F776" s="54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 spans="1:25" ht="15.75" customHeight="1">
      <c r="A777" s="54"/>
      <c r="B777" s="49"/>
      <c r="C777" s="54"/>
      <c r="D777" s="54"/>
      <c r="E777" s="54"/>
      <c r="F777" s="54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 spans="1:25" ht="15.75" customHeight="1">
      <c r="A778" s="54"/>
      <c r="B778" s="49"/>
      <c r="C778" s="54"/>
      <c r="D778" s="54"/>
      <c r="E778" s="54"/>
      <c r="F778" s="54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 spans="1:25" ht="15.75" customHeight="1">
      <c r="A779" s="54"/>
      <c r="B779" s="49"/>
      <c r="C779" s="54"/>
      <c r="D779" s="54"/>
      <c r="E779" s="54"/>
      <c r="F779" s="54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 spans="1:25" ht="15.75" customHeight="1">
      <c r="A780" s="54"/>
      <c r="B780" s="49"/>
      <c r="C780" s="54"/>
      <c r="D780" s="54"/>
      <c r="E780" s="54"/>
      <c r="F780" s="54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 spans="1:25" ht="15.75" customHeight="1">
      <c r="A781" s="54"/>
      <c r="B781" s="49"/>
      <c r="C781" s="54"/>
      <c r="D781" s="54"/>
      <c r="E781" s="54"/>
      <c r="F781" s="54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 spans="1:25" ht="15.75" customHeight="1">
      <c r="A782" s="54"/>
      <c r="B782" s="49"/>
      <c r="C782" s="54"/>
      <c r="D782" s="54"/>
      <c r="E782" s="54"/>
      <c r="F782" s="54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 spans="1:25" ht="15.75" customHeight="1">
      <c r="A783" s="54"/>
      <c r="B783" s="49"/>
      <c r="C783" s="54"/>
      <c r="D783" s="54"/>
      <c r="E783" s="54"/>
      <c r="F783" s="54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 spans="1:25" ht="15.75" customHeight="1">
      <c r="A784" s="54"/>
      <c r="B784" s="49"/>
      <c r="C784" s="54"/>
      <c r="D784" s="54"/>
      <c r="E784" s="54"/>
      <c r="F784" s="54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 spans="1:25" ht="15.75" customHeight="1">
      <c r="A785" s="54"/>
      <c r="B785" s="49"/>
      <c r="C785" s="54"/>
      <c r="D785" s="54"/>
      <c r="E785" s="54"/>
      <c r="F785" s="54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 spans="1:25" ht="15.75" customHeight="1">
      <c r="A786" s="54"/>
      <c r="B786" s="49"/>
      <c r="C786" s="54"/>
      <c r="D786" s="54"/>
      <c r="E786" s="54"/>
      <c r="F786" s="54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 spans="1:25" ht="15.75" customHeight="1">
      <c r="A787" s="54"/>
      <c r="B787" s="49"/>
      <c r="C787" s="54"/>
      <c r="D787" s="54"/>
      <c r="E787" s="54"/>
      <c r="F787" s="54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 spans="1:25" ht="15.75" customHeight="1">
      <c r="A788" s="54"/>
      <c r="B788" s="49"/>
      <c r="C788" s="54"/>
      <c r="D788" s="54"/>
      <c r="E788" s="54"/>
      <c r="F788" s="54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 spans="1:25" ht="15.75" customHeight="1">
      <c r="A789" s="54"/>
      <c r="B789" s="49"/>
      <c r="C789" s="54"/>
      <c r="D789" s="54"/>
      <c r="E789" s="54"/>
      <c r="F789" s="54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 spans="1:25" ht="15.75" customHeight="1">
      <c r="A790" s="54"/>
      <c r="B790" s="49"/>
      <c r="C790" s="54"/>
      <c r="D790" s="54"/>
      <c r="E790" s="54"/>
      <c r="F790" s="54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 spans="1:25" ht="15.75" customHeight="1">
      <c r="A791" s="54"/>
      <c r="B791" s="49"/>
      <c r="C791" s="54"/>
      <c r="D791" s="54"/>
      <c r="E791" s="54"/>
      <c r="F791" s="54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 spans="1:25" ht="15.75" customHeight="1">
      <c r="A792" s="54"/>
      <c r="B792" s="49"/>
      <c r="C792" s="54"/>
      <c r="D792" s="54"/>
      <c r="E792" s="54"/>
      <c r="F792" s="54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 spans="1:25" ht="15.75" customHeight="1">
      <c r="A793" s="54"/>
      <c r="B793" s="49"/>
      <c r="C793" s="54"/>
      <c r="D793" s="54"/>
      <c r="E793" s="54"/>
      <c r="F793" s="54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 spans="1:25" ht="15.75" customHeight="1">
      <c r="A794" s="54"/>
      <c r="B794" s="49"/>
      <c r="C794" s="54"/>
      <c r="D794" s="54"/>
      <c r="E794" s="54"/>
      <c r="F794" s="54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 spans="1:25" ht="15.75" customHeight="1">
      <c r="A795" s="54"/>
      <c r="B795" s="49"/>
      <c r="C795" s="54"/>
      <c r="D795" s="54"/>
      <c r="E795" s="54"/>
      <c r="F795" s="54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 spans="1:25" ht="15.75" customHeight="1">
      <c r="A796" s="54"/>
      <c r="B796" s="49"/>
      <c r="C796" s="54"/>
      <c r="D796" s="54"/>
      <c r="E796" s="54"/>
      <c r="F796" s="54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 spans="1:25" ht="15.75" customHeight="1">
      <c r="A797" s="54"/>
      <c r="B797" s="49"/>
      <c r="C797" s="54"/>
      <c r="D797" s="54"/>
      <c r="E797" s="54"/>
      <c r="F797" s="54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 spans="1:25" ht="15.75" customHeight="1">
      <c r="A798" s="54"/>
      <c r="B798" s="49"/>
      <c r="C798" s="54"/>
      <c r="D798" s="54"/>
      <c r="E798" s="54"/>
      <c r="F798" s="54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 spans="1:25" ht="15.75" customHeight="1">
      <c r="A799" s="54"/>
      <c r="B799" s="49"/>
      <c r="C799" s="54"/>
      <c r="D799" s="54"/>
      <c r="E799" s="54"/>
      <c r="F799" s="54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 spans="1:25" ht="15.75" customHeight="1">
      <c r="A800" s="54"/>
      <c r="B800" s="49"/>
      <c r="C800" s="54"/>
      <c r="D800" s="54"/>
      <c r="E800" s="54"/>
      <c r="F800" s="54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 spans="1:25" ht="15.75" customHeight="1">
      <c r="A801" s="54"/>
      <c r="B801" s="49"/>
      <c r="C801" s="54"/>
      <c r="D801" s="54"/>
      <c r="E801" s="54"/>
      <c r="F801" s="54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 spans="1:25" ht="15.75" customHeight="1">
      <c r="A802" s="54"/>
      <c r="B802" s="49"/>
      <c r="C802" s="54"/>
      <c r="D802" s="54"/>
      <c r="E802" s="54"/>
      <c r="F802" s="54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 spans="1:25" ht="15.75" customHeight="1">
      <c r="A803" s="54"/>
      <c r="B803" s="49"/>
      <c r="C803" s="54"/>
      <c r="D803" s="54"/>
      <c r="E803" s="54"/>
      <c r="F803" s="54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 spans="1:25" ht="15.75" customHeight="1">
      <c r="A804" s="54"/>
      <c r="B804" s="49"/>
      <c r="C804" s="54"/>
      <c r="D804" s="54"/>
      <c r="E804" s="54"/>
      <c r="F804" s="54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 spans="1:25" ht="15.75" customHeight="1">
      <c r="A805" s="54"/>
      <c r="B805" s="49"/>
      <c r="C805" s="54"/>
      <c r="D805" s="54"/>
      <c r="E805" s="54"/>
      <c r="F805" s="54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 spans="1:25" ht="15.75" customHeight="1">
      <c r="A806" s="54"/>
      <c r="B806" s="49"/>
      <c r="C806" s="54"/>
      <c r="D806" s="54"/>
      <c r="E806" s="54"/>
      <c r="F806" s="54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 spans="1:25" ht="15.75" customHeight="1">
      <c r="A807" s="54"/>
      <c r="B807" s="49"/>
      <c r="C807" s="54"/>
      <c r="D807" s="54"/>
      <c r="E807" s="54"/>
      <c r="F807" s="54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 spans="1:25" ht="15.75" customHeight="1">
      <c r="A808" s="54"/>
      <c r="B808" s="49"/>
      <c r="C808" s="54"/>
      <c r="D808" s="54"/>
      <c r="E808" s="54"/>
      <c r="F808" s="54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 spans="1:25" ht="15.75" customHeight="1">
      <c r="A809" s="54"/>
      <c r="B809" s="49"/>
      <c r="C809" s="54"/>
      <c r="D809" s="54"/>
      <c r="E809" s="54"/>
      <c r="F809" s="54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 spans="1:25" ht="15.75" customHeight="1">
      <c r="A810" s="54"/>
      <c r="B810" s="49"/>
      <c r="C810" s="54"/>
      <c r="D810" s="54"/>
      <c r="E810" s="54"/>
      <c r="F810" s="54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 spans="1:25" ht="15.75" customHeight="1">
      <c r="A811" s="54"/>
      <c r="B811" s="49"/>
      <c r="C811" s="54"/>
      <c r="D811" s="54"/>
      <c r="E811" s="54"/>
      <c r="F811" s="54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 spans="1:25" ht="15.75" customHeight="1">
      <c r="A812" s="54"/>
      <c r="B812" s="49"/>
      <c r="C812" s="54"/>
      <c r="D812" s="54"/>
      <c r="E812" s="54"/>
      <c r="F812" s="54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 spans="1:25" ht="15.75" customHeight="1">
      <c r="A813" s="54"/>
      <c r="B813" s="49"/>
      <c r="C813" s="54"/>
      <c r="D813" s="54"/>
      <c r="E813" s="54"/>
      <c r="F813" s="54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 spans="1:25" ht="15.75" customHeight="1">
      <c r="A814" s="54"/>
      <c r="B814" s="49"/>
      <c r="C814" s="54"/>
      <c r="D814" s="54"/>
      <c r="E814" s="54"/>
      <c r="F814" s="54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 spans="1:25" ht="15.75" customHeight="1">
      <c r="A815" s="54"/>
      <c r="B815" s="49"/>
      <c r="C815" s="54"/>
      <c r="D815" s="54"/>
      <c r="E815" s="54"/>
      <c r="F815" s="54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 spans="1:25" ht="15.75" customHeight="1">
      <c r="A816" s="54"/>
      <c r="B816" s="49"/>
      <c r="C816" s="54"/>
      <c r="D816" s="54"/>
      <c r="E816" s="54"/>
      <c r="F816" s="54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 spans="1:25" ht="15.75" customHeight="1">
      <c r="A817" s="54"/>
      <c r="B817" s="49"/>
      <c r="C817" s="54"/>
      <c r="D817" s="54"/>
      <c r="E817" s="54"/>
      <c r="F817" s="54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 spans="1:25" ht="15.75" customHeight="1">
      <c r="A818" s="54"/>
      <c r="B818" s="49"/>
      <c r="C818" s="54"/>
      <c r="D818" s="54"/>
      <c r="E818" s="54"/>
      <c r="F818" s="54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 spans="1:25" ht="15.75" customHeight="1">
      <c r="A819" s="54"/>
      <c r="B819" s="49"/>
      <c r="C819" s="54"/>
      <c r="D819" s="54"/>
      <c r="E819" s="54"/>
      <c r="F819" s="54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 spans="1:25" ht="15.75" customHeight="1">
      <c r="A820" s="54"/>
      <c r="B820" s="49"/>
      <c r="C820" s="54"/>
      <c r="D820" s="54"/>
      <c r="E820" s="54"/>
      <c r="F820" s="54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 spans="1:25" ht="15.75" customHeight="1">
      <c r="A821" s="54"/>
      <c r="B821" s="49"/>
      <c r="C821" s="54"/>
      <c r="D821" s="54"/>
      <c r="E821" s="54"/>
      <c r="F821" s="54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 spans="1:25" ht="15.75" customHeight="1">
      <c r="A822" s="54"/>
      <c r="B822" s="49"/>
      <c r="C822" s="54"/>
      <c r="D822" s="54"/>
      <c r="E822" s="54"/>
      <c r="F822" s="54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 spans="1:25" ht="15.75" customHeight="1">
      <c r="A823" s="54"/>
      <c r="B823" s="49"/>
      <c r="C823" s="54"/>
      <c r="D823" s="54"/>
      <c r="E823" s="54"/>
      <c r="F823" s="54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 spans="1:25" ht="15.75" customHeight="1">
      <c r="A824" s="54"/>
      <c r="B824" s="49"/>
      <c r="C824" s="54"/>
      <c r="D824" s="54"/>
      <c r="E824" s="54"/>
      <c r="F824" s="54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 spans="1:25" ht="15.75" customHeight="1">
      <c r="A825" s="54"/>
      <c r="B825" s="49"/>
      <c r="C825" s="54"/>
      <c r="D825" s="54"/>
      <c r="E825" s="54"/>
      <c r="F825" s="54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 spans="1:25" ht="15.75" customHeight="1">
      <c r="A826" s="54"/>
      <c r="B826" s="49"/>
      <c r="C826" s="54"/>
      <c r="D826" s="54"/>
      <c r="E826" s="54"/>
      <c r="F826" s="54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 spans="1:25" ht="15.75" customHeight="1">
      <c r="A827" s="54"/>
      <c r="B827" s="49"/>
      <c r="C827" s="54"/>
      <c r="D827" s="54"/>
      <c r="E827" s="54"/>
      <c r="F827" s="54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 spans="1:25" ht="15.75" customHeight="1">
      <c r="A828" s="54"/>
      <c r="B828" s="49"/>
      <c r="C828" s="54"/>
      <c r="D828" s="54"/>
      <c r="E828" s="54"/>
      <c r="F828" s="54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 spans="1:25" ht="15.75" customHeight="1">
      <c r="A829" s="54"/>
      <c r="B829" s="49"/>
      <c r="C829" s="54"/>
      <c r="D829" s="54"/>
      <c r="E829" s="54"/>
      <c r="F829" s="54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 spans="1:25" ht="15.75" customHeight="1">
      <c r="A830" s="54"/>
      <c r="B830" s="49"/>
      <c r="C830" s="54"/>
      <c r="D830" s="54"/>
      <c r="E830" s="54"/>
      <c r="F830" s="54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 spans="1:25" ht="15.75" customHeight="1">
      <c r="A831" s="54"/>
      <c r="B831" s="49"/>
      <c r="C831" s="54"/>
      <c r="D831" s="54"/>
      <c r="E831" s="54"/>
      <c r="F831" s="54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 spans="1:25" ht="15.75" customHeight="1">
      <c r="A832" s="54"/>
      <c r="B832" s="49"/>
      <c r="C832" s="54"/>
      <c r="D832" s="54"/>
      <c r="E832" s="54"/>
      <c r="F832" s="54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 spans="1:25" ht="15.75" customHeight="1">
      <c r="A833" s="54"/>
      <c r="B833" s="49"/>
      <c r="C833" s="54"/>
      <c r="D833" s="54"/>
      <c r="E833" s="54"/>
      <c r="F833" s="54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 spans="1:25" ht="15.75" customHeight="1">
      <c r="A834" s="54"/>
      <c r="B834" s="49"/>
      <c r="C834" s="54"/>
      <c r="D834" s="54"/>
      <c r="E834" s="54"/>
      <c r="F834" s="54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 spans="1:25" ht="15.75" customHeight="1">
      <c r="A835" s="54"/>
      <c r="B835" s="49"/>
      <c r="C835" s="54"/>
      <c r="D835" s="54"/>
      <c r="E835" s="54"/>
      <c r="F835" s="54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 spans="1:25" ht="15.75" customHeight="1">
      <c r="A836" s="54"/>
      <c r="B836" s="49"/>
      <c r="C836" s="54"/>
      <c r="D836" s="54"/>
      <c r="E836" s="54"/>
      <c r="F836" s="54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 spans="1:25" ht="15.75" customHeight="1">
      <c r="A837" s="54"/>
      <c r="B837" s="49"/>
      <c r="C837" s="54"/>
      <c r="D837" s="54"/>
      <c r="E837" s="54"/>
      <c r="F837" s="54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 spans="1:25" ht="15.75" customHeight="1">
      <c r="A838" s="54"/>
      <c r="B838" s="49"/>
      <c r="C838" s="54"/>
      <c r="D838" s="54"/>
      <c r="E838" s="54"/>
      <c r="F838" s="54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 spans="1:25" ht="15.75" customHeight="1">
      <c r="A839" s="54"/>
      <c r="B839" s="49"/>
      <c r="C839" s="54"/>
      <c r="D839" s="54"/>
      <c r="E839" s="54"/>
      <c r="F839" s="54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 spans="1:25" ht="15.75" customHeight="1">
      <c r="A840" s="54"/>
      <c r="B840" s="49"/>
      <c r="C840" s="54"/>
      <c r="D840" s="54"/>
      <c r="E840" s="54"/>
      <c r="F840" s="54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 spans="1:25" ht="15.75" customHeight="1">
      <c r="A841" s="54"/>
      <c r="B841" s="49"/>
      <c r="C841" s="54"/>
      <c r="D841" s="54"/>
      <c r="E841" s="54"/>
      <c r="F841" s="54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 spans="1:25" ht="15.75" customHeight="1">
      <c r="A842" s="54"/>
      <c r="B842" s="49"/>
      <c r="C842" s="54"/>
      <c r="D842" s="54"/>
      <c r="E842" s="54"/>
      <c r="F842" s="54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 spans="1:25" ht="15.75" customHeight="1">
      <c r="A843" s="54"/>
      <c r="B843" s="49"/>
      <c r="C843" s="54"/>
      <c r="D843" s="54"/>
      <c r="E843" s="54"/>
      <c r="F843" s="54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 spans="1:25" ht="15.75" customHeight="1">
      <c r="A844" s="54"/>
      <c r="B844" s="49"/>
      <c r="C844" s="54"/>
      <c r="D844" s="54"/>
      <c r="E844" s="54"/>
      <c r="F844" s="54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 spans="1:25" ht="15.75" customHeight="1">
      <c r="A845" s="54"/>
      <c r="B845" s="49"/>
      <c r="C845" s="54"/>
      <c r="D845" s="54"/>
      <c r="E845" s="54"/>
      <c r="F845" s="54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 spans="1:25" ht="15.75" customHeight="1">
      <c r="A846" s="54"/>
      <c r="B846" s="49"/>
      <c r="C846" s="54"/>
      <c r="D846" s="54"/>
      <c r="E846" s="54"/>
      <c r="F846" s="54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 spans="1:25" ht="15.75" customHeight="1">
      <c r="A847" s="54"/>
      <c r="B847" s="49"/>
      <c r="C847" s="54"/>
      <c r="D847" s="54"/>
      <c r="E847" s="54"/>
      <c r="F847" s="54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 spans="1:25" ht="15.75" customHeight="1">
      <c r="A848" s="54"/>
      <c r="B848" s="49"/>
      <c r="C848" s="54"/>
      <c r="D848" s="54"/>
      <c r="E848" s="54"/>
      <c r="F848" s="54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 spans="1:25" ht="15.75" customHeight="1">
      <c r="A849" s="54"/>
      <c r="B849" s="49"/>
      <c r="C849" s="54"/>
      <c r="D849" s="54"/>
      <c r="E849" s="54"/>
      <c r="F849" s="54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 spans="1:25" ht="15.75" customHeight="1">
      <c r="A850" s="54"/>
      <c r="B850" s="49"/>
      <c r="C850" s="54"/>
      <c r="D850" s="54"/>
      <c r="E850" s="54"/>
      <c r="F850" s="54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 spans="1:25" ht="15.75" customHeight="1">
      <c r="A851" s="54"/>
      <c r="B851" s="49"/>
      <c r="C851" s="54"/>
      <c r="D851" s="54"/>
      <c r="E851" s="54"/>
      <c r="F851" s="54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 spans="1:25" ht="15.75" customHeight="1">
      <c r="A852" s="54"/>
      <c r="B852" s="49"/>
      <c r="C852" s="54"/>
      <c r="D852" s="54"/>
      <c r="E852" s="54"/>
      <c r="F852" s="54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 spans="1:25" ht="15.75" customHeight="1">
      <c r="A853" s="54"/>
      <c r="B853" s="49"/>
      <c r="C853" s="54"/>
      <c r="D853" s="54"/>
      <c r="E853" s="54"/>
      <c r="F853" s="54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 spans="1:25" ht="15.75" customHeight="1">
      <c r="A854" s="54"/>
      <c r="B854" s="49"/>
      <c r="C854" s="54"/>
      <c r="D854" s="54"/>
      <c r="E854" s="54"/>
      <c r="F854" s="54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 spans="1:25" ht="15.75" customHeight="1">
      <c r="A855" s="54"/>
      <c r="B855" s="49"/>
      <c r="C855" s="54"/>
      <c r="D855" s="54"/>
      <c r="E855" s="54"/>
      <c r="F855" s="54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 spans="1:25" ht="15.75" customHeight="1">
      <c r="A856" s="54"/>
      <c r="B856" s="49"/>
      <c r="C856" s="54"/>
      <c r="D856" s="54"/>
      <c r="E856" s="54"/>
      <c r="F856" s="54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 spans="1:25" ht="15.75" customHeight="1">
      <c r="A857" s="54"/>
      <c r="B857" s="49"/>
      <c r="C857" s="54"/>
      <c r="D857" s="54"/>
      <c r="E857" s="54"/>
      <c r="F857" s="54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 spans="1:25" ht="15.75" customHeight="1">
      <c r="A858" s="54"/>
      <c r="B858" s="49"/>
      <c r="C858" s="54"/>
      <c r="D858" s="54"/>
      <c r="E858" s="54"/>
      <c r="F858" s="54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 spans="1:25" ht="15.75" customHeight="1">
      <c r="A859" s="54"/>
      <c r="B859" s="49"/>
      <c r="C859" s="54"/>
      <c r="D859" s="54"/>
      <c r="E859" s="54"/>
      <c r="F859" s="54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 spans="1:25" ht="15.75" customHeight="1">
      <c r="A860" s="54"/>
      <c r="B860" s="49"/>
      <c r="C860" s="54"/>
      <c r="D860" s="54"/>
      <c r="E860" s="54"/>
      <c r="F860" s="54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 spans="1:25" ht="15.75" customHeight="1">
      <c r="A861" s="54"/>
      <c r="B861" s="49"/>
      <c r="C861" s="54"/>
      <c r="D861" s="54"/>
      <c r="E861" s="54"/>
      <c r="F861" s="54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 spans="1:25" ht="15.75" customHeight="1">
      <c r="A862" s="54"/>
      <c r="B862" s="49"/>
      <c r="C862" s="54"/>
      <c r="D862" s="54"/>
      <c r="E862" s="54"/>
      <c r="F862" s="54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 spans="1:25" ht="15.75" customHeight="1">
      <c r="A863" s="54"/>
      <c r="B863" s="49"/>
      <c r="C863" s="54"/>
      <c r="D863" s="54"/>
      <c r="E863" s="54"/>
      <c r="F863" s="54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 spans="1:25" ht="15.75" customHeight="1">
      <c r="A864" s="54"/>
      <c r="B864" s="49"/>
      <c r="C864" s="54"/>
      <c r="D864" s="54"/>
      <c r="E864" s="54"/>
      <c r="F864" s="54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 spans="1:25" ht="15.75" customHeight="1">
      <c r="A865" s="54"/>
      <c r="B865" s="49"/>
      <c r="C865" s="54"/>
      <c r="D865" s="54"/>
      <c r="E865" s="54"/>
      <c r="F865" s="54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 spans="1:25" ht="15.75" customHeight="1">
      <c r="A866" s="54"/>
      <c r="B866" s="49"/>
      <c r="C866" s="54"/>
      <c r="D866" s="54"/>
      <c r="E866" s="54"/>
      <c r="F866" s="54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 spans="1:25" ht="15.75" customHeight="1">
      <c r="A867" s="54"/>
      <c r="B867" s="49"/>
      <c r="C867" s="54"/>
      <c r="D867" s="54"/>
      <c r="E867" s="54"/>
      <c r="F867" s="54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 spans="1:25" ht="15.75" customHeight="1">
      <c r="A868" s="54"/>
      <c r="B868" s="49"/>
      <c r="C868" s="54"/>
      <c r="D868" s="54"/>
      <c r="E868" s="54"/>
      <c r="F868" s="54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 spans="1:25" ht="15.75" customHeight="1">
      <c r="A869" s="54"/>
      <c r="B869" s="49"/>
      <c r="C869" s="54"/>
      <c r="D869" s="54"/>
      <c r="E869" s="54"/>
      <c r="F869" s="54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 spans="1:25" ht="15.75" customHeight="1">
      <c r="A870" s="54"/>
      <c r="B870" s="49"/>
      <c r="C870" s="54"/>
      <c r="D870" s="54"/>
      <c r="E870" s="54"/>
      <c r="F870" s="54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 spans="1:25" ht="15.75" customHeight="1">
      <c r="A871" s="54"/>
      <c r="B871" s="49"/>
      <c r="C871" s="54"/>
      <c r="D871" s="54"/>
      <c r="E871" s="54"/>
      <c r="F871" s="54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 spans="1:25" ht="15.75" customHeight="1">
      <c r="A872" s="54"/>
      <c r="B872" s="49"/>
      <c r="C872" s="54"/>
      <c r="D872" s="54"/>
      <c r="E872" s="54"/>
      <c r="F872" s="54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 spans="1:25" ht="15.75" customHeight="1">
      <c r="A873" s="54"/>
      <c r="B873" s="49"/>
      <c r="C873" s="54"/>
      <c r="D873" s="54"/>
      <c r="E873" s="54"/>
      <c r="F873" s="54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 spans="1:25" ht="15.75" customHeight="1">
      <c r="A874" s="54"/>
      <c r="B874" s="49"/>
      <c r="C874" s="54"/>
      <c r="D874" s="54"/>
      <c r="E874" s="54"/>
      <c r="F874" s="54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 spans="1:25" ht="15.75" customHeight="1">
      <c r="A875" s="54"/>
      <c r="B875" s="49"/>
      <c r="C875" s="54"/>
      <c r="D875" s="54"/>
      <c r="E875" s="54"/>
      <c r="F875" s="54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 spans="1:25" ht="15.75" customHeight="1">
      <c r="A876" s="54"/>
      <c r="B876" s="49"/>
      <c r="C876" s="54"/>
      <c r="D876" s="54"/>
      <c r="E876" s="54"/>
      <c r="F876" s="54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 spans="1:25" ht="15.75" customHeight="1">
      <c r="A877" s="54"/>
      <c r="B877" s="49"/>
      <c r="C877" s="54"/>
      <c r="D877" s="54"/>
      <c r="E877" s="54"/>
      <c r="F877" s="54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 spans="1:25" ht="15.75" customHeight="1">
      <c r="A878" s="54"/>
      <c r="B878" s="49"/>
      <c r="C878" s="54"/>
      <c r="D878" s="54"/>
      <c r="E878" s="54"/>
      <c r="F878" s="54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 spans="1:25" ht="15.75" customHeight="1">
      <c r="A879" s="54"/>
      <c r="B879" s="49"/>
      <c r="C879" s="54"/>
      <c r="D879" s="54"/>
      <c r="E879" s="54"/>
      <c r="F879" s="54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 spans="1:25" ht="15.75" customHeight="1">
      <c r="A880" s="54"/>
      <c r="B880" s="49"/>
      <c r="C880" s="54"/>
      <c r="D880" s="54"/>
      <c r="E880" s="54"/>
      <c r="F880" s="54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 spans="1:25" ht="15.75" customHeight="1">
      <c r="A881" s="54"/>
      <c r="B881" s="49"/>
      <c r="C881" s="54"/>
      <c r="D881" s="54"/>
      <c r="E881" s="54"/>
      <c r="F881" s="54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 spans="1:25" ht="15.75" customHeight="1">
      <c r="A882" s="54"/>
      <c r="B882" s="49"/>
      <c r="C882" s="54"/>
      <c r="D882" s="54"/>
      <c r="E882" s="54"/>
      <c r="F882" s="54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 spans="1:25" ht="15.75" customHeight="1">
      <c r="A883" s="54"/>
      <c r="B883" s="49"/>
      <c r="C883" s="54"/>
      <c r="D883" s="54"/>
      <c r="E883" s="54"/>
      <c r="F883" s="54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 spans="1:25" ht="15.75" customHeight="1">
      <c r="A884" s="54"/>
      <c r="B884" s="49"/>
      <c r="C884" s="54"/>
      <c r="D884" s="54"/>
      <c r="E884" s="54"/>
      <c r="F884" s="54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 spans="1:25" ht="15.75" customHeight="1">
      <c r="A885" s="54"/>
      <c r="B885" s="49"/>
      <c r="C885" s="54"/>
      <c r="D885" s="54"/>
      <c r="E885" s="54"/>
      <c r="F885" s="54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 spans="1:25" ht="15.75" customHeight="1">
      <c r="A886" s="54"/>
      <c r="B886" s="49"/>
      <c r="C886" s="54"/>
      <c r="D886" s="54"/>
      <c r="E886" s="54"/>
      <c r="F886" s="54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 spans="1:25" ht="15.75" customHeight="1">
      <c r="A887" s="54"/>
      <c r="B887" s="49"/>
      <c r="C887" s="54"/>
      <c r="D887" s="54"/>
      <c r="E887" s="54"/>
      <c r="F887" s="54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 spans="1:25" ht="15.75" customHeight="1">
      <c r="A888" s="54"/>
      <c r="B888" s="49"/>
      <c r="C888" s="54"/>
      <c r="D888" s="54"/>
      <c r="E888" s="54"/>
      <c r="F888" s="54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 spans="1:25" ht="15.75" customHeight="1">
      <c r="A889" s="54"/>
      <c r="B889" s="49"/>
      <c r="C889" s="54"/>
      <c r="D889" s="54"/>
      <c r="E889" s="54"/>
      <c r="F889" s="54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 spans="1:25" ht="15.75" customHeight="1">
      <c r="A890" s="54"/>
      <c r="B890" s="49"/>
      <c r="C890" s="54"/>
      <c r="D890" s="54"/>
      <c r="E890" s="54"/>
      <c r="F890" s="54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 spans="1:25" ht="15.75" customHeight="1">
      <c r="A891" s="54"/>
      <c r="B891" s="49"/>
      <c r="C891" s="54"/>
      <c r="D891" s="54"/>
      <c r="E891" s="54"/>
      <c r="F891" s="54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 spans="1:25" ht="15.75" customHeight="1">
      <c r="A892" s="54"/>
      <c r="B892" s="49"/>
      <c r="C892" s="54"/>
      <c r="D892" s="54"/>
      <c r="E892" s="54"/>
      <c r="F892" s="54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 spans="1:25" ht="15.75" customHeight="1">
      <c r="A893" s="54"/>
      <c r="B893" s="49"/>
      <c r="C893" s="54"/>
      <c r="D893" s="54"/>
      <c r="E893" s="54"/>
      <c r="F893" s="54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 spans="1:25" ht="15.75" customHeight="1">
      <c r="A894" s="54"/>
      <c r="B894" s="49"/>
      <c r="C894" s="54"/>
      <c r="D894" s="54"/>
      <c r="E894" s="54"/>
      <c r="F894" s="54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 spans="1:25" ht="15.75" customHeight="1">
      <c r="A895" s="54"/>
      <c r="B895" s="49"/>
      <c r="C895" s="54"/>
      <c r="D895" s="54"/>
      <c r="E895" s="54"/>
      <c r="F895" s="54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 spans="1:25" ht="15.75" customHeight="1">
      <c r="A896" s="54"/>
      <c r="B896" s="49"/>
      <c r="C896" s="54"/>
      <c r="D896" s="54"/>
      <c r="E896" s="54"/>
      <c r="F896" s="54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 spans="1:25" ht="15.75" customHeight="1">
      <c r="A897" s="54"/>
      <c r="B897" s="49"/>
      <c r="C897" s="54"/>
      <c r="D897" s="54"/>
      <c r="E897" s="54"/>
      <c r="F897" s="54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 spans="1:25" ht="15.75" customHeight="1">
      <c r="A898" s="54"/>
      <c r="B898" s="49"/>
      <c r="C898" s="54"/>
      <c r="D898" s="54"/>
      <c r="E898" s="54"/>
      <c r="F898" s="54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 spans="1:25" ht="15.75" customHeight="1">
      <c r="A899" s="54"/>
      <c r="B899" s="49"/>
      <c r="C899" s="54"/>
      <c r="D899" s="54"/>
      <c r="E899" s="54"/>
      <c r="F899" s="54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 spans="1:25" ht="15.75" customHeight="1">
      <c r="A900" s="54"/>
      <c r="B900" s="49"/>
      <c r="C900" s="54"/>
      <c r="D900" s="54"/>
      <c r="E900" s="54"/>
      <c r="F900" s="54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 spans="1:25" ht="15.75" customHeight="1">
      <c r="A901" s="54"/>
      <c r="B901" s="49"/>
      <c r="C901" s="54"/>
      <c r="D901" s="54"/>
      <c r="E901" s="54"/>
      <c r="F901" s="54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 spans="1:25" ht="15.75" customHeight="1">
      <c r="A902" s="54"/>
      <c r="B902" s="49"/>
      <c r="C902" s="54"/>
      <c r="D902" s="54"/>
      <c r="E902" s="54"/>
      <c r="F902" s="54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 spans="1:25" ht="15.75" customHeight="1">
      <c r="A903" s="54"/>
      <c r="B903" s="49"/>
      <c r="C903" s="54"/>
      <c r="D903" s="54"/>
      <c r="E903" s="54"/>
      <c r="F903" s="54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 spans="1:25" ht="15.75" customHeight="1">
      <c r="A904" s="54"/>
      <c r="B904" s="49"/>
      <c r="C904" s="54"/>
      <c r="D904" s="54"/>
      <c r="E904" s="54"/>
      <c r="F904" s="54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 spans="1:25" ht="15.75" customHeight="1">
      <c r="A905" s="54"/>
      <c r="B905" s="49"/>
      <c r="C905" s="54"/>
      <c r="D905" s="54"/>
      <c r="E905" s="54"/>
      <c r="F905" s="54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 spans="1:25" ht="15.75" customHeight="1">
      <c r="A906" s="54"/>
      <c r="B906" s="49"/>
      <c r="C906" s="54"/>
      <c r="D906" s="54"/>
      <c r="E906" s="54"/>
      <c r="F906" s="54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 spans="1:25" ht="15.75" customHeight="1">
      <c r="A907" s="54"/>
      <c r="B907" s="49"/>
      <c r="C907" s="54"/>
      <c r="D907" s="54"/>
      <c r="E907" s="54"/>
      <c r="F907" s="54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 spans="1:25" ht="15.75" customHeight="1">
      <c r="A908" s="54"/>
      <c r="B908" s="49"/>
      <c r="C908" s="54"/>
      <c r="D908" s="54"/>
      <c r="E908" s="54"/>
      <c r="F908" s="54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 spans="1:25" ht="15.75" customHeight="1">
      <c r="A909" s="54"/>
      <c r="B909" s="49"/>
      <c r="C909" s="54"/>
      <c r="D909" s="54"/>
      <c r="E909" s="54"/>
      <c r="F909" s="54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 spans="1:25" ht="15.75" customHeight="1">
      <c r="A910" s="54"/>
      <c r="B910" s="49"/>
      <c r="C910" s="54"/>
      <c r="D910" s="54"/>
      <c r="E910" s="54"/>
      <c r="F910" s="54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 spans="1:25" ht="15.75" customHeight="1">
      <c r="A911" s="54"/>
      <c r="B911" s="49"/>
      <c r="C911" s="54"/>
      <c r="D911" s="54"/>
      <c r="E911" s="54"/>
      <c r="F911" s="54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 spans="1:25" ht="15.75" customHeight="1">
      <c r="A912" s="54"/>
      <c r="B912" s="49"/>
      <c r="C912" s="54"/>
      <c r="D912" s="54"/>
      <c r="E912" s="54"/>
      <c r="F912" s="54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 spans="1:25" ht="15.75" customHeight="1">
      <c r="A913" s="54"/>
      <c r="B913" s="49"/>
      <c r="C913" s="54"/>
      <c r="D913" s="54"/>
      <c r="E913" s="54"/>
      <c r="F913" s="54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 spans="1:25" ht="15.75" customHeight="1">
      <c r="A914" s="54"/>
      <c r="B914" s="49"/>
      <c r="C914" s="54"/>
      <c r="D914" s="54"/>
      <c r="E914" s="54"/>
      <c r="F914" s="54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 spans="1:25" ht="15.75" customHeight="1">
      <c r="A915" s="54"/>
      <c r="B915" s="49"/>
      <c r="C915" s="54"/>
      <c r="D915" s="54"/>
      <c r="E915" s="54"/>
      <c r="F915" s="54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 spans="1:25" ht="15.75" customHeight="1">
      <c r="A916" s="54"/>
      <c r="B916" s="49"/>
      <c r="C916" s="54"/>
      <c r="D916" s="54"/>
      <c r="E916" s="54"/>
      <c r="F916" s="54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 spans="1:25" ht="15.75" customHeight="1">
      <c r="A917" s="54"/>
      <c r="B917" s="49"/>
      <c r="C917" s="54"/>
      <c r="D917" s="54"/>
      <c r="E917" s="54"/>
      <c r="F917" s="54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 spans="1:25" ht="15.75" customHeight="1">
      <c r="A918" s="54"/>
      <c r="B918" s="49"/>
      <c r="C918" s="54"/>
      <c r="D918" s="54"/>
      <c r="E918" s="54"/>
      <c r="F918" s="54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 spans="1:25" ht="15.75" customHeight="1">
      <c r="A919" s="54"/>
      <c r="B919" s="49"/>
      <c r="C919" s="54"/>
      <c r="D919" s="54"/>
      <c r="E919" s="54"/>
      <c r="F919" s="54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 spans="1:25" ht="15.75" customHeight="1">
      <c r="A920" s="54"/>
      <c r="B920" s="49"/>
      <c r="C920" s="54"/>
      <c r="D920" s="54"/>
      <c r="E920" s="54"/>
      <c r="F920" s="54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 spans="1:25" ht="15.75" customHeight="1">
      <c r="A921" s="54"/>
      <c r="B921" s="49"/>
      <c r="C921" s="54"/>
      <c r="D921" s="54"/>
      <c r="E921" s="54"/>
      <c r="F921" s="54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 spans="1:25" ht="15.75" customHeight="1">
      <c r="A922" s="54"/>
      <c r="B922" s="49"/>
      <c r="C922" s="54"/>
      <c r="D922" s="54"/>
      <c r="E922" s="54"/>
      <c r="F922" s="54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 spans="1:25" ht="15.75" customHeight="1">
      <c r="A923" s="54"/>
      <c r="B923" s="49"/>
      <c r="C923" s="54"/>
      <c r="D923" s="54"/>
      <c r="E923" s="54"/>
      <c r="F923" s="54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 spans="1:25" ht="15.75" customHeight="1">
      <c r="A924" s="54"/>
      <c r="B924" s="49"/>
      <c r="C924" s="54"/>
      <c r="D924" s="54"/>
      <c r="E924" s="54"/>
      <c r="F924" s="54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 spans="1:25" ht="15.75" customHeight="1">
      <c r="A925" s="54"/>
      <c r="B925" s="49"/>
      <c r="C925" s="54"/>
      <c r="D925" s="54"/>
      <c r="E925" s="54"/>
      <c r="F925" s="54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 spans="1:25" ht="15.75" customHeight="1">
      <c r="A926" s="54"/>
      <c r="B926" s="49"/>
      <c r="C926" s="54"/>
      <c r="D926" s="54"/>
      <c r="E926" s="54"/>
      <c r="F926" s="54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 spans="1:25" ht="15.75" customHeight="1">
      <c r="A927" s="54"/>
      <c r="B927" s="49"/>
      <c r="C927" s="54"/>
      <c r="D927" s="54"/>
      <c r="E927" s="54"/>
      <c r="F927" s="54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 spans="1:25" ht="15.75" customHeight="1">
      <c r="A928" s="54"/>
      <c r="B928" s="49"/>
      <c r="C928" s="54"/>
      <c r="D928" s="54"/>
      <c r="E928" s="54"/>
      <c r="F928" s="54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 spans="1:25" ht="15.75" customHeight="1">
      <c r="A929" s="54"/>
      <c r="B929" s="49"/>
      <c r="C929" s="54"/>
      <c r="D929" s="54"/>
      <c r="E929" s="54"/>
      <c r="F929" s="54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 spans="1:25" ht="15.75" customHeight="1">
      <c r="A930" s="54"/>
      <c r="B930" s="49"/>
      <c r="C930" s="54"/>
      <c r="D930" s="54"/>
      <c r="E930" s="54"/>
      <c r="F930" s="54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 spans="1:25" ht="15.75" customHeight="1">
      <c r="A931" s="54"/>
      <c r="B931" s="49"/>
      <c r="C931" s="54"/>
      <c r="D931" s="54"/>
      <c r="E931" s="54"/>
      <c r="F931" s="54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 spans="1:25" ht="15.75" customHeight="1">
      <c r="A932" s="54"/>
      <c r="B932" s="49"/>
      <c r="C932" s="54"/>
      <c r="D932" s="54"/>
      <c r="E932" s="54"/>
      <c r="F932" s="54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 spans="1:25" ht="15.75" customHeight="1">
      <c r="A933" s="54"/>
      <c r="B933" s="49"/>
      <c r="C933" s="54"/>
      <c r="D933" s="54"/>
      <c r="E933" s="54"/>
      <c r="F933" s="54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 spans="1:25" ht="15.75" customHeight="1">
      <c r="A934" s="54"/>
      <c r="B934" s="49"/>
      <c r="C934" s="54"/>
      <c r="D934" s="54"/>
      <c r="E934" s="54"/>
      <c r="F934" s="54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 spans="1:25" ht="15.75" customHeight="1">
      <c r="A935" s="54"/>
      <c r="B935" s="49"/>
      <c r="C935" s="54"/>
      <c r="D935" s="54"/>
      <c r="E935" s="54"/>
      <c r="F935" s="54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 spans="1:25" ht="15.75" customHeight="1">
      <c r="A936" s="54"/>
      <c r="B936" s="49"/>
      <c r="C936" s="54"/>
      <c r="D936" s="54"/>
      <c r="E936" s="54"/>
      <c r="F936" s="54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 spans="1:25" ht="15.75" customHeight="1">
      <c r="A937" s="54"/>
      <c r="B937" s="49"/>
      <c r="C937" s="54"/>
      <c r="D937" s="54"/>
      <c r="E937" s="54"/>
      <c r="F937" s="54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 spans="1:25" ht="15.75" customHeight="1">
      <c r="A938" s="54"/>
      <c r="B938" s="49"/>
      <c r="C938" s="54"/>
      <c r="D938" s="54"/>
      <c r="E938" s="54"/>
      <c r="F938" s="54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 spans="1:25" ht="15.75" customHeight="1">
      <c r="A939" s="54"/>
      <c r="B939" s="49"/>
      <c r="C939" s="54"/>
      <c r="D939" s="54"/>
      <c r="E939" s="54"/>
      <c r="F939" s="54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 spans="1:25" ht="15.75" customHeight="1">
      <c r="A940" s="54"/>
      <c r="B940" s="49"/>
      <c r="C940" s="54"/>
      <c r="D940" s="54"/>
      <c r="E940" s="54"/>
      <c r="F940" s="54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 spans="1:25" ht="15.75" customHeight="1">
      <c r="A941" s="54"/>
      <c r="B941" s="49"/>
      <c r="C941" s="54"/>
      <c r="D941" s="54"/>
      <c r="E941" s="54"/>
      <c r="F941" s="54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 spans="1:25" ht="15.75" customHeight="1">
      <c r="A942" s="54"/>
      <c r="B942" s="49"/>
      <c r="C942" s="54"/>
      <c r="D942" s="54"/>
      <c r="E942" s="54"/>
      <c r="F942" s="54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 spans="1:25" ht="15.75" customHeight="1">
      <c r="A943" s="54"/>
      <c r="B943" s="49"/>
      <c r="C943" s="54"/>
      <c r="D943" s="54"/>
      <c r="E943" s="54"/>
      <c r="F943" s="54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 spans="1:25" ht="15.75" customHeight="1">
      <c r="A944" s="54"/>
      <c r="B944" s="49"/>
      <c r="C944" s="54"/>
      <c r="D944" s="54"/>
      <c r="E944" s="54"/>
      <c r="F944" s="54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 spans="1:25" ht="15.75" customHeight="1">
      <c r="A945" s="54"/>
      <c r="B945" s="49"/>
      <c r="C945" s="54"/>
      <c r="D945" s="54"/>
      <c r="E945" s="54"/>
      <c r="F945" s="54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 spans="1:25" ht="15.75" customHeight="1">
      <c r="A946" s="54"/>
      <c r="B946" s="49"/>
      <c r="C946" s="54"/>
      <c r="D946" s="54"/>
      <c r="E946" s="54"/>
      <c r="F946" s="54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</sheetData>
  <mergeCells count="2">
    <mergeCell ref="A8:B8"/>
    <mergeCell ref="A1:F1"/>
  </mergeCells>
  <conditionalFormatting sqref="F11:F946">
    <cfRule type="cellIs" dxfId="26" priority="1" operator="equal">
      <formula>"Não iniciado"</formula>
    </cfRule>
    <cfRule type="cellIs" dxfId="25" priority="2" operator="equal">
      <formula>"Em cadastramento"</formula>
    </cfRule>
    <cfRule type="cellIs" dxfId="24" priority="3" operator="equal">
      <formula>"Em análise do MEC"</formula>
    </cfRule>
  </conditionalFormatting>
  <pageMargins left="0.25" right="0.25" top="0.75" bottom="0.75" header="0" footer="0"/>
  <pageSetup paperSize="9" scale="70"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Z891"/>
  <sheetViews>
    <sheetView topLeftCell="A7" workbookViewId="0">
      <selection activeCell="B17" sqref="B17"/>
    </sheetView>
  </sheetViews>
  <sheetFormatPr defaultColWidth="12.5703125" defaultRowHeight="15" customHeight="1"/>
  <cols>
    <col min="1" max="1" width="32.140625" style="78" customWidth="1"/>
    <col min="2" max="2" width="96.28515625" style="77" customWidth="1"/>
    <col min="3" max="3" width="12.5703125" style="78" customWidth="1"/>
    <col min="4" max="4" width="18" style="78" customWidth="1"/>
    <col min="5" max="5" width="12.5703125" style="78" customWidth="1"/>
    <col min="6" max="6" width="20" style="78" bestFit="1" customWidth="1"/>
    <col min="7" max="7" width="18.140625" hidden="1" customWidth="1"/>
  </cols>
  <sheetData>
    <row r="1" spans="1:26" ht="15.75" customHeight="1">
      <c r="A1" s="90" t="s">
        <v>254</v>
      </c>
      <c r="B1" s="95"/>
      <c r="C1" s="96"/>
      <c r="D1" s="96"/>
      <c r="E1" s="96"/>
      <c r="F1" s="96"/>
      <c r="G1" s="89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5.75" customHeight="1">
      <c r="A2" s="21"/>
      <c r="B2" s="21"/>
      <c r="C2" s="22"/>
      <c r="D2" s="22"/>
      <c r="E2" s="22"/>
      <c r="F2" s="22"/>
      <c r="G2" s="2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5.75" customHeight="1">
      <c r="A3" s="23" t="s">
        <v>33</v>
      </c>
      <c r="B3" s="24">
        <f>COUNTA(F11:F818)</f>
        <v>25</v>
      </c>
      <c r="C3" s="22"/>
      <c r="D3" s="22"/>
      <c r="E3" s="22"/>
      <c r="F3" s="22"/>
      <c r="G3" s="2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15.75" customHeight="1">
      <c r="A4" s="23" t="s">
        <v>34</v>
      </c>
      <c r="B4" s="24">
        <f>COUNTIF(F11:F640, "Em análise do MEC")</f>
        <v>8</v>
      </c>
      <c r="C4" s="22"/>
      <c r="D4" s="22"/>
      <c r="E4" s="22"/>
      <c r="F4" s="22"/>
      <c r="G4" s="2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15.75" customHeight="1">
      <c r="A5" s="23" t="s">
        <v>35</v>
      </c>
      <c r="B5" s="24">
        <f>SUM(COUNTIF(F11:F640, "Não iniciado"), COUNTIF(F11:F640, "Em cadastramento"))</f>
        <v>17</v>
      </c>
      <c r="C5" s="22"/>
      <c r="D5" s="22"/>
      <c r="E5" s="22"/>
      <c r="F5" s="22"/>
      <c r="G5" s="2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15.75" customHeight="1">
      <c r="A6" s="23" t="s">
        <v>36</v>
      </c>
      <c r="B6" s="25">
        <f>B4/B3*100</f>
        <v>32</v>
      </c>
      <c r="C6" s="22"/>
      <c r="D6" s="22"/>
      <c r="E6" s="22"/>
      <c r="F6" s="22"/>
      <c r="G6" s="2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15.75" customHeight="1">
      <c r="A7" s="22"/>
      <c r="B7" s="22"/>
      <c r="C7" s="22"/>
      <c r="D7" s="22"/>
      <c r="E7" s="22"/>
      <c r="F7" s="22"/>
      <c r="G7" s="2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5.75" customHeight="1">
      <c r="A8" s="88" t="s">
        <v>37</v>
      </c>
      <c r="B8" s="95"/>
      <c r="C8" s="22"/>
      <c r="D8" s="22"/>
      <c r="E8" s="22"/>
      <c r="F8" s="22"/>
      <c r="G8" s="2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5.75" customHeight="1" thickBot="1">
      <c r="A9" s="37"/>
      <c r="B9" s="37"/>
      <c r="C9" s="37"/>
      <c r="D9" s="37"/>
      <c r="E9" s="37"/>
      <c r="F9" s="39"/>
      <c r="G9" s="37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5.75" customHeight="1">
      <c r="A10" s="58" t="s">
        <v>38</v>
      </c>
      <c r="B10" s="59" t="s">
        <v>39</v>
      </c>
      <c r="C10" s="60" t="s">
        <v>40</v>
      </c>
      <c r="D10" s="59" t="s">
        <v>41</v>
      </c>
      <c r="E10" s="59" t="s">
        <v>42</v>
      </c>
      <c r="F10" s="59" t="s">
        <v>43</v>
      </c>
      <c r="G10" s="34" t="s">
        <v>172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5.75" customHeight="1">
      <c r="A11" s="75">
        <v>17048664</v>
      </c>
      <c r="B11" s="74" t="s">
        <v>255</v>
      </c>
      <c r="C11" s="75" t="s">
        <v>24</v>
      </c>
      <c r="D11" s="75" t="s">
        <v>256</v>
      </c>
      <c r="E11" s="75" t="s">
        <v>46</v>
      </c>
      <c r="F11" s="75" t="s">
        <v>47</v>
      </c>
      <c r="G11" s="22" t="s">
        <v>257</v>
      </c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5.75" customHeight="1">
      <c r="A12" s="75">
        <v>17016282</v>
      </c>
      <c r="B12" s="74" t="s">
        <v>258</v>
      </c>
      <c r="C12" s="75" t="s">
        <v>24</v>
      </c>
      <c r="D12" s="75" t="s">
        <v>256</v>
      </c>
      <c r="E12" s="75" t="s">
        <v>46</v>
      </c>
      <c r="F12" s="75" t="s">
        <v>47</v>
      </c>
      <c r="G12" s="22" t="s">
        <v>259</v>
      </c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5.75" customHeight="1">
      <c r="A13" s="75">
        <v>17013453</v>
      </c>
      <c r="B13" s="74" t="s">
        <v>260</v>
      </c>
      <c r="C13" s="75" t="s">
        <v>24</v>
      </c>
      <c r="D13" s="75" t="s">
        <v>261</v>
      </c>
      <c r="E13" s="75" t="s">
        <v>46</v>
      </c>
      <c r="F13" s="75" t="s">
        <v>47</v>
      </c>
      <c r="G13" s="35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5.75" customHeight="1">
      <c r="A14" s="75">
        <v>17013372</v>
      </c>
      <c r="B14" s="74" t="s">
        <v>262</v>
      </c>
      <c r="C14" s="75" t="s">
        <v>24</v>
      </c>
      <c r="D14" s="75" t="s">
        <v>261</v>
      </c>
      <c r="E14" s="75" t="s">
        <v>46</v>
      </c>
      <c r="F14" s="75" t="s">
        <v>47</v>
      </c>
      <c r="G14" s="35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5.75" customHeight="1">
      <c r="A15" s="75">
        <v>17013364</v>
      </c>
      <c r="B15" s="74" t="s">
        <v>263</v>
      </c>
      <c r="C15" s="75" t="s">
        <v>24</v>
      </c>
      <c r="D15" s="75" t="s">
        <v>261</v>
      </c>
      <c r="E15" s="75" t="s">
        <v>46</v>
      </c>
      <c r="F15" s="75" t="s">
        <v>47</v>
      </c>
      <c r="G15" s="35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5.75" customHeight="1">
      <c r="A16" s="22">
        <v>17013410</v>
      </c>
      <c r="B16" s="65" t="s">
        <v>264</v>
      </c>
      <c r="C16" s="22" t="s">
        <v>24</v>
      </c>
      <c r="D16" s="22" t="s">
        <v>261</v>
      </c>
      <c r="E16" s="22" t="s">
        <v>46</v>
      </c>
      <c r="F16" s="21" t="s">
        <v>47</v>
      </c>
      <c r="G16" s="35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5.75" customHeight="1">
      <c r="A17" s="22">
        <v>17013429</v>
      </c>
      <c r="B17" s="65" t="s">
        <v>265</v>
      </c>
      <c r="C17" s="22" t="s">
        <v>24</v>
      </c>
      <c r="D17" s="22" t="s">
        <v>261</v>
      </c>
      <c r="E17" s="22" t="s">
        <v>46</v>
      </c>
      <c r="F17" s="21" t="s">
        <v>47</v>
      </c>
      <c r="G17" s="35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5.75" customHeight="1">
      <c r="A18" s="22">
        <v>17039851</v>
      </c>
      <c r="B18" s="65" t="s">
        <v>266</v>
      </c>
      <c r="C18" s="22" t="s">
        <v>24</v>
      </c>
      <c r="D18" s="22" t="s">
        <v>261</v>
      </c>
      <c r="E18" s="22" t="s">
        <v>46</v>
      </c>
      <c r="F18" s="21" t="s">
        <v>47</v>
      </c>
      <c r="G18" s="35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5.75" customHeight="1">
      <c r="A19" s="22">
        <v>17013445</v>
      </c>
      <c r="B19" s="65" t="s">
        <v>267</v>
      </c>
      <c r="C19" s="22" t="s">
        <v>24</v>
      </c>
      <c r="D19" s="22" t="s">
        <v>261</v>
      </c>
      <c r="E19" s="22" t="s">
        <v>46</v>
      </c>
      <c r="F19" s="21" t="s">
        <v>47</v>
      </c>
      <c r="G19" s="35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5.75" customHeight="1">
      <c r="A20" s="22">
        <v>17015960</v>
      </c>
      <c r="B20" s="65" t="s">
        <v>195</v>
      </c>
      <c r="C20" s="22" t="s">
        <v>24</v>
      </c>
      <c r="D20" s="22" t="s">
        <v>268</v>
      </c>
      <c r="E20" s="22" t="s">
        <v>46</v>
      </c>
      <c r="F20" s="21" t="s">
        <v>47</v>
      </c>
      <c r="G20" s="35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5.75" customHeight="1">
      <c r="A21" s="22">
        <v>17057159</v>
      </c>
      <c r="B21" s="65" t="s">
        <v>269</v>
      </c>
      <c r="C21" s="22" t="s">
        <v>24</v>
      </c>
      <c r="D21" s="22" t="s">
        <v>268</v>
      </c>
      <c r="E21" s="22" t="s">
        <v>46</v>
      </c>
      <c r="F21" s="21" t="s">
        <v>47</v>
      </c>
      <c r="G21" s="35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5.75" customHeight="1">
      <c r="A22" s="22">
        <v>17016819</v>
      </c>
      <c r="B22" s="65" t="s">
        <v>270</v>
      </c>
      <c r="C22" s="22" t="s">
        <v>24</v>
      </c>
      <c r="D22" s="22" t="s">
        <v>271</v>
      </c>
      <c r="E22" s="22" t="s">
        <v>46</v>
      </c>
      <c r="F22" s="21" t="s">
        <v>47</v>
      </c>
      <c r="G22" s="35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5.75" customHeight="1">
      <c r="A23" s="22">
        <v>17054052</v>
      </c>
      <c r="B23" s="65" t="s">
        <v>272</v>
      </c>
      <c r="C23" s="22" t="s">
        <v>24</v>
      </c>
      <c r="D23" s="22" t="s">
        <v>273</v>
      </c>
      <c r="E23" s="22" t="s">
        <v>46</v>
      </c>
      <c r="F23" s="21" t="s">
        <v>47</v>
      </c>
      <c r="G23" s="35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5.75" customHeight="1">
      <c r="A24" s="22">
        <v>17039436</v>
      </c>
      <c r="B24" s="65" t="s">
        <v>274</v>
      </c>
      <c r="C24" s="22" t="s">
        <v>24</v>
      </c>
      <c r="D24" s="22" t="s">
        <v>273</v>
      </c>
      <c r="E24" s="22" t="s">
        <v>46</v>
      </c>
      <c r="F24" s="21" t="s">
        <v>47</v>
      </c>
      <c r="G24" s="35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5.75" customHeight="1">
      <c r="A25" s="22">
        <v>17016240</v>
      </c>
      <c r="B25" s="65" t="s">
        <v>275</v>
      </c>
      <c r="C25" s="22" t="s">
        <v>24</v>
      </c>
      <c r="D25" s="22" t="s">
        <v>256</v>
      </c>
      <c r="E25" s="22" t="s">
        <v>46</v>
      </c>
      <c r="F25" s="21" t="s">
        <v>80</v>
      </c>
      <c r="G25" s="35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5.75" customHeight="1">
      <c r="A26" s="22">
        <v>17050871</v>
      </c>
      <c r="B26" s="65" t="s">
        <v>276</v>
      </c>
      <c r="C26" s="22" t="s">
        <v>24</v>
      </c>
      <c r="D26" s="22" t="s">
        <v>277</v>
      </c>
      <c r="E26" s="22" t="s">
        <v>46</v>
      </c>
      <c r="F26" s="21" t="s">
        <v>80</v>
      </c>
      <c r="G26" s="35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5.75" customHeight="1">
      <c r="A27" s="22">
        <v>17015952</v>
      </c>
      <c r="B27" s="65" t="s">
        <v>278</v>
      </c>
      <c r="C27" s="22" t="s">
        <v>24</v>
      </c>
      <c r="D27" s="22" t="s">
        <v>268</v>
      </c>
      <c r="E27" s="22" t="s">
        <v>46</v>
      </c>
      <c r="F27" s="21" t="s">
        <v>80</v>
      </c>
      <c r="G27" s="35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5.75" customHeight="1">
      <c r="A28" s="22">
        <v>17016231</v>
      </c>
      <c r="B28" s="65" t="s">
        <v>279</v>
      </c>
      <c r="C28" s="22" t="s">
        <v>24</v>
      </c>
      <c r="D28" s="22" t="s">
        <v>256</v>
      </c>
      <c r="E28" s="22" t="s">
        <v>46</v>
      </c>
      <c r="F28" s="21" t="s">
        <v>96</v>
      </c>
      <c r="G28" s="35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5.75" customHeight="1">
      <c r="A29" s="22">
        <v>17011787</v>
      </c>
      <c r="B29" s="65" t="s">
        <v>280</v>
      </c>
      <c r="C29" s="22" t="s">
        <v>24</v>
      </c>
      <c r="D29" s="22" t="s">
        <v>277</v>
      </c>
      <c r="E29" s="22" t="s">
        <v>46</v>
      </c>
      <c r="F29" s="21" t="s">
        <v>96</v>
      </c>
      <c r="G29" s="35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5.75" customHeight="1">
      <c r="A30" s="22">
        <v>17054931</v>
      </c>
      <c r="B30" s="65" t="s">
        <v>281</v>
      </c>
      <c r="C30" s="22" t="s">
        <v>24</v>
      </c>
      <c r="D30" s="22" t="s">
        <v>277</v>
      </c>
      <c r="E30" s="22" t="s">
        <v>46</v>
      </c>
      <c r="F30" s="21" t="s">
        <v>96</v>
      </c>
      <c r="G30" s="35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5.75" customHeight="1">
      <c r="A31" s="22">
        <v>17011795</v>
      </c>
      <c r="B31" s="65" t="s">
        <v>282</v>
      </c>
      <c r="C31" s="22" t="s">
        <v>24</v>
      </c>
      <c r="D31" s="22" t="s">
        <v>277</v>
      </c>
      <c r="E31" s="22" t="s">
        <v>46</v>
      </c>
      <c r="F31" s="21" t="s">
        <v>96</v>
      </c>
      <c r="G31" s="35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5.75" customHeight="1">
      <c r="A32" s="22">
        <v>17012988</v>
      </c>
      <c r="B32" s="65" t="s">
        <v>283</v>
      </c>
      <c r="C32" s="22" t="s">
        <v>24</v>
      </c>
      <c r="D32" s="22" t="s">
        <v>284</v>
      </c>
      <c r="E32" s="22" t="s">
        <v>46</v>
      </c>
      <c r="F32" s="21" t="s">
        <v>96</v>
      </c>
      <c r="G32" s="35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5.75" customHeight="1">
      <c r="A33" s="22">
        <v>17012970</v>
      </c>
      <c r="B33" s="65" t="s">
        <v>285</v>
      </c>
      <c r="C33" s="22" t="s">
        <v>24</v>
      </c>
      <c r="D33" s="22" t="s">
        <v>284</v>
      </c>
      <c r="E33" s="22" t="s">
        <v>46</v>
      </c>
      <c r="F33" s="21" t="s">
        <v>96</v>
      </c>
      <c r="G33" s="35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5.75" customHeight="1">
      <c r="A34" s="22">
        <v>17054125</v>
      </c>
      <c r="B34" s="65" t="s">
        <v>286</v>
      </c>
      <c r="C34" s="22" t="s">
        <v>24</v>
      </c>
      <c r="D34" s="22" t="s">
        <v>284</v>
      </c>
      <c r="E34" s="22" t="s">
        <v>46</v>
      </c>
      <c r="F34" s="21" t="s">
        <v>96</v>
      </c>
      <c r="G34" s="35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5.75" customHeight="1">
      <c r="A35" s="22">
        <v>17014050</v>
      </c>
      <c r="B35" s="65" t="s">
        <v>287</v>
      </c>
      <c r="C35" s="22" t="s">
        <v>24</v>
      </c>
      <c r="D35" s="22" t="s">
        <v>288</v>
      </c>
      <c r="E35" s="22" t="s">
        <v>46</v>
      </c>
      <c r="F35" s="21" t="s">
        <v>96</v>
      </c>
      <c r="G35" s="35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5.75" customHeight="1">
      <c r="A36" s="46"/>
      <c r="B36" s="48"/>
      <c r="C36" s="46"/>
      <c r="D36" s="46"/>
      <c r="E36" s="46"/>
      <c r="F36" s="46"/>
      <c r="G36" s="35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5.75" customHeight="1">
      <c r="A37" s="46"/>
      <c r="B37" s="48"/>
      <c r="C37" s="46"/>
      <c r="D37" s="46"/>
      <c r="E37" s="46"/>
      <c r="F37" s="46"/>
      <c r="G37" s="35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5.75" customHeight="1">
      <c r="A38" s="46"/>
      <c r="B38" s="48"/>
      <c r="C38" s="46"/>
      <c r="D38" s="46"/>
      <c r="E38" s="46"/>
      <c r="F38" s="46"/>
      <c r="G38" s="35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5.75" customHeight="1">
      <c r="A39" s="46"/>
      <c r="B39" s="48"/>
      <c r="C39" s="46"/>
      <c r="D39" s="46"/>
      <c r="E39" s="46"/>
      <c r="F39" s="46"/>
      <c r="G39" s="35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5.75" customHeight="1">
      <c r="A40" s="46"/>
      <c r="B40" s="48"/>
      <c r="C40" s="46"/>
      <c r="D40" s="46"/>
      <c r="E40" s="46"/>
      <c r="F40" s="46"/>
      <c r="G40" s="35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5.75" customHeight="1">
      <c r="A41" s="46"/>
      <c r="B41" s="48"/>
      <c r="C41" s="46"/>
      <c r="D41" s="46"/>
      <c r="E41" s="46"/>
      <c r="F41" s="46"/>
      <c r="G41" s="35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5.75" customHeight="1">
      <c r="A42" s="46"/>
      <c r="B42" s="48"/>
      <c r="C42" s="46"/>
      <c r="D42" s="46"/>
      <c r="E42" s="46"/>
      <c r="F42" s="46"/>
      <c r="G42" s="35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5.75" customHeight="1">
      <c r="A43" s="46"/>
      <c r="B43" s="48"/>
      <c r="C43" s="46"/>
      <c r="D43" s="46"/>
      <c r="E43" s="46"/>
      <c r="F43" s="46"/>
      <c r="G43" s="35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5.75" customHeight="1">
      <c r="A44" s="46"/>
      <c r="B44" s="48"/>
      <c r="C44" s="46"/>
      <c r="D44" s="46"/>
      <c r="E44" s="46"/>
      <c r="F44" s="46"/>
      <c r="G44" s="35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5.75" customHeight="1">
      <c r="A45" s="46"/>
      <c r="B45" s="48"/>
      <c r="C45" s="46"/>
      <c r="D45" s="46"/>
      <c r="E45" s="46"/>
      <c r="F45" s="46"/>
      <c r="G45" s="35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5.75" customHeight="1">
      <c r="A46" s="46"/>
      <c r="B46" s="48"/>
      <c r="C46" s="46"/>
      <c r="D46" s="46"/>
      <c r="E46" s="46"/>
      <c r="F46" s="46"/>
      <c r="G46" s="35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5.75" customHeight="1">
      <c r="A47" s="46"/>
      <c r="B47" s="48"/>
      <c r="C47" s="46"/>
      <c r="D47" s="46"/>
      <c r="E47" s="46"/>
      <c r="F47" s="46"/>
      <c r="G47" s="35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5.75" customHeight="1">
      <c r="A48" s="46"/>
      <c r="B48" s="48"/>
      <c r="C48" s="46"/>
      <c r="D48" s="46"/>
      <c r="E48" s="46"/>
      <c r="F48" s="46"/>
      <c r="G48" s="35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5.75" customHeight="1">
      <c r="A49" s="46"/>
      <c r="B49" s="48"/>
      <c r="C49" s="46"/>
      <c r="D49" s="46"/>
      <c r="E49" s="46"/>
      <c r="F49" s="46"/>
      <c r="G49" s="35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5.75" customHeight="1">
      <c r="A50" s="46"/>
      <c r="B50" s="48"/>
      <c r="C50" s="46"/>
      <c r="D50" s="46"/>
      <c r="E50" s="46"/>
      <c r="F50" s="46"/>
      <c r="G50" s="35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5.75" customHeight="1">
      <c r="A51" s="46"/>
      <c r="B51" s="48"/>
      <c r="C51" s="46"/>
      <c r="D51" s="46"/>
      <c r="E51" s="46"/>
      <c r="F51" s="46"/>
      <c r="G51" s="35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5.75" customHeight="1">
      <c r="A52" s="46"/>
      <c r="B52" s="48"/>
      <c r="C52" s="46"/>
      <c r="D52" s="46"/>
      <c r="E52" s="46"/>
      <c r="F52" s="46"/>
      <c r="G52" s="35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5.75" customHeight="1">
      <c r="A53" s="46"/>
      <c r="B53" s="48"/>
      <c r="C53" s="46"/>
      <c r="D53" s="46"/>
      <c r="E53" s="46"/>
      <c r="F53" s="46"/>
      <c r="G53" s="35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5.75" customHeight="1">
      <c r="A54" s="46"/>
      <c r="B54" s="48"/>
      <c r="C54" s="46"/>
      <c r="D54" s="46"/>
      <c r="E54" s="46"/>
      <c r="F54" s="46"/>
      <c r="G54" s="35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5.75" customHeight="1">
      <c r="A55" s="46"/>
      <c r="B55" s="48"/>
      <c r="C55" s="46"/>
      <c r="D55" s="46"/>
      <c r="E55" s="46"/>
      <c r="F55" s="46"/>
      <c r="G55" s="35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5.75" customHeight="1">
      <c r="A56" s="46"/>
      <c r="B56" s="48"/>
      <c r="C56" s="46"/>
      <c r="D56" s="46"/>
      <c r="E56" s="46"/>
      <c r="F56" s="46"/>
      <c r="G56" s="35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5.75" customHeight="1">
      <c r="A57" s="46"/>
      <c r="B57" s="48"/>
      <c r="C57" s="46"/>
      <c r="D57" s="46"/>
      <c r="E57" s="46"/>
      <c r="F57" s="46"/>
      <c r="G57" s="35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5.75" customHeight="1">
      <c r="A58" s="46"/>
      <c r="B58" s="48"/>
      <c r="C58" s="46"/>
      <c r="D58" s="46"/>
      <c r="E58" s="46"/>
      <c r="F58" s="46"/>
      <c r="G58" s="35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5.75" customHeight="1">
      <c r="A59" s="46"/>
      <c r="B59" s="48"/>
      <c r="C59" s="46"/>
      <c r="D59" s="46"/>
      <c r="E59" s="46"/>
      <c r="F59" s="46"/>
      <c r="G59" s="35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5.75" customHeight="1">
      <c r="A60" s="46"/>
      <c r="B60" s="48"/>
      <c r="C60" s="46"/>
      <c r="D60" s="46"/>
      <c r="E60" s="46"/>
      <c r="F60" s="46"/>
      <c r="G60" s="35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5.75" customHeight="1">
      <c r="A61" s="46"/>
      <c r="B61" s="48"/>
      <c r="C61" s="46"/>
      <c r="D61" s="46"/>
      <c r="E61" s="46"/>
      <c r="F61" s="46"/>
      <c r="G61" s="35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5.75" customHeight="1">
      <c r="A62" s="46"/>
      <c r="B62" s="48"/>
      <c r="C62" s="46"/>
      <c r="D62" s="46"/>
      <c r="E62" s="46"/>
      <c r="F62" s="46"/>
      <c r="G62" s="35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5.75" customHeight="1">
      <c r="A63" s="46"/>
      <c r="B63" s="48"/>
      <c r="C63" s="46"/>
      <c r="D63" s="46"/>
      <c r="E63" s="46"/>
      <c r="F63" s="46"/>
      <c r="G63" s="35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5.75" customHeight="1">
      <c r="A64" s="46"/>
      <c r="B64" s="48"/>
      <c r="C64" s="46"/>
      <c r="D64" s="46"/>
      <c r="E64" s="46"/>
      <c r="F64" s="46"/>
      <c r="G64" s="35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5.75" customHeight="1">
      <c r="A65" s="46"/>
      <c r="B65" s="48"/>
      <c r="C65" s="46"/>
      <c r="D65" s="46"/>
      <c r="E65" s="46"/>
      <c r="F65" s="46"/>
      <c r="G65" s="35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5.75" customHeight="1">
      <c r="A66" s="46"/>
      <c r="B66" s="48"/>
      <c r="C66" s="46"/>
      <c r="D66" s="46"/>
      <c r="E66" s="46"/>
      <c r="F66" s="46"/>
      <c r="G66" s="35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5.75" customHeight="1">
      <c r="A67" s="46"/>
      <c r="B67" s="48"/>
      <c r="C67" s="46"/>
      <c r="D67" s="46"/>
      <c r="E67" s="46"/>
      <c r="F67" s="46"/>
      <c r="G67" s="35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5.75" customHeight="1">
      <c r="A68" s="46"/>
      <c r="B68" s="48"/>
      <c r="C68" s="46"/>
      <c r="D68" s="46"/>
      <c r="E68" s="46"/>
      <c r="F68" s="46"/>
      <c r="G68" s="35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5.75" customHeight="1">
      <c r="A69" s="46"/>
      <c r="B69" s="48"/>
      <c r="C69" s="46"/>
      <c r="D69" s="46"/>
      <c r="E69" s="46"/>
      <c r="F69" s="46"/>
      <c r="G69" s="35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5.75" customHeight="1">
      <c r="A70" s="46"/>
      <c r="B70" s="48"/>
      <c r="C70" s="46"/>
      <c r="D70" s="46"/>
      <c r="E70" s="46"/>
      <c r="F70" s="46"/>
      <c r="G70" s="35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5.75" customHeight="1">
      <c r="A71" s="46"/>
      <c r="B71" s="48"/>
      <c r="C71" s="46"/>
      <c r="D71" s="46"/>
      <c r="E71" s="46"/>
      <c r="F71" s="46"/>
      <c r="G71" s="35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5.75" customHeight="1">
      <c r="A72" s="46"/>
      <c r="B72" s="48"/>
      <c r="C72" s="46"/>
      <c r="D72" s="46"/>
      <c r="E72" s="46"/>
      <c r="F72" s="46"/>
      <c r="G72" s="35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5.75" customHeight="1">
      <c r="A73" s="46"/>
      <c r="B73" s="48"/>
      <c r="C73" s="46"/>
      <c r="D73" s="46"/>
      <c r="E73" s="46"/>
      <c r="F73" s="46"/>
      <c r="G73" s="35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5.75" customHeight="1">
      <c r="A74" s="46"/>
      <c r="B74" s="48"/>
      <c r="C74" s="46"/>
      <c r="D74" s="46"/>
      <c r="E74" s="46"/>
      <c r="F74" s="46"/>
      <c r="G74" s="35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5.75" customHeight="1">
      <c r="A75" s="46"/>
      <c r="B75" s="48"/>
      <c r="C75" s="46"/>
      <c r="D75" s="46"/>
      <c r="E75" s="46"/>
      <c r="F75" s="46"/>
      <c r="G75" s="35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5.75" customHeight="1">
      <c r="A76" s="46"/>
      <c r="B76" s="48"/>
      <c r="C76" s="46"/>
      <c r="D76" s="46"/>
      <c r="E76" s="46"/>
      <c r="F76" s="46"/>
      <c r="G76" s="35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5.75" customHeight="1">
      <c r="A77" s="46"/>
      <c r="B77" s="48"/>
      <c r="C77" s="46"/>
      <c r="D77" s="46"/>
      <c r="E77" s="46"/>
      <c r="F77" s="46"/>
      <c r="G77" s="35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5.75" customHeight="1">
      <c r="A78" s="46"/>
      <c r="B78" s="48"/>
      <c r="C78" s="46"/>
      <c r="D78" s="46"/>
      <c r="E78" s="46"/>
      <c r="F78" s="46"/>
      <c r="G78" s="35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5.75" customHeight="1">
      <c r="A79" s="46"/>
      <c r="B79" s="48"/>
      <c r="C79" s="46"/>
      <c r="D79" s="46"/>
      <c r="E79" s="46"/>
      <c r="F79" s="46"/>
      <c r="G79" s="35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5.75" customHeight="1">
      <c r="A80" s="46"/>
      <c r="B80" s="48"/>
      <c r="C80" s="46"/>
      <c r="D80" s="46"/>
      <c r="E80" s="46"/>
      <c r="F80" s="46"/>
      <c r="G80" s="35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5.75" customHeight="1">
      <c r="A81" s="46"/>
      <c r="B81" s="48"/>
      <c r="C81" s="46"/>
      <c r="D81" s="46"/>
      <c r="E81" s="46"/>
      <c r="F81" s="46"/>
      <c r="G81" s="35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5.75" customHeight="1">
      <c r="A82" s="46"/>
      <c r="B82" s="48"/>
      <c r="C82" s="46"/>
      <c r="D82" s="46"/>
      <c r="E82" s="46"/>
      <c r="F82" s="46"/>
      <c r="G82" s="35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5.75" customHeight="1">
      <c r="A83" s="46"/>
      <c r="B83" s="48"/>
      <c r="C83" s="46"/>
      <c r="D83" s="46"/>
      <c r="E83" s="46"/>
      <c r="F83" s="46"/>
      <c r="G83" s="35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5.75" customHeight="1">
      <c r="A84" s="46"/>
      <c r="B84" s="48"/>
      <c r="C84" s="46"/>
      <c r="D84" s="46"/>
      <c r="E84" s="46"/>
      <c r="F84" s="46"/>
      <c r="G84" s="35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5.75" customHeight="1">
      <c r="A85" s="46"/>
      <c r="B85" s="48"/>
      <c r="C85" s="46"/>
      <c r="D85" s="46"/>
      <c r="E85" s="46"/>
      <c r="F85" s="46"/>
      <c r="G85" s="35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5.75" customHeight="1">
      <c r="A86" s="46"/>
      <c r="B86" s="48"/>
      <c r="C86" s="46"/>
      <c r="D86" s="46"/>
      <c r="E86" s="46"/>
      <c r="F86" s="46"/>
      <c r="G86" s="35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5.75" customHeight="1">
      <c r="A87" s="46"/>
      <c r="B87" s="48"/>
      <c r="C87" s="46"/>
      <c r="D87" s="46"/>
      <c r="E87" s="46"/>
      <c r="F87" s="46"/>
      <c r="G87" s="35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5.75" customHeight="1">
      <c r="A88" s="46"/>
      <c r="B88" s="48"/>
      <c r="C88" s="46"/>
      <c r="D88" s="46"/>
      <c r="E88" s="46"/>
      <c r="F88" s="46"/>
      <c r="G88" s="35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5.75" customHeight="1">
      <c r="A89" s="46"/>
      <c r="B89" s="48"/>
      <c r="C89" s="46"/>
      <c r="D89" s="46"/>
      <c r="E89" s="46"/>
      <c r="F89" s="46"/>
      <c r="G89" s="35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5.75" customHeight="1">
      <c r="A90" s="46"/>
      <c r="B90" s="48"/>
      <c r="C90" s="46"/>
      <c r="D90" s="46"/>
      <c r="E90" s="46"/>
      <c r="F90" s="46"/>
      <c r="G90" s="35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5.75" customHeight="1">
      <c r="A91" s="46"/>
      <c r="B91" s="48"/>
      <c r="C91" s="46"/>
      <c r="D91" s="46"/>
      <c r="E91" s="46"/>
      <c r="F91" s="46"/>
      <c r="G91" s="35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5.75" customHeight="1">
      <c r="A92" s="46"/>
      <c r="B92" s="48"/>
      <c r="C92" s="46"/>
      <c r="D92" s="46"/>
      <c r="E92" s="46"/>
      <c r="F92" s="46"/>
      <c r="G92" s="35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5.75" customHeight="1">
      <c r="A93" s="46"/>
      <c r="B93" s="48"/>
      <c r="C93" s="46"/>
      <c r="D93" s="46"/>
      <c r="E93" s="46"/>
      <c r="F93" s="46"/>
      <c r="G93" s="35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5.75" customHeight="1">
      <c r="A94" s="46"/>
      <c r="B94" s="48"/>
      <c r="C94" s="46"/>
      <c r="D94" s="46"/>
      <c r="E94" s="46"/>
      <c r="F94" s="46"/>
      <c r="G94" s="35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5.75" customHeight="1">
      <c r="A95" s="46"/>
      <c r="B95" s="48"/>
      <c r="C95" s="46"/>
      <c r="D95" s="46"/>
      <c r="E95" s="46"/>
      <c r="F95" s="46"/>
      <c r="G95" s="35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5.75" customHeight="1">
      <c r="A96" s="46"/>
      <c r="B96" s="48"/>
      <c r="C96" s="46"/>
      <c r="D96" s="46"/>
      <c r="E96" s="46"/>
      <c r="F96" s="46"/>
      <c r="G96" s="35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5.75" customHeight="1">
      <c r="A97" s="46"/>
      <c r="B97" s="48"/>
      <c r="C97" s="46"/>
      <c r="D97" s="46"/>
      <c r="E97" s="46"/>
      <c r="F97" s="46"/>
      <c r="G97" s="35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5.75" customHeight="1">
      <c r="A98" s="46"/>
      <c r="B98" s="48"/>
      <c r="C98" s="46"/>
      <c r="D98" s="46"/>
      <c r="E98" s="46"/>
      <c r="F98" s="46"/>
      <c r="G98" s="35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5.75" customHeight="1">
      <c r="A99" s="46"/>
      <c r="B99" s="48"/>
      <c r="C99" s="46"/>
      <c r="D99" s="46"/>
      <c r="E99" s="46"/>
      <c r="F99" s="46"/>
      <c r="G99" s="35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5.75" customHeight="1">
      <c r="A100" s="46"/>
      <c r="B100" s="48"/>
      <c r="C100" s="46"/>
      <c r="D100" s="46"/>
      <c r="E100" s="46"/>
      <c r="F100" s="46"/>
      <c r="G100" s="35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5.75" customHeight="1">
      <c r="A101" s="46"/>
      <c r="B101" s="48"/>
      <c r="C101" s="46"/>
      <c r="D101" s="46"/>
      <c r="E101" s="46"/>
      <c r="F101" s="46"/>
      <c r="G101" s="35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5.75" customHeight="1">
      <c r="A102" s="46"/>
      <c r="B102" s="48"/>
      <c r="C102" s="46"/>
      <c r="D102" s="46"/>
      <c r="E102" s="46"/>
      <c r="F102" s="46"/>
      <c r="G102" s="35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5.75" customHeight="1">
      <c r="A103" s="46"/>
      <c r="B103" s="48"/>
      <c r="C103" s="46"/>
      <c r="D103" s="46"/>
      <c r="E103" s="46"/>
      <c r="F103" s="46"/>
      <c r="G103" s="35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5.75" customHeight="1">
      <c r="A104" s="46"/>
      <c r="B104" s="48"/>
      <c r="C104" s="46"/>
      <c r="D104" s="46"/>
      <c r="E104" s="46"/>
      <c r="F104" s="46"/>
      <c r="G104" s="35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5.75" customHeight="1">
      <c r="A105" s="46"/>
      <c r="B105" s="48"/>
      <c r="C105" s="46"/>
      <c r="D105" s="46"/>
      <c r="E105" s="46"/>
      <c r="F105" s="46"/>
      <c r="G105" s="35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5.75" customHeight="1">
      <c r="A106" s="46"/>
      <c r="B106" s="48"/>
      <c r="C106" s="46"/>
      <c r="D106" s="46"/>
      <c r="E106" s="46"/>
      <c r="F106" s="46"/>
      <c r="G106" s="35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5.75" customHeight="1">
      <c r="A107" s="46"/>
      <c r="B107" s="48"/>
      <c r="C107" s="46"/>
      <c r="D107" s="46"/>
      <c r="E107" s="46"/>
      <c r="F107" s="46"/>
      <c r="G107" s="35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5.75" customHeight="1">
      <c r="A108" s="46"/>
      <c r="B108" s="48"/>
      <c r="C108" s="46"/>
      <c r="D108" s="46"/>
      <c r="E108" s="46"/>
      <c r="F108" s="46"/>
      <c r="G108" s="35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5.75" customHeight="1">
      <c r="A109" s="46"/>
      <c r="B109" s="48"/>
      <c r="C109" s="46"/>
      <c r="D109" s="46"/>
      <c r="E109" s="46"/>
      <c r="F109" s="46"/>
      <c r="G109" s="35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5.75" customHeight="1">
      <c r="A110" s="46"/>
      <c r="B110" s="48"/>
      <c r="C110" s="46"/>
      <c r="D110" s="46"/>
      <c r="E110" s="46"/>
      <c r="F110" s="46"/>
      <c r="G110" s="35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5.75" customHeight="1">
      <c r="A111" s="46"/>
      <c r="B111" s="48"/>
      <c r="C111" s="46"/>
      <c r="D111" s="46"/>
      <c r="E111" s="46"/>
      <c r="F111" s="46"/>
      <c r="G111" s="35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5.75" customHeight="1">
      <c r="A112" s="46"/>
      <c r="B112" s="48"/>
      <c r="C112" s="46"/>
      <c r="D112" s="46"/>
      <c r="E112" s="46"/>
      <c r="F112" s="46"/>
      <c r="G112" s="35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5.75" customHeight="1">
      <c r="A113" s="46"/>
      <c r="B113" s="48"/>
      <c r="C113" s="46"/>
      <c r="D113" s="46"/>
      <c r="E113" s="46"/>
      <c r="F113" s="46"/>
      <c r="G113" s="35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5.75" customHeight="1">
      <c r="A114" s="46"/>
      <c r="B114" s="48"/>
      <c r="C114" s="46"/>
      <c r="D114" s="46"/>
      <c r="E114" s="46"/>
      <c r="F114" s="46"/>
      <c r="G114" s="35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5.75" customHeight="1">
      <c r="A115" s="46"/>
      <c r="B115" s="48"/>
      <c r="C115" s="46"/>
      <c r="D115" s="46"/>
      <c r="E115" s="46"/>
      <c r="F115" s="46"/>
      <c r="G115" s="35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5.75" customHeight="1">
      <c r="A116" s="46"/>
      <c r="B116" s="48"/>
      <c r="C116" s="46"/>
      <c r="D116" s="46"/>
      <c r="E116" s="46"/>
      <c r="F116" s="46"/>
      <c r="G116" s="35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5.75" customHeight="1">
      <c r="A117" s="46"/>
      <c r="B117" s="48"/>
      <c r="C117" s="46"/>
      <c r="D117" s="46"/>
      <c r="E117" s="46"/>
      <c r="F117" s="46"/>
      <c r="G117" s="35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5.75" customHeight="1">
      <c r="A118" s="46"/>
      <c r="B118" s="48"/>
      <c r="C118" s="46"/>
      <c r="D118" s="46"/>
      <c r="E118" s="46"/>
      <c r="F118" s="46"/>
      <c r="G118" s="35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5.75" customHeight="1">
      <c r="A119" s="46"/>
      <c r="B119" s="48"/>
      <c r="C119" s="46"/>
      <c r="D119" s="46"/>
      <c r="E119" s="46"/>
      <c r="F119" s="46"/>
      <c r="G119" s="35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5.75" customHeight="1">
      <c r="A120" s="46"/>
      <c r="B120" s="48"/>
      <c r="C120" s="46"/>
      <c r="D120" s="46"/>
      <c r="E120" s="46"/>
      <c r="F120" s="46"/>
      <c r="G120" s="35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5.75" customHeight="1">
      <c r="A121" s="46"/>
      <c r="B121" s="48"/>
      <c r="C121" s="46"/>
      <c r="D121" s="46"/>
      <c r="E121" s="46"/>
      <c r="F121" s="46"/>
      <c r="G121" s="35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5.75" customHeight="1">
      <c r="A122" s="46"/>
      <c r="B122" s="48"/>
      <c r="C122" s="46"/>
      <c r="D122" s="46"/>
      <c r="E122" s="46"/>
      <c r="F122" s="46"/>
      <c r="G122" s="35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5.75" customHeight="1">
      <c r="A123" s="46"/>
      <c r="B123" s="48"/>
      <c r="C123" s="46"/>
      <c r="D123" s="46"/>
      <c r="E123" s="46"/>
      <c r="F123" s="46"/>
      <c r="G123" s="35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5.75" customHeight="1">
      <c r="A124" s="46"/>
      <c r="B124" s="48"/>
      <c r="C124" s="46"/>
      <c r="D124" s="46"/>
      <c r="E124" s="46"/>
      <c r="F124" s="46"/>
      <c r="G124" s="35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5.75" customHeight="1">
      <c r="A125" s="46"/>
      <c r="B125" s="48"/>
      <c r="C125" s="46"/>
      <c r="D125" s="46"/>
      <c r="E125" s="46"/>
      <c r="F125" s="46"/>
      <c r="G125" s="35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5.75" customHeight="1">
      <c r="A126" s="46"/>
      <c r="B126" s="48"/>
      <c r="C126" s="46"/>
      <c r="D126" s="46"/>
      <c r="E126" s="46"/>
      <c r="F126" s="46"/>
      <c r="G126" s="35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5.75" customHeight="1">
      <c r="A127" s="46"/>
      <c r="B127" s="48"/>
      <c r="C127" s="46"/>
      <c r="D127" s="46"/>
      <c r="E127" s="46"/>
      <c r="F127" s="46"/>
      <c r="G127" s="35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5.75" customHeight="1">
      <c r="A128" s="46"/>
      <c r="B128" s="48"/>
      <c r="C128" s="46"/>
      <c r="D128" s="46"/>
      <c r="E128" s="46"/>
      <c r="F128" s="46"/>
      <c r="G128" s="35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5.75" customHeight="1">
      <c r="A129" s="46"/>
      <c r="B129" s="48"/>
      <c r="C129" s="46"/>
      <c r="D129" s="46"/>
      <c r="E129" s="46"/>
      <c r="F129" s="46"/>
      <c r="G129" s="35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5.75" customHeight="1">
      <c r="A130" s="46"/>
      <c r="B130" s="48"/>
      <c r="C130" s="46"/>
      <c r="D130" s="46"/>
      <c r="E130" s="46"/>
      <c r="F130" s="46"/>
      <c r="G130" s="35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5.75" customHeight="1">
      <c r="A131" s="46"/>
      <c r="B131" s="48"/>
      <c r="C131" s="46"/>
      <c r="D131" s="46"/>
      <c r="E131" s="46"/>
      <c r="F131" s="46"/>
      <c r="G131" s="35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5.75" customHeight="1">
      <c r="A132" s="46"/>
      <c r="B132" s="48"/>
      <c r="C132" s="46"/>
      <c r="D132" s="46"/>
      <c r="E132" s="46"/>
      <c r="F132" s="46"/>
      <c r="G132" s="35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5.75" customHeight="1">
      <c r="A133" s="46"/>
      <c r="B133" s="48"/>
      <c r="C133" s="46"/>
      <c r="D133" s="46"/>
      <c r="E133" s="46"/>
      <c r="F133" s="46"/>
      <c r="G133" s="35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5.75" customHeight="1">
      <c r="A134" s="46"/>
      <c r="B134" s="48"/>
      <c r="C134" s="46"/>
      <c r="D134" s="46"/>
      <c r="E134" s="46"/>
      <c r="F134" s="46"/>
      <c r="G134" s="35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5.75" customHeight="1">
      <c r="A135" s="46"/>
      <c r="B135" s="48"/>
      <c r="C135" s="46"/>
      <c r="D135" s="46"/>
      <c r="E135" s="46"/>
      <c r="F135" s="46"/>
      <c r="G135" s="35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5.75" customHeight="1">
      <c r="A136" s="46"/>
      <c r="B136" s="48"/>
      <c r="C136" s="46"/>
      <c r="D136" s="46"/>
      <c r="E136" s="46"/>
      <c r="F136" s="46"/>
      <c r="G136" s="35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5.75" customHeight="1">
      <c r="A137" s="46"/>
      <c r="B137" s="48"/>
      <c r="C137" s="46"/>
      <c r="D137" s="46"/>
      <c r="E137" s="46"/>
      <c r="F137" s="46"/>
      <c r="G137" s="35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5.75" customHeight="1">
      <c r="A138" s="46"/>
      <c r="B138" s="48"/>
      <c r="C138" s="46"/>
      <c r="D138" s="46"/>
      <c r="E138" s="46"/>
      <c r="F138" s="46"/>
      <c r="G138" s="35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5.75" customHeight="1">
      <c r="A139" s="46"/>
      <c r="B139" s="48"/>
      <c r="C139" s="46"/>
      <c r="D139" s="46"/>
      <c r="E139" s="46"/>
      <c r="F139" s="46"/>
      <c r="G139" s="35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5.75" customHeight="1">
      <c r="A140" s="46"/>
      <c r="B140" s="48"/>
      <c r="C140" s="46"/>
      <c r="D140" s="46"/>
      <c r="E140" s="46"/>
      <c r="F140" s="46"/>
      <c r="G140" s="35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5.75" customHeight="1">
      <c r="A141" s="46"/>
      <c r="B141" s="48"/>
      <c r="C141" s="46"/>
      <c r="D141" s="46"/>
      <c r="E141" s="46"/>
      <c r="F141" s="46"/>
      <c r="G141" s="35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5.75" customHeight="1">
      <c r="A142" s="46"/>
      <c r="B142" s="48"/>
      <c r="C142" s="46"/>
      <c r="D142" s="46"/>
      <c r="E142" s="46"/>
      <c r="F142" s="46"/>
      <c r="G142" s="35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5.75" customHeight="1">
      <c r="A143" s="46"/>
      <c r="B143" s="48"/>
      <c r="C143" s="46"/>
      <c r="D143" s="46"/>
      <c r="E143" s="46"/>
      <c r="F143" s="46"/>
      <c r="G143" s="35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5.75" customHeight="1">
      <c r="A144" s="46"/>
      <c r="B144" s="48"/>
      <c r="C144" s="46"/>
      <c r="D144" s="46"/>
      <c r="E144" s="46"/>
      <c r="F144" s="46"/>
      <c r="G144" s="35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5.75" customHeight="1">
      <c r="A145" s="46"/>
      <c r="B145" s="48"/>
      <c r="C145" s="46"/>
      <c r="D145" s="46"/>
      <c r="E145" s="46"/>
      <c r="F145" s="46"/>
      <c r="G145" s="35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5.75" customHeight="1">
      <c r="A146" s="46"/>
      <c r="B146" s="48"/>
      <c r="C146" s="46"/>
      <c r="D146" s="46"/>
      <c r="E146" s="46"/>
      <c r="F146" s="46"/>
      <c r="G146" s="35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5.75" customHeight="1">
      <c r="A147" s="46"/>
      <c r="B147" s="48"/>
      <c r="C147" s="46"/>
      <c r="D147" s="46"/>
      <c r="E147" s="46"/>
      <c r="F147" s="46"/>
      <c r="G147" s="35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5.75" customHeight="1">
      <c r="A148" s="46"/>
      <c r="B148" s="48"/>
      <c r="C148" s="46"/>
      <c r="D148" s="46"/>
      <c r="E148" s="46"/>
      <c r="F148" s="46"/>
      <c r="G148" s="35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5.75" customHeight="1">
      <c r="A149" s="46"/>
      <c r="B149" s="48"/>
      <c r="C149" s="46"/>
      <c r="D149" s="46"/>
      <c r="E149" s="46"/>
      <c r="F149" s="46"/>
      <c r="G149" s="35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5.75" customHeight="1">
      <c r="A150" s="46"/>
      <c r="B150" s="48"/>
      <c r="C150" s="46"/>
      <c r="D150" s="46"/>
      <c r="E150" s="46"/>
      <c r="F150" s="46"/>
      <c r="G150" s="35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5.75" customHeight="1">
      <c r="A151" s="46"/>
      <c r="B151" s="48"/>
      <c r="C151" s="46"/>
      <c r="D151" s="46"/>
      <c r="E151" s="46"/>
      <c r="F151" s="46"/>
      <c r="G151" s="35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5.75" customHeight="1">
      <c r="A152" s="46"/>
      <c r="B152" s="48"/>
      <c r="C152" s="46"/>
      <c r="D152" s="46"/>
      <c r="E152" s="46"/>
      <c r="F152" s="46"/>
      <c r="G152" s="35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5.75" customHeight="1">
      <c r="A153" s="46"/>
      <c r="B153" s="48"/>
      <c r="C153" s="46"/>
      <c r="D153" s="46"/>
      <c r="E153" s="46"/>
      <c r="F153" s="46"/>
      <c r="G153" s="35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5.75" customHeight="1">
      <c r="A154" s="46"/>
      <c r="B154" s="48"/>
      <c r="C154" s="46"/>
      <c r="D154" s="46"/>
      <c r="E154" s="46"/>
      <c r="F154" s="46"/>
      <c r="G154" s="35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5.75" customHeight="1">
      <c r="A155" s="46"/>
      <c r="B155" s="48"/>
      <c r="C155" s="46"/>
      <c r="D155" s="46"/>
      <c r="E155" s="46"/>
      <c r="F155" s="46"/>
      <c r="G155" s="35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5.75" customHeight="1">
      <c r="A156" s="46"/>
      <c r="B156" s="48"/>
      <c r="C156" s="46"/>
      <c r="D156" s="46"/>
      <c r="E156" s="46"/>
      <c r="F156" s="46"/>
      <c r="G156" s="35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5.75" customHeight="1">
      <c r="A157" s="46"/>
      <c r="B157" s="48"/>
      <c r="C157" s="46"/>
      <c r="D157" s="46"/>
      <c r="E157" s="46"/>
      <c r="F157" s="46"/>
      <c r="G157" s="35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5.75" customHeight="1">
      <c r="A158" s="46"/>
      <c r="B158" s="48"/>
      <c r="C158" s="46"/>
      <c r="D158" s="46"/>
      <c r="E158" s="46"/>
      <c r="F158" s="46"/>
      <c r="G158" s="35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5.75" customHeight="1">
      <c r="A159" s="46"/>
      <c r="B159" s="48"/>
      <c r="C159" s="46"/>
      <c r="D159" s="46"/>
      <c r="E159" s="46"/>
      <c r="F159" s="46"/>
      <c r="G159" s="35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5.75" customHeight="1">
      <c r="A160" s="46"/>
      <c r="B160" s="48"/>
      <c r="C160" s="46"/>
      <c r="D160" s="46"/>
      <c r="E160" s="46"/>
      <c r="F160" s="46"/>
      <c r="G160" s="35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5.75" customHeight="1">
      <c r="A161" s="46"/>
      <c r="B161" s="48"/>
      <c r="C161" s="46"/>
      <c r="D161" s="46"/>
      <c r="E161" s="46"/>
      <c r="F161" s="46"/>
      <c r="G161" s="35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5.75" customHeight="1">
      <c r="A162" s="46"/>
      <c r="B162" s="48"/>
      <c r="C162" s="46"/>
      <c r="D162" s="46"/>
      <c r="E162" s="46"/>
      <c r="F162" s="46"/>
      <c r="G162" s="35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5.75" customHeight="1">
      <c r="A163" s="46"/>
      <c r="B163" s="48"/>
      <c r="C163" s="46"/>
      <c r="D163" s="46"/>
      <c r="E163" s="46"/>
      <c r="F163" s="46"/>
      <c r="G163" s="35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5.75" customHeight="1">
      <c r="A164" s="46"/>
      <c r="B164" s="48"/>
      <c r="C164" s="46"/>
      <c r="D164" s="46"/>
      <c r="E164" s="46"/>
      <c r="F164" s="46"/>
      <c r="G164" s="35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5.75" customHeight="1">
      <c r="A165" s="46"/>
      <c r="B165" s="48"/>
      <c r="C165" s="46"/>
      <c r="D165" s="46"/>
      <c r="E165" s="46"/>
      <c r="F165" s="46"/>
      <c r="G165" s="35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5.75" customHeight="1">
      <c r="A166" s="46"/>
      <c r="B166" s="48"/>
      <c r="C166" s="46"/>
      <c r="D166" s="46"/>
      <c r="E166" s="46"/>
      <c r="F166" s="46"/>
      <c r="G166" s="35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5.75" customHeight="1">
      <c r="A167" s="46"/>
      <c r="B167" s="48"/>
      <c r="C167" s="46"/>
      <c r="D167" s="46"/>
      <c r="E167" s="46"/>
      <c r="F167" s="46"/>
      <c r="G167" s="35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5.75" customHeight="1">
      <c r="A168" s="46"/>
      <c r="B168" s="48"/>
      <c r="C168" s="46"/>
      <c r="D168" s="46"/>
      <c r="E168" s="46"/>
      <c r="F168" s="46"/>
      <c r="G168" s="35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5.75" customHeight="1">
      <c r="A169" s="46"/>
      <c r="B169" s="48"/>
      <c r="C169" s="46"/>
      <c r="D169" s="46"/>
      <c r="E169" s="46"/>
      <c r="F169" s="46"/>
      <c r="G169" s="35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5.75" customHeight="1">
      <c r="A170" s="46"/>
      <c r="B170" s="48"/>
      <c r="C170" s="46"/>
      <c r="D170" s="46"/>
      <c r="E170" s="46"/>
      <c r="F170" s="46"/>
      <c r="G170" s="35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5.75" customHeight="1">
      <c r="A171" s="46"/>
      <c r="B171" s="48"/>
      <c r="C171" s="46"/>
      <c r="D171" s="46"/>
      <c r="E171" s="46"/>
      <c r="F171" s="46"/>
      <c r="G171" s="35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5.75" customHeight="1">
      <c r="A172" s="46"/>
      <c r="B172" s="48"/>
      <c r="C172" s="46"/>
      <c r="D172" s="46"/>
      <c r="E172" s="46"/>
      <c r="F172" s="46"/>
      <c r="G172" s="35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5.75" customHeight="1">
      <c r="A173" s="46"/>
      <c r="B173" s="48"/>
      <c r="C173" s="46"/>
      <c r="D173" s="46"/>
      <c r="E173" s="46"/>
      <c r="F173" s="46"/>
      <c r="G173" s="35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5.75" customHeight="1">
      <c r="A174" s="46"/>
      <c r="B174" s="48"/>
      <c r="C174" s="46"/>
      <c r="D174" s="46"/>
      <c r="E174" s="46"/>
      <c r="F174" s="46"/>
      <c r="G174" s="35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5.75" customHeight="1">
      <c r="A175" s="46"/>
      <c r="B175" s="48"/>
      <c r="C175" s="46"/>
      <c r="D175" s="46"/>
      <c r="E175" s="46"/>
      <c r="F175" s="46"/>
      <c r="G175" s="35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5.75" customHeight="1">
      <c r="A176" s="46"/>
      <c r="B176" s="48"/>
      <c r="C176" s="46"/>
      <c r="D176" s="46"/>
      <c r="E176" s="46"/>
      <c r="F176" s="46"/>
      <c r="G176" s="35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5.75" customHeight="1">
      <c r="A177" s="46"/>
      <c r="B177" s="48"/>
      <c r="C177" s="46"/>
      <c r="D177" s="46"/>
      <c r="E177" s="46"/>
      <c r="F177" s="46"/>
      <c r="G177" s="35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5.75" customHeight="1">
      <c r="A178" s="46"/>
      <c r="B178" s="48"/>
      <c r="C178" s="46"/>
      <c r="D178" s="46"/>
      <c r="E178" s="46"/>
      <c r="F178" s="46"/>
      <c r="G178" s="35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5.75" customHeight="1">
      <c r="A179" s="46"/>
      <c r="B179" s="48"/>
      <c r="C179" s="46"/>
      <c r="D179" s="46"/>
      <c r="E179" s="46"/>
      <c r="F179" s="46"/>
      <c r="G179" s="35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5.75" customHeight="1">
      <c r="A180" s="46"/>
      <c r="B180" s="48"/>
      <c r="C180" s="46"/>
      <c r="D180" s="46"/>
      <c r="E180" s="46"/>
      <c r="F180" s="46"/>
      <c r="G180" s="35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5.75" customHeight="1">
      <c r="A181" s="46"/>
      <c r="B181" s="48"/>
      <c r="C181" s="46"/>
      <c r="D181" s="46"/>
      <c r="E181" s="46"/>
      <c r="F181" s="46"/>
      <c r="G181" s="35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5.75" customHeight="1">
      <c r="A182" s="46"/>
      <c r="B182" s="48"/>
      <c r="C182" s="46"/>
      <c r="D182" s="46"/>
      <c r="E182" s="46"/>
      <c r="F182" s="46"/>
      <c r="G182" s="35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5.75" customHeight="1">
      <c r="A183" s="46"/>
      <c r="B183" s="48"/>
      <c r="C183" s="46"/>
      <c r="D183" s="46"/>
      <c r="E183" s="46"/>
      <c r="F183" s="46"/>
      <c r="G183" s="35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5.75" customHeight="1">
      <c r="A184" s="46"/>
      <c r="B184" s="48"/>
      <c r="C184" s="46"/>
      <c r="D184" s="46"/>
      <c r="E184" s="46"/>
      <c r="F184" s="46"/>
      <c r="G184" s="35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5.75" customHeight="1">
      <c r="A185" s="46"/>
      <c r="B185" s="48"/>
      <c r="C185" s="46"/>
      <c r="D185" s="46"/>
      <c r="E185" s="46"/>
      <c r="F185" s="46"/>
      <c r="G185" s="35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5.75" customHeight="1">
      <c r="A186" s="46"/>
      <c r="B186" s="48"/>
      <c r="C186" s="46"/>
      <c r="D186" s="46"/>
      <c r="E186" s="46"/>
      <c r="F186" s="46"/>
      <c r="G186" s="35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5.75" customHeight="1">
      <c r="A187" s="46"/>
      <c r="B187" s="48"/>
      <c r="C187" s="46"/>
      <c r="D187" s="46"/>
      <c r="E187" s="46"/>
      <c r="F187" s="46"/>
      <c r="G187" s="35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5.75" customHeight="1">
      <c r="A188" s="46"/>
      <c r="B188" s="48"/>
      <c r="C188" s="46"/>
      <c r="D188" s="46"/>
      <c r="E188" s="46"/>
      <c r="F188" s="46"/>
      <c r="G188" s="35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5.75" customHeight="1">
      <c r="A189" s="46"/>
      <c r="B189" s="48"/>
      <c r="C189" s="46"/>
      <c r="D189" s="46"/>
      <c r="E189" s="46"/>
      <c r="F189" s="46"/>
      <c r="G189" s="35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5.75" customHeight="1">
      <c r="A190" s="46"/>
      <c r="B190" s="48"/>
      <c r="C190" s="46"/>
      <c r="D190" s="46"/>
      <c r="E190" s="46"/>
      <c r="F190" s="46"/>
      <c r="G190" s="35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5.75" customHeight="1">
      <c r="A191" s="46"/>
      <c r="B191" s="48"/>
      <c r="C191" s="46"/>
      <c r="D191" s="46"/>
      <c r="E191" s="46"/>
      <c r="F191" s="46"/>
      <c r="G191" s="35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5.75" customHeight="1">
      <c r="A192" s="46"/>
      <c r="B192" s="48"/>
      <c r="C192" s="46"/>
      <c r="D192" s="46"/>
      <c r="E192" s="46"/>
      <c r="F192" s="46"/>
      <c r="G192" s="35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5.75" customHeight="1">
      <c r="A193" s="46"/>
      <c r="B193" s="48"/>
      <c r="C193" s="46"/>
      <c r="D193" s="46"/>
      <c r="E193" s="46"/>
      <c r="F193" s="46"/>
      <c r="G193" s="35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5.75" customHeight="1">
      <c r="A194" s="46"/>
      <c r="B194" s="48"/>
      <c r="C194" s="46"/>
      <c r="D194" s="46"/>
      <c r="E194" s="46"/>
      <c r="F194" s="46"/>
      <c r="G194" s="35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5.75" customHeight="1">
      <c r="A195" s="46"/>
      <c r="B195" s="48"/>
      <c r="C195" s="46"/>
      <c r="D195" s="46"/>
      <c r="E195" s="46"/>
      <c r="F195" s="46"/>
      <c r="G195" s="35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5.75" customHeight="1">
      <c r="A196" s="46"/>
      <c r="B196" s="48"/>
      <c r="C196" s="46"/>
      <c r="D196" s="46"/>
      <c r="E196" s="46"/>
      <c r="F196" s="46"/>
      <c r="G196" s="35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5.75" customHeight="1">
      <c r="A197" s="46"/>
      <c r="B197" s="48"/>
      <c r="C197" s="46"/>
      <c r="D197" s="46"/>
      <c r="E197" s="46"/>
      <c r="F197" s="46"/>
      <c r="G197" s="35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5.75" customHeight="1">
      <c r="A198" s="46"/>
      <c r="B198" s="48"/>
      <c r="C198" s="46"/>
      <c r="D198" s="46"/>
      <c r="E198" s="46"/>
      <c r="F198" s="46"/>
      <c r="G198" s="35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5.75" customHeight="1">
      <c r="A199" s="46"/>
      <c r="B199" s="48"/>
      <c r="C199" s="46"/>
      <c r="D199" s="46"/>
      <c r="E199" s="46"/>
      <c r="F199" s="46"/>
      <c r="G199" s="35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5.75" customHeight="1">
      <c r="A200" s="46"/>
      <c r="B200" s="48"/>
      <c r="C200" s="46"/>
      <c r="D200" s="46"/>
      <c r="E200" s="46"/>
      <c r="F200" s="46"/>
      <c r="G200" s="35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5.75" customHeight="1">
      <c r="A201" s="46"/>
      <c r="B201" s="48"/>
      <c r="C201" s="46"/>
      <c r="D201" s="46"/>
      <c r="E201" s="46"/>
      <c r="F201" s="46"/>
      <c r="G201" s="35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5.75" customHeight="1">
      <c r="A202" s="46"/>
      <c r="B202" s="48"/>
      <c r="C202" s="46"/>
      <c r="D202" s="46"/>
      <c r="E202" s="46"/>
      <c r="F202" s="46"/>
      <c r="G202" s="35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5.75" customHeight="1">
      <c r="A203" s="46"/>
      <c r="B203" s="48"/>
      <c r="C203" s="46"/>
      <c r="D203" s="46"/>
      <c r="E203" s="46"/>
      <c r="F203" s="46"/>
      <c r="G203" s="35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5.75" customHeight="1">
      <c r="A204" s="46"/>
      <c r="B204" s="48"/>
      <c r="C204" s="46"/>
      <c r="D204" s="46"/>
      <c r="E204" s="46"/>
      <c r="F204" s="46"/>
      <c r="G204" s="35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5.75" customHeight="1">
      <c r="A205" s="46"/>
      <c r="B205" s="48"/>
      <c r="C205" s="46"/>
      <c r="D205" s="46"/>
      <c r="E205" s="46"/>
      <c r="F205" s="46"/>
      <c r="G205" s="35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5.75" customHeight="1">
      <c r="A206" s="46"/>
      <c r="B206" s="48"/>
      <c r="C206" s="46"/>
      <c r="D206" s="46"/>
      <c r="E206" s="46"/>
      <c r="F206" s="46"/>
      <c r="G206" s="35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5.75" customHeight="1">
      <c r="A207" s="46"/>
      <c r="B207" s="48"/>
      <c r="C207" s="46"/>
      <c r="D207" s="46"/>
      <c r="E207" s="46"/>
      <c r="F207" s="46"/>
      <c r="G207" s="35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5.75" customHeight="1">
      <c r="A208" s="46"/>
      <c r="B208" s="48"/>
      <c r="C208" s="46"/>
      <c r="D208" s="46"/>
      <c r="E208" s="46"/>
      <c r="F208" s="46"/>
      <c r="G208" s="35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5.75" customHeight="1">
      <c r="A209" s="46"/>
      <c r="B209" s="48"/>
      <c r="C209" s="46"/>
      <c r="D209" s="46"/>
      <c r="E209" s="46"/>
      <c r="F209" s="46"/>
      <c r="G209" s="35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5.75" customHeight="1">
      <c r="A210" s="46"/>
      <c r="B210" s="48"/>
      <c r="C210" s="46"/>
      <c r="D210" s="46"/>
      <c r="E210" s="46"/>
      <c r="F210" s="46"/>
      <c r="G210" s="35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5.75" customHeight="1">
      <c r="A211" s="46"/>
      <c r="B211" s="48"/>
      <c r="C211" s="46"/>
      <c r="D211" s="46"/>
      <c r="E211" s="46"/>
      <c r="F211" s="46"/>
      <c r="G211" s="35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5.75" customHeight="1">
      <c r="A212" s="46"/>
      <c r="B212" s="48"/>
      <c r="C212" s="46"/>
      <c r="D212" s="46"/>
      <c r="E212" s="46"/>
      <c r="F212" s="46"/>
      <c r="G212" s="35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5.75" customHeight="1">
      <c r="A213" s="46"/>
      <c r="B213" s="48"/>
      <c r="C213" s="46"/>
      <c r="D213" s="46"/>
      <c r="E213" s="46"/>
      <c r="F213" s="46"/>
      <c r="G213" s="35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5.75" customHeight="1">
      <c r="A214" s="46"/>
      <c r="B214" s="48"/>
      <c r="C214" s="46"/>
      <c r="D214" s="46"/>
      <c r="E214" s="46"/>
      <c r="F214" s="46"/>
      <c r="G214" s="35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5.75" customHeight="1">
      <c r="A215" s="46"/>
      <c r="B215" s="48"/>
      <c r="C215" s="46"/>
      <c r="D215" s="46"/>
      <c r="E215" s="46"/>
      <c r="F215" s="46"/>
      <c r="G215" s="35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5.75" customHeight="1">
      <c r="A216" s="46"/>
      <c r="B216" s="48"/>
      <c r="C216" s="46"/>
      <c r="D216" s="46"/>
      <c r="E216" s="46"/>
      <c r="F216" s="46"/>
      <c r="G216" s="35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5.75" customHeight="1">
      <c r="A217" s="46"/>
      <c r="B217" s="48"/>
      <c r="C217" s="46"/>
      <c r="D217" s="46"/>
      <c r="E217" s="46"/>
      <c r="F217" s="46"/>
      <c r="G217" s="35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5.75" customHeight="1">
      <c r="A218" s="46"/>
      <c r="B218" s="48"/>
      <c r="C218" s="46"/>
      <c r="D218" s="46"/>
      <c r="E218" s="46"/>
      <c r="F218" s="46"/>
      <c r="G218" s="35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5.75" customHeight="1">
      <c r="A219" s="46"/>
      <c r="B219" s="48"/>
      <c r="C219" s="46"/>
      <c r="D219" s="46"/>
      <c r="E219" s="46"/>
      <c r="F219" s="46"/>
      <c r="G219" s="35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5.75" customHeight="1">
      <c r="A220" s="46"/>
      <c r="B220" s="48"/>
      <c r="C220" s="46"/>
      <c r="D220" s="46"/>
      <c r="E220" s="46"/>
      <c r="F220" s="46"/>
      <c r="G220" s="35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5.75" customHeight="1">
      <c r="A221" s="46"/>
      <c r="B221" s="48"/>
      <c r="C221" s="46"/>
      <c r="D221" s="46"/>
      <c r="E221" s="46"/>
      <c r="F221" s="46"/>
      <c r="G221" s="35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5.75" customHeight="1">
      <c r="A222" s="46"/>
      <c r="B222" s="48"/>
      <c r="C222" s="46"/>
      <c r="D222" s="46"/>
      <c r="E222" s="46"/>
      <c r="F222" s="46"/>
      <c r="G222" s="35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5.75" customHeight="1">
      <c r="A223" s="46"/>
      <c r="B223" s="48"/>
      <c r="C223" s="46"/>
      <c r="D223" s="46"/>
      <c r="E223" s="46"/>
      <c r="F223" s="46"/>
      <c r="G223" s="35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5.75" customHeight="1">
      <c r="A224" s="46"/>
      <c r="B224" s="48"/>
      <c r="C224" s="46"/>
      <c r="D224" s="46"/>
      <c r="E224" s="46"/>
      <c r="F224" s="46"/>
      <c r="G224" s="35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5.75" customHeight="1">
      <c r="A225" s="46"/>
      <c r="B225" s="48"/>
      <c r="C225" s="46"/>
      <c r="D225" s="46"/>
      <c r="E225" s="46"/>
      <c r="F225" s="46"/>
      <c r="G225" s="35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5.75" customHeight="1">
      <c r="A226" s="46"/>
      <c r="B226" s="48"/>
      <c r="C226" s="46"/>
      <c r="D226" s="46"/>
      <c r="E226" s="46"/>
      <c r="F226" s="46"/>
      <c r="G226" s="35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5.75" customHeight="1">
      <c r="A227" s="46"/>
      <c r="B227" s="48"/>
      <c r="C227" s="46"/>
      <c r="D227" s="46"/>
      <c r="E227" s="46"/>
      <c r="F227" s="46"/>
      <c r="G227" s="35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5.75" customHeight="1">
      <c r="A228" s="46"/>
      <c r="B228" s="48"/>
      <c r="C228" s="46"/>
      <c r="D228" s="46"/>
      <c r="E228" s="46"/>
      <c r="F228" s="46"/>
      <c r="G228" s="35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5.75" customHeight="1">
      <c r="A229" s="46"/>
      <c r="B229" s="48"/>
      <c r="C229" s="46"/>
      <c r="D229" s="46"/>
      <c r="E229" s="46"/>
      <c r="F229" s="46"/>
      <c r="G229" s="35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5.75" customHeight="1">
      <c r="A230" s="46"/>
      <c r="B230" s="48"/>
      <c r="C230" s="46"/>
      <c r="D230" s="46"/>
      <c r="E230" s="46"/>
      <c r="F230" s="46"/>
      <c r="G230" s="35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5.75" customHeight="1">
      <c r="A231" s="46"/>
      <c r="B231" s="48"/>
      <c r="C231" s="46"/>
      <c r="D231" s="46"/>
      <c r="E231" s="46"/>
      <c r="F231" s="46"/>
      <c r="G231" s="35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5.75" customHeight="1">
      <c r="A232" s="46"/>
      <c r="B232" s="48"/>
      <c r="C232" s="46"/>
      <c r="D232" s="46"/>
      <c r="E232" s="46"/>
      <c r="F232" s="46"/>
      <c r="G232" s="35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5.75" customHeight="1">
      <c r="A233" s="46"/>
      <c r="B233" s="48"/>
      <c r="C233" s="46"/>
      <c r="D233" s="46"/>
      <c r="E233" s="46"/>
      <c r="F233" s="46"/>
      <c r="G233" s="35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5.75" customHeight="1">
      <c r="A234" s="46"/>
      <c r="B234" s="48"/>
      <c r="C234" s="46"/>
      <c r="D234" s="46"/>
      <c r="E234" s="46"/>
      <c r="F234" s="46"/>
      <c r="G234" s="35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5.75" customHeight="1">
      <c r="A235" s="46"/>
      <c r="B235" s="48"/>
      <c r="C235" s="46"/>
      <c r="D235" s="46"/>
      <c r="E235" s="46"/>
      <c r="F235" s="46"/>
      <c r="G235" s="35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5.75" customHeight="1">
      <c r="A236" s="46"/>
      <c r="B236" s="48"/>
      <c r="C236" s="46"/>
      <c r="D236" s="46"/>
      <c r="E236" s="46"/>
      <c r="F236" s="46"/>
      <c r="G236" s="35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5.75" customHeight="1">
      <c r="A237" s="46"/>
      <c r="B237" s="48"/>
      <c r="C237" s="46"/>
      <c r="D237" s="46"/>
      <c r="E237" s="46"/>
      <c r="F237" s="46"/>
      <c r="G237" s="35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5.75" customHeight="1">
      <c r="A238" s="46"/>
      <c r="B238" s="48"/>
      <c r="C238" s="46"/>
      <c r="D238" s="46"/>
      <c r="E238" s="46"/>
      <c r="F238" s="46"/>
      <c r="G238" s="35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5.75" customHeight="1">
      <c r="A239" s="46"/>
      <c r="B239" s="48"/>
      <c r="C239" s="46"/>
      <c r="D239" s="46"/>
      <c r="E239" s="46"/>
      <c r="F239" s="46"/>
      <c r="G239" s="35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5.75" customHeight="1">
      <c r="A240" s="46"/>
      <c r="B240" s="48"/>
      <c r="C240" s="46"/>
      <c r="D240" s="46"/>
      <c r="E240" s="46"/>
      <c r="F240" s="46"/>
      <c r="G240" s="35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5.75" customHeight="1">
      <c r="A241" s="46"/>
      <c r="B241" s="48"/>
      <c r="C241" s="46"/>
      <c r="D241" s="46"/>
      <c r="E241" s="46"/>
      <c r="F241" s="46"/>
      <c r="G241" s="35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5.75" customHeight="1">
      <c r="A242" s="46"/>
      <c r="B242" s="48"/>
      <c r="C242" s="46"/>
      <c r="D242" s="46"/>
      <c r="E242" s="46"/>
      <c r="F242" s="46"/>
      <c r="G242" s="35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5.75" customHeight="1">
      <c r="A243" s="46"/>
      <c r="B243" s="48"/>
      <c r="C243" s="46"/>
      <c r="D243" s="46"/>
      <c r="E243" s="46"/>
      <c r="F243" s="46"/>
      <c r="G243" s="35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5.75" customHeight="1">
      <c r="A244" s="46"/>
      <c r="B244" s="48"/>
      <c r="C244" s="46"/>
      <c r="D244" s="46"/>
      <c r="E244" s="46"/>
      <c r="F244" s="46"/>
      <c r="G244" s="35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5.75" customHeight="1">
      <c r="A245" s="46"/>
      <c r="B245" s="48"/>
      <c r="C245" s="46"/>
      <c r="D245" s="46"/>
      <c r="E245" s="46"/>
      <c r="F245" s="46"/>
      <c r="G245" s="35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5.75" customHeight="1">
      <c r="A246" s="46"/>
      <c r="B246" s="48"/>
      <c r="C246" s="46"/>
      <c r="D246" s="46"/>
      <c r="E246" s="46"/>
      <c r="F246" s="46"/>
      <c r="G246" s="35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5.75" customHeight="1">
      <c r="A247" s="46"/>
      <c r="B247" s="48"/>
      <c r="C247" s="46"/>
      <c r="D247" s="46"/>
      <c r="E247" s="46"/>
      <c r="F247" s="46"/>
      <c r="G247" s="35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5.75" customHeight="1">
      <c r="A248" s="46"/>
      <c r="B248" s="48"/>
      <c r="C248" s="46"/>
      <c r="D248" s="46"/>
      <c r="E248" s="46"/>
      <c r="F248" s="46"/>
      <c r="G248" s="35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5.75" customHeight="1">
      <c r="A249" s="46"/>
      <c r="B249" s="48"/>
      <c r="C249" s="46"/>
      <c r="D249" s="46"/>
      <c r="E249" s="46"/>
      <c r="F249" s="46"/>
      <c r="G249" s="35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5.75" customHeight="1">
      <c r="A250" s="46"/>
      <c r="B250" s="48"/>
      <c r="C250" s="46"/>
      <c r="D250" s="46"/>
      <c r="E250" s="46"/>
      <c r="F250" s="46"/>
      <c r="G250" s="35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5.75" customHeight="1">
      <c r="A251" s="46"/>
      <c r="B251" s="48"/>
      <c r="C251" s="46"/>
      <c r="D251" s="46"/>
      <c r="E251" s="46"/>
      <c r="F251" s="46"/>
      <c r="G251" s="35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5.75" customHeight="1">
      <c r="A252" s="46"/>
      <c r="B252" s="48"/>
      <c r="C252" s="46"/>
      <c r="D252" s="46"/>
      <c r="E252" s="46"/>
      <c r="F252" s="46"/>
      <c r="G252" s="35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5.75" customHeight="1">
      <c r="A253" s="46"/>
      <c r="B253" s="48"/>
      <c r="C253" s="46"/>
      <c r="D253" s="46"/>
      <c r="E253" s="46"/>
      <c r="F253" s="46"/>
      <c r="G253" s="35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5.75" customHeight="1">
      <c r="A254" s="46"/>
      <c r="B254" s="48"/>
      <c r="C254" s="46"/>
      <c r="D254" s="46"/>
      <c r="E254" s="46"/>
      <c r="F254" s="46"/>
      <c r="G254" s="35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5.75" customHeight="1">
      <c r="A255" s="46"/>
      <c r="B255" s="48"/>
      <c r="C255" s="46"/>
      <c r="D255" s="46"/>
      <c r="E255" s="46"/>
      <c r="F255" s="46"/>
      <c r="G255" s="35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5.75" customHeight="1">
      <c r="A256" s="46"/>
      <c r="B256" s="48"/>
      <c r="C256" s="46"/>
      <c r="D256" s="46"/>
      <c r="E256" s="46"/>
      <c r="F256" s="46"/>
      <c r="G256" s="35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5.75" customHeight="1">
      <c r="A257" s="46"/>
      <c r="B257" s="48"/>
      <c r="C257" s="46"/>
      <c r="D257" s="46"/>
      <c r="E257" s="46"/>
      <c r="F257" s="46"/>
      <c r="G257" s="35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5.75" customHeight="1">
      <c r="A258" s="46"/>
      <c r="B258" s="48"/>
      <c r="C258" s="46"/>
      <c r="D258" s="46"/>
      <c r="E258" s="46"/>
      <c r="F258" s="46"/>
      <c r="G258" s="35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5.75" customHeight="1">
      <c r="A259" s="46"/>
      <c r="B259" s="48"/>
      <c r="C259" s="46"/>
      <c r="D259" s="46"/>
      <c r="E259" s="46"/>
      <c r="F259" s="46"/>
      <c r="G259" s="35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5.75" customHeight="1">
      <c r="A260" s="46"/>
      <c r="B260" s="48"/>
      <c r="C260" s="46"/>
      <c r="D260" s="46"/>
      <c r="E260" s="46"/>
      <c r="F260" s="46"/>
      <c r="G260" s="35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5.75" customHeight="1">
      <c r="A261" s="46"/>
      <c r="B261" s="48"/>
      <c r="C261" s="46"/>
      <c r="D261" s="46"/>
      <c r="E261" s="46"/>
      <c r="F261" s="46"/>
      <c r="G261" s="35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5.75" customHeight="1">
      <c r="A262" s="46"/>
      <c r="B262" s="48"/>
      <c r="C262" s="46"/>
      <c r="D262" s="46"/>
      <c r="E262" s="46"/>
      <c r="F262" s="46"/>
      <c r="G262" s="35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5.75" customHeight="1">
      <c r="A263" s="46"/>
      <c r="B263" s="48"/>
      <c r="C263" s="46"/>
      <c r="D263" s="46"/>
      <c r="E263" s="46"/>
      <c r="F263" s="46"/>
      <c r="G263" s="35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5.75" customHeight="1">
      <c r="A264" s="46"/>
      <c r="B264" s="48"/>
      <c r="C264" s="46"/>
      <c r="D264" s="46"/>
      <c r="E264" s="46"/>
      <c r="F264" s="46"/>
      <c r="G264" s="35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5.75" customHeight="1">
      <c r="A265" s="46"/>
      <c r="B265" s="48"/>
      <c r="C265" s="46"/>
      <c r="D265" s="46"/>
      <c r="E265" s="46"/>
      <c r="F265" s="46"/>
      <c r="G265" s="35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5.75" customHeight="1">
      <c r="A266" s="46"/>
      <c r="B266" s="48"/>
      <c r="C266" s="46"/>
      <c r="D266" s="46"/>
      <c r="E266" s="46"/>
      <c r="F266" s="46"/>
      <c r="G266" s="35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5.75" customHeight="1">
      <c r="A267" s="46"/>
      <c r="B267" s="48"/>
      <c r="C267" s="46"/>
      <c r="D267" s="46"/>
      <c r="E267" s="46"/>
      <c r="F267" s="46"/>
      <c r="G267" s="35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5.75" customHeight="1">
      <c r="A268" s="46"/>
      <c r="B268" s="48"/>
      <c r="C268" s="46"/>
      <c r="D268" s="46"/>
      <c r="E268" s="46"/>
      <c r="F268" s="46"/>
      <c r="G268" s="35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5.75" customHeight="1">
      <c r="A269" s="46"/>
      <c r="B269" s="48"/>
      <c r="C269" s="46"/>
      <c r="D269" s="46"/>
      <c r="E269" s="46"/>
      <c r="F269" s="46"/>
      <c r="G269" s="35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5.75" customHeight="1">
      <c r="A270" s="46"/>
      <c r="B270" s="48"/>
      <c r="C270" s="46"/>
      <c r="D270" s="46"/>
      <c r="E270" s="46"/>
      <c r="F270" s="46"/>
      <c r="G270" s="35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5.75" customHeight="1">
      <c r="A271" s="46"/>
      <c r="B271" s="48"/>
      <c r="C271" s="46"/>
      <c r="D271" s="46"/>
      <c r="E271" s="46"/>
      <c r="F271" s="46"/>
      <c r="G271" s="35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5.75" customHeight="1">
      <c r="A272" s="46"/>
      <c r="B272" s="48"/>
      <c r="C272" s="46"/>
      <c r="D272" s="46"/>
      <c r="E272" s="46"/>
      <c r="F272" s="46"/>
      <c r="G272" s="35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5.75" customHeight="1">
      <c r="A273" s="46"/>
      <c r="B273" s="48"/>
      <c r="C273" s="46"/>
      <c r="D273" s="46"/>
      <c r="E273" s="46"/>
      <c r="F273" s="46"/>
      <c r="G273" s="35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5.75" customHeight="1">
      <c r="A274" s="46"/>
      <c r="B274" s="48"/>
      <c r="C274" s="46"/>
      <c r="D274" s="46"/>
      <c r="E274" s="46"/>
      <c r="F274" s="46"/>
      <c r="G274" s="35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5.75" customHeight="1">
      <c r="A275" s="46"/>
      <c r="B275" s="48"/>
      <c r="C275" s="46"/>
      <c r="D275" s="46"/>
      <c r="E275" s="46"/>
      <c r="F275" s="46"/>
      <c r="G275" s="35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5.75" customHeight="1">
      <c r="A276" s="46"/>
      <c r="B276" s="48"/>
      <c r="C276" s="46"/>
      <c r="D276" s="46"/>
      <c r="E276" s="46"/>
      <c r="F276" s="46"/>
      <c r="G276" s="35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5.75" customHeight="1">
      <c r="A277" s="46"/>
      <c r="B277" s="48"/>
      <c r="C277" s="46"/>
      <c r="D277" s="46"/>
      <c r="E277" s="46"/>
      <c r="F277" s="46"/>
      <c r="G277" s="35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5.75" customHeight="1">
      <c r="A278" s="46"/>
      <c r="B278" s="48"/>
      <c r="C278" s="46"/>
      <c r="D278" s="46"/>
      <c r="E278" s="46"/>
      <c r="F278" s="46"/>
      <c r="G278" s="35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5.75" customHeight="1">
      <c r="A279" s="46"/>
      <c r="B279" s="48"/>
      <c r="C279" s="46"/>
      <c r="D279" s="46"/>
      <c r="E279" s="46"/>
      <c r="F279" s="46"/>
      <c r="G279" s="35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5.75" customHeight="1">
      <c r="A280" s="46"/>
      <c r="B280" s="48"/>
      <c r="C280" s="46"/>
      <c r="D280" s="46"/>
      <c r="E280" s="46"/>
      <c r="F280" s="46"/>
      <c r="G280" s="35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5.75" customHeight="1">
      <c r="A281" s="46"/>
      <c r="B281" s="48"/>
      <c r="C281" s="46"/>
      <c r="D281" s="46"/>
      <c r="E281" s="46"/>
      <c r="F281" s="46"/>
      <c r="G281" s="35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5.75" customHeight="1">
      <c r="A282" s="46"/>
      <c r="B282" s="48"/>
      <c r="C282" s="46"/>
      <c r="D282" s="46"/>
      <c r="E282" s="46"/>
      <c r="F282" s="46"/>
      <c r="G282" s="35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5.75" customHeight="1">
      <c r="A283" s="46"/>
      <c r="B283" s="48"/>
      <c r="C283" s="46"/>
      <c r="D283" s="46"/>
      <c r="E283" s="46"/>
      <c r="F283" s="46"/>
      <c r="G283" s="35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5.75" customHeight="1">
      <c r="A284" s="46"/>
      <c r="B284" s="48"/>
      <c r="C284" s="46"/>
      <c r="D284" s="46"/>
      <c r="E284" s="46"/>
      <c r="F284" s="46"/>
      <c r="G284" s="35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5.75" customHeight="1">
      <c r="A285" s="46"/>
      <c r="B285" s="48"/>
      <c r="C285" s="46"/>
      <c r="D285" s="46"/>
      <c r="E285" s="46"/>
      <c r="F285" s="46"/>
      <c r="G285" s="35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5.75" customHeight="1">
      <c r="A286" s="46"/>
      <c r="B286" s="48"/>
      <c r="C286" s="46"/>
      <c r="D286" s="46"/>
      <c r="E286" s="46"/>
      <c r="F286" s="46"/>
      <c r="G286" s="35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5.75" customHeight="1">
      <c r="A287" s="46"/>
      <c r="B287" s="48"/>
      <c r="C287" s="46"/>
      <c r="D287" s="46"/>
      <c r="E287" s="46"/>
      <c r="F287" s="46"/>
      <c r="G287" s="35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5.75" customHeight="1">
      <c r="A288" s="46"/>
      <c r="B288" s="48"/>
      <c r="C288" s="46"/>
      <c r="D288" s="46"/>
      <c r="E288" s="46"/>
      <c r="F288" s="46"/>
      <c r="G288" s="35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5.75" customHeight="1">
      <c r="A289" s="46"/>
      <c r="B289" s="48"/>
      <c r="C289" s="46"/>
      <c r="D289" s="46"/>
      <c r="E289" s="46"/>
      <c r="F289" s="46"/>
      <c r="G289" s="35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5.75" customHeight="1">
      <c r="A290" s="46"/>
      <c r="B290" s="48"/>
      <c r="C290" s="46"/>
      <c r="D290" s="46"/>
      <c r="E290" s="46"/>
      <c r="F290" s="46"/>
      <c r="G290" s="35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5.75" customHeight="1">
      <c r="A291" s="46"/>
      <c r="B291" s="48"/>
      <c r="C291" s="46"/>
      <c r="D291" s="46"/>
      <c r="E291" s="46"/>
      <c r="F291" s="46"/>
      <c r="G291" s="35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5.75" customHeight="1">
      <c r="A292" s="46"/>
      <c r="B292" s="48"/>
      <c r="C292" s="46"/>
      <c r="D292" s="46"/>
      <c r="E292" s="46"/>
      <c r="F292" s="46"/>
      <c r="G292" s="35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5.75" customHeight="1">
      <c r="A293" s="46"/>
      <c r="B293" s="48"/>
      <c r="C293" s="46"/>
      <c r="D293" s="46"/>
      <c r="E293" s="46"/>
      <c r="F293" s="46"/>
      <c r="G293" s="35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5.75" customHeight="1">
      <c r="A294" s="46"/>
      <c r="B294" s="48"/>
      <c r="C294" s="46"/>
      <c r="D294" s="46"/>
      <c r="E294" s="46"/>
      <c r="F294" s="46"/>
      <c r="G294" s="35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5.75" customHeight="1">
      <c r="A295" s="46"/>
      <c r="B295" s="48"/>
      <c r="C295" s="46"/>
      <c r="D295" s="46"/>
      <c r="E295" s="46"/>
      <c r="F295" s="46"/>
      <c r="G295" s="35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5.75" customHeight="1">
      <c r="A296" s="46"/>
      <c r="B296" s="48"/>
      <c r="C296" s="46"/>
      <c r="D296" s="46"/>
      <c r="E296" s="46"/>
      <c r="F296" s="46"/>
      <c r="G296" s="35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5.75" customHeight="1">
      <c r="A297" s="46"/>
      <c r="B297" s="48"/>
      <c r="C297" s="46"/>
      <c r="D297" s="46"/>
      <c r="E297" s="46"/>
      <c r="F297" s="46"/>
      <c r="G297" s="35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5.75" customHeight="1">
      <c r="A298" s="46"/>
      <c r="B298" s="48"/>
      <c r="C298" s="46"/>
      <c r="D298" s="46"/>
      <c r="E298" s="46"/>
      <c r="F298" s="46"/>
      <c r="G298" s="35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5.75" customHeight="1">
      <c r="A299" s="46"/>
      <c r="B299" s="48"/>
      <c r="C299" s="46"/>
      <c r="D299" s="46"/>
      <c r="E299" s="46"/>
      <c r="F299" s="46"/>
      <c r="G299" s="35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5.75" customHeight="1">
      <c r="A300" s="46"/>
      <c r="B300" s="48"/>
      <c r="C300" s="46"/>
      <c r="D300" s="46"/>
      <c r="E300" s="46"/>
      <c r="F300" s="46"/>
      <c r="G300" s="35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5.75" customHeight="1">
      <c r="A301" s="46"/>
      <c r="B301" s="48"/>
      <c r="C301" s="46"/>
      <c r="D301" s="46"/>
      <c r="E301" s="46"/>
      <c r="F301" s="46"/>
      <c r="G301" s="35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5.75" customHeight="1">
      <c r="A302" s="46"/>
      <c r="B302" s="48"/>
      <c r="C302" s="46"/>
      <c r="D302" s="46"/>
      <c r="E302" s="46"/>
      <c r="F302" s="46"/>
      <c r="G302" s="35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5.75" customHeight="1">
      <c r="A303" s="46"/>
      <c r="B303" s="48"/>
      <c r="C303" s="46"/>
      <c r="D303" s="46"/>
      <c r="E303" s="46"/>
      <c r="F303" s="46"/>
      <c r="G303" s="35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5.75" customHeight="1">
      <c r="A304" s="46"/>
      <c r="B304" s="48"/>
      <c r="C304" s="46"/>
      <c r="D304" s="46"/>
      <c r="E304" s="46"/>
      <c r="F304" s="46"/>
      <c r="G304" s="35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5.75" customHeight="1">
      <c r="A305" s="46"/>
      <c r="B305" s="48"/>
      <c r="C305" s="46"/>
      <c r="D305" s="46"/>
      <c r="E305" s="46"/>
      <c r="F305" s="46"/>
      <c r="G305" s="35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5.75" customHeight="1">
      <c r="A306" s="46"/>
      <c r="B306" s="48"/>
      <c r="C306" s="46"/>
      <c r="D306" s="46"/>
      <c r="E306" s="46"/>
      <c r="F306" s="46"/>
      <c r="G306" s="35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5.75" customHeight="1">
      <c r="A307" s="46"/>
      <c r="B307" s="48"/>
      <c r="C307" s="46"/>
      <c r="D307" s="46"/>
      <c r="E307" s="46"/>
      <c r="F307" s="46"/>
      <c r="G307" s="35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5.75" customHeight="1">
      <c r="A308" s="46"/>
      <c r="B308" s="48"/>
      <c r="C308" s="46"/>
      <c r="D308" s="46"/>
      <c r="E308" s="46"/>
      <c r="F308" s="46"/>
      <c r="G308" s="35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5.75" customHeight="1">
      <c r="A309" s="46"/>
      <c r="B309" s="48"/>
      <c r="C309" s="46"/>
      <c r="D309" s="46"/>
      <c r="E309" s="46"/>
      <c r="F309" s="46"/>
      <c r="G309" s="35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5.75" customHeight="1">
      <c r="A310" s="46"/>
      <c r="B310" s="48"/>
      <c r="C310" s="46"/>
      <c r="D310" s="46"/>
      <c r="E310" s="46"/>
      <c r="F310" s="46"/>
      <c r="G310" s="35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5.75" customHeight="1">
      <c r="A311" s="46"/>
      <c r="B311" s="48"/>
      <c r="C311" s="46"/>
      <c r="D311" s="46"/>
      <c r="E311" s="46"/>
      <c r="F311" s="46"/>
      <c r="G311" s="35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5.75" customHeight="1">
      <c r="A312" s="46"/>
      <c r="B312" s="48"/>
      <c r="C312" s="46"/>
      <c r="D312" s="46"/>
      <c r="E312" s="46"/>
      <c r="F312" s="46"/>
      <c r="G312" s="35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5.75" customHeight="1">
      <c r="A313" s="46"/>
      <c r="B313" s="48"/>
      <c r="C313" s="46"/>
      <c r="D313" s="46"/>
      <c r="E313" s="46"/>
      <c r="F313" s="46"/>
      <c r="G313" s="35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5.75" customHeight="1">
      <c r="A314" s="46"/>
      <c r="B314" s="48"/>
      <c r="C314" s="46"/>
      <c r="D314" s="46"/>
      <c r="E314" s="46"/>
      <c r="F314" s="46"/>
      <c r="G314" s="35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5.75" customHeight="1">
      <c r="A315" s="46"/>
      <c r="B315" s="48"/>
      <c r="C315" s="46"/>
      <c r="D315" s="46"/>
      <c r="E315" s="46"/>
      <c r="F315" s="46"/>
      <c r="G315" s="35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5.75" customHeight="1">
      <c r="A316" s="46"/>
      <c r="B316" s="48"/>
      <c r="C316" s="46"/>
      <c r="D316" s="46"/>
      <c r="E316" s="46"/>
      <c r="F316" s="46"/>
      <c r="G316" s="35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5.75" customHeight="1">
      <c r="A317" s="46"/>
      <c r="B317" s="48"/>
      <c r="C317" s="46"/>
      <c r="D317" s="46"/>
      <c r="E317" s="46"/>
      <c r="F317" s="46"/>
      <c r="G317" s="35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5.75" customHeight="1">
      <c r="A318" s="46"/>
      <c r="B318" s="48"/>
      <c r="C318" s="46"/>
      <c r="D318" s="46"/>
      <c r="E318" s="46"/>
      <c r="F318" s="46"/>
      <c r="G318" s="35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5.75" customHeight="1">
      <c r="A319" s="46"/>
      <c r="B319" s="48"/>
      <c r="C319" s="46"/>
      <c r="D319" s="46"/>
      <c r="E319" s="46"/>
      <c r="F319" s="46"/>
      <c r="G319" s="35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5.75" customHeight="1">
      <c r="A320" s="46"/>
      <c r="B320" s="48"/>
      <c r="C320" s="46"/>
      <c r="D320" s="46"/>
      <c r="E320" s="46"/>
      <c r="F320" s="46"/>
      <c r="G320" s="35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5.75" customHeight="1">
      <c r="A321" s="46"/>
      <c r="B321" s="48"/>
      <c r="C321" s="46"/>
      <c r="D321" s="46"/>
      <c r="E321" s="46"/>
      <c r="F321" s="46"/>
      <c r="G321" s="35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5.75" customHeight="1">
      <c r="A322" s="46"/>
      <c r="B322" s="48"/>
      <c r="C322" s="46"/>
      <c r="D322" s="46"/>
      <c r="E322" s="46"/>
      <c r="F322" s="46"/>
      <c r="G322" s="35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5.75" customHeight="1">
      <c r="A323" s="46"/>
      <c r="B323" s="48"/>
      <c r="C323" s="46"/>
      <c r="D323" s="46"/>
      <c r="E323" s="46"/>
      <c r="F323" s="46"/>
      <c r="G323" s="35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5.75" customHeight="1">
      <c r="A324" s="46"/>
      <c r="B324" s="48"/>
      <c r="C324" s="46"/>
      <c r="D324" s="46"/>
      <c r="E324" s="46"/>
      <c r="F324" s="46"/>
      <c r="G324" s="35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5.75" customHeight="1">
      <c r="A325" s="46"/>
      <c r="B325" s="48"/>
      <c r="C325" s="46"/>
      <c r="D325" s="46"/>
      <c r="E325" s="46"/>
      <c r="F325" s="46"/>
      <c r="G325" s="35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5.75" customHeight="1">
      <c r="A326" s="46"/>
      <c r="B326" s="48"/>
      <c r="C326" s="46"/>
      <c r="D326" s="46"/>
      <c r="E326" s="46"/>
      <c r="F326" s="46"/>
      <c r="G326" s="35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5.75" customHeight="1">
      <c r="A327" s="46"/>
      <c r="B327" s="48"/>
      <c r="C327" s="46"/>
      <c r="D327" s="46"/>
      <c r="E327" s="46"/>
      <c r="F327" s="46"/>
      <c r="G327" s="35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5.75" customHeight="1">
      <c r="A328" s="46"/>
      <c r="B328" s="48"/>
      <c r="C328" s="46"/>
      <c r="D328" s="46"/>
      <c r="E328" s="46"/>
      <c r="F328" s="46"/>
      <c r="G328" s="35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5.75" customHeight="1">
      <c r="A329" s="46"/>
      <c r="B329" s="48"/>
      <c r="C329" s="46"/>
      <c r="D329" s="46"/>
      <c r="E329" s="46"/>
      <c r="F329" s="46"/>
      <c r="G329" s="35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5.75" customHeight="1">
      <c r="A330" s="46"/>
      <c r="B330" s="48"/>
      <c r="C330" s="46"/>
      <c r="D330" s="46"/>
      <c r="E330" s="46"/>
      <c r="F330" s="46"/>
      <c r="G330" s="35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5.75" customHeight="1">
      <c r="A331" s="46"/>
      <c r="B331" s="48"/>
      <c r="C331" s="46"/>
      <c r="D331" s="46"/>
      <c r="E331" s="46"/>
      <c r="F331" s="46"/>
      <c r="G331" s="35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5.75" customHeight="1">
      <c r="A332" s="46"/>
      <c r="B332" s="48"/>
      <c r="C332" s="46"/>
      <c r="D332" s="46"/>
      <c r="E332" s="46"/>
      <c r="F332" s="46"/>
      <c r="G332" s="35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5.75" customHeight="1">
      <c r="A333" s="46"/>
      <c r="B333" s="48"/>
      <c r="C333" s="46"/>
      <c r="D333" s="46"/>
      <c r="E333" s="46"/>
      <c r="F333" s="46"/>
      <c r="G333" s="35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5.75" customHeight="1">
      <c r="A334" s="46"/>
      <c r="B334" s="48"/>
      <c r="C334" s="46"/>
      <c r="D334" s="46"/>
      <c r="E334" s="46"/>
      <c r="F334" s="46"/>
      <c r="G334" s="35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5.75" customHeight="1">
      <c r="A335" s="46"/>
      <c r="B335" s="48"/>
      <c r="C335" s="46"/>
      <c r="D335" s="46"/>
      <c r="E335" s="46"/>
      <c r="F335" s="46"/>
      <c r="G335" s="35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5.75" customHeight="1">
      <c r="A336" s="46"/>
      <c r="B336" s="48"/>
      <c r="C336" s="46"/>
      <c r="D336" s="46"/>
      <c r="E336" s="46"/>
      <c r="F336" s="46"/>
      <c r="G336" s="35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5.75" customHeight="1">
      <c r="A337" s="46"/>
      <c r="B337" s="48"/>
      <c r="C337" s="46"/>
      <c r="D337" s="46"/>
      <c r="E337" s="46"/>
      <c r="F337" s="46"/>
      <c r="G337" s="35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5.75" customHeight="1">
      <c r="A338" s="46"/>
      <c r="B338" s="48"/>
      <c r="C338" s="46"/>
      <c r="D338" s="46"/>
      <c r="E338" s="46"/>
      <c r="F338" s="46"/>
      <c r="G338" s="35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5.75" customHeight="1">
      <c r="A339" s="46"/>
      <c r="B339" s="48"/>
      <c r="C339" s="46"/>
      <c r="D339" s="46"/>
      <c r="E339" s="46"/>
      <c r="F339" s="46"/>
      <c r="G339" s="35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5.75" customHeight="1">
      <c r="A340" s="46"/>
      <c r="B340" s="48"/>
      <c r="C340" s="46"/>
      <c r="D340" s="46"/>
      <c r="E340" s="46"/>
      <c r="F340" s="46"/>
      <c r="G340" s="35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5.75" customHeight="1">
      <c r="A341" s="46"/>
      <c r="B341" s="48"/>
      <c r="C341" s="46"/>
      <c r="D341" s="46"/>
      <c r="E341" s="46"/>
      <c r="F341" s="46"/>
      <c r="G341" s="35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5.75" customHeight="1">
      <c r="A342" s="46"/>
      <c r="B342" s="48"/>
      <c r="C342" s="46"/>
      <c r="D342" s="46"/>
      <c r="E342" s="46"/>
      <c r="F342" s="46"/>
      <c r="G342" s="35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5.75" customHeight="1">
      <c r="A343" s="46"/>
      <c r="B343" s="48"/>
      <c r="C343" s="46"/>
      <c r="D343" s="46"/>
      <c r="E343" s="46"/>
      <c r="F343" s="46"/>
      <c r="G343" s="35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5.75" customHeight="1">
      <c r="A344" s="46"/>
      <c r="B344" s="48"/>
      <c r="C344" s="46"/>
      <c r="D344" s="46"/>
      <c r="E344" s="46"/>
      <c r="F344" s="46"/>
      <c r="G344" s="35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5.75" customHeight="1">
      <c r="A345" s="46"/>
      <c r="B345" s="48"/>
      <c r="C345" s="46"/>
      <c r="D345" s="46"/>
      <c r="E345" s="46"/>
      <c r="F345" s="46"/>
      <c r="G345" s="35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5.75" customHeight="1">
      <c r="A346" s="46"/>
      <c r="B346" s="48"/>
      <c r="C346" s="46"/>
      <c r="D346" s="46"/>
      <c r="E346" s="46"/>
      <c r="F346" s="46"/>
      <c r="G346" s="35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5.75" customHeight="1">
      <c r="A347" s="46"/>
      <c r="B347" s="48"/>
      <c r="C347" s="46"/>
      <c r="D347" s="46"/>
      <c r="E347" s="46"/>
      <c r="F347" s="46"/>
      <c r="G347" s="35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5.75" customHeight="1">
      <c r="A348" s="46"/>
      <c r="B348" s="48"/>
      <c r="C348" s="46"/>
      <c r="D348" s="46"/>
      <c r="E348" s="46"/>
      <c r="F348" s="46"/>
      <c r="G348" s="35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5.75" customHeight="1">
      <c r="A349" s="46"/>
      <c r="B349" s="48"/>
      <c r="C349" s="46"/>
      <c r="D349" s="46"/>
      <c r="E349" s="46"/>
      <c r="F349" s="46"/>
      <c r="G349" s="35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5.75" customHeight="1">
      <c r="A350" s="46"/>
      <c r="B350" s="48"/>
      <c r="C350" s="46"/>
      <c r="D350" s="46"/>
      <c r="E350" s="46"/>
      <c r="F350" s="46"/>
      <c r="G350" s="35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5.75" customHeight="1">
      <c r="A351" s="46"/>
      <c r="B351" s="48"/>
      <c r="C351" s="46"/>
      <c r="D351" s="46"/>
      <c r="E351" s="46"/>
      <c r="F351" s="46"/>
      <c r="G351" s="35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5.75" customHeight="1">
      <c r="A352" s="46"/>
      <c r="B352" s="48"/>
      <c r="C352" s="46"/>
      <c r="D352" s="46"/>
      <c r="E352" s="46"/>
      <c r="F352" s="46"/>
      <c r="G352" s="35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5.75" customHeight="1">
      <c r="A353" s="46"/>
      <c r="B353" s="48"/>
      <c r="C353" s="46"/>
      <c r="D353" s="46"/>
      <c r="E353" s="46"/>
      <c r="F353" s="46"/>
      <c r="G353" s="35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5.75" customHeight="1">
      <c r="A354" s="46"/>
      <c r="B354" s="48"/>
      <c r="C354" s="46"/>
      <c r="D354" s="46"/>
      <c r="E354" s="46"/>
      <c r="F354" s="46"/>
      <c r="G354" s="35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5.75" customHeight="1">
      <c r="A355" s="46"/>
      <c r="B355" s="48"/>
      <c r="C355" s="46"/>
      <c r="D355" s="46"/>
      <c r="E355" s="46"/>
      <c r="F355" s="46"/>
      <c r="G355" s="35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5.75" customHeight="1">
      <c r="A356" s="46"/>
      <c r="B356" s="48"/>
      <c r="C356" s="46"/>
      <c r="D356" s="46"/>
      <c r="E356" s="46"/>
      <c r="F356" s="46"/>
      <c r="G356" s="35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5.75" customHeight="1">
      <c r="A357" s="46"/>
      <c r="B357" s="48"/>
      <c r="C357" s="46"/>
      <c r="D357" s="46"/>
      <c r="E357" s="46"/>
      <c r="F357" s="46"/>
      <c r="G357" s="35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5.75" customHeight="1">
      <c r="A358" s="46"/>
      <c r="B358" s="48"/>
      <c r="C358" s="46"/>
      <c r="D358" s="46"/>
      <c r="E358" s="46"/>
      <c r="F358" s="46"/>
      <c r="G358" s="35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5.75" customHeight="1">
      <c r="A359" s="46"/>
      <c r="B359" s="48"/>
      <c r="C359" s="46"/>
      <c r="D359" s="46"/>
      <c r="E359" s="46"/>
      <c r="F359" s="46"/>
      <c r="G359" s="35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5.75" customHeight="1">
      <c r="A360" s="46"/>
      <c r="B360" s="48"/>
      <c r="C360" s="46"/>
      <c r="D360" s="46"/>
      <c r="E360" s="46"/>
      <c r="F360" s="46"/>
      <c r="G360" s="35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5.75" customHeight="1">
      <c r="A361" s="46"/>
      <c r="B361" s="48"/>
      <c r="C361" s="46"/>
      <c r="D361" s="46"/>
      <c r="E361" s="46"/>
      <c r="F361" s="46"/>
      <c r="G361" s="35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5.75" customHeight="1">
      <c r="A362" s="46"/>
      <c r="B362" s="48"/>
      <c r="C362" s="46"/>
      <c r="D362" s="46"/>
      <c r="E362" s="46"/>
      <c r="F362" s="46"/>
      <c r="G362" s="35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5.75" customHeight="1">
      <c r="A363" s="46"/>
      <c r="B363" s="48"/>
      <c r="C363" s="46"/>
      <c r="D363" s="46"/>
      <c r="E363" s="46"/>
      <c r="F363" s="46"/>
      <c r="G363" s="35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5.75" customHeight="1">
      <c r="A364" s="46"/>
      <c r="B364" s="48"/>
      <c r="C364" s="46"/>
      <c r="D364" s="46"/>
      <c r="E364" s="46"/>
      <c r="F364" s="46"/>
      <c r="G364" s="35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5.75" customHeight="1">
      <c r="A365" s="46"/>
      <c r="B365" s="48"/>
      <c r="C365" s="46"/>
      <c r="D365" s="46"/>
      <c r="E365" s="46"/>
      <c r="F365" s="46"/>
      <c r="G365" s="35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5.75" customHeight="1">
      <c r="A366" s="46"/>
      <c r="B366" s="48"/>
      <c r="C366" s="46"/>
      <c r="D366" s="46"/>
      <c r="E366" s="46"/>
      <c r="F366" s="46"/>
      <c r="G366" s="35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5.75" customHeight="1">
      <c r="A367" s="46"/>
      <c r="B367" s="48"/>
      <c r="C367" s="46"/>
      <c r="D367" s="46"/>
      <c r="E367" s="46"/>
      <c r="F367" s="46"/>
      <c r="G367" s="35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5.75" customHeight="1">
      <c r="A368" s="46"/>
      <c r="B368" s="48"/>
      <c r="C368" s="46"/>
      <c r="D368" s="46"/>
      <c r="E368" s="46"/>
      <c r="F368" s="46"/>
      <c r="G368" s="35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5.75" customHeight="1">
      <c r="A369" s="46"/>
      <c r="B369" s="48"/>
      <c r="C369" s="46"/>
      <c r="D369" s="46"/>
      <c r="E369" s="46"/>
      <c r="F369" s="46"/>
      <c r="G369" s="35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5.75" customHeight="1">
      <c r="A370" s="46"/>
      <c r="B370" s="48"/>
      <c r="C370" s="46"/>
      <c r="D370" s="46"/>
      <c r="E370" s="46"/>
      <c r="F370" s="46"/>
      <c r="G370" s="35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5.75" customHeight="1">
      <c r="A371" s="46"/>
      <c r="B371" s="48"/>
      <c r="C371" s="46"/>
      <c r="D371" s="46"/>
      <c r="E371" s="46"/>
      <c r="F371" s="46"/>
      <c r="G371" s="35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5.75" customHeight="1">
      <c r="A372" s="46"/>
      <c r="B372" s="48"/>
      <c r="C372" s="46"/>
      <c r="D372" s="46"/>
      <c r="E372" s="46"/>
      <c r="F372" s="46"/>
      <c r="G372" s="35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5.75" customHeight="1">
      <c r="A373" s="46"/>
      <c r="B373" s="48"/>
      <c r="C373" s="46"/>
      <c r="D373" s="46"/>
      <c r="E373" s="46"/>
      <c r="F373" s="46"/>
      <c r="G373" s="35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5.75" customHeight="1">
      <c r="A374" s="46"/>
      <c r="B374" s="48"/>
      <c r="C374" s="46"/>
      <c r="D374" s="46"/>
      <c r="E374" s="46"/>
      <c r="F374" s="46"/>
      <c r="G374" s="35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5.75" customHeight="1">
      <c r="A375" s="46"/>
      <c r="B375" s="48"/>
      <c r="C375" s="46"/>
      <c r="D375" s="46"/>
      <c r="E375" s="46"/>
      <c r="F375" s="46"/>
      <c r="G375" s="35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5.75" customHeight="1">
      <c r="A376" s="46"/>
      <c r="B376" s="48"/>
      <c r="C376" s="46"/>
      <c r="D376" s="46"/>
      <c r="E376" s="46"/>
      <c r="F376" s="46"/>
      <c r="G376" s="35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5.75" customHeight="1">
      <c r="A377" s="46"/>
      <c r="B377" s="48"/>
      <c r="C377" s="46"/>
      <c r="D377" s="46"/>
      <c r="E377" s="46"/>
      <c r="F377" s="46"/>
      <c r="G377" s="35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5.75" customHeight="1">
      <c r="A378" s="46"/>
      <c r="B378" s="48"/>
      <c r="C378" s="46"/>
      <c r="D378" s="46"/>
      <c r="E378" s="46"/>
      <c r="F378" s="46"/>
      <c r="G378" s="35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5.75" customHeight="1">
      <c r="A379" s="46"/>
      <c r="B379" s="48"/>
      <c r="C379" s="46"/>
      <c r="D379" s="46"/>
      <c r="E379" s="46"/>
      <c r="F379" s="46"/>
      <c r="G379" s="35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5.75" customHeight="1">
      <c r="A380" s="46"/>
      <c r="B380" s="48"/>
      <c r="C380" s="46"/>
      <c r="D380" s="46"/>
      <c r="E380" s="46"/>
      <c r="F380" s="46"/>
      <c r="G380" s="35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5.75" customHeight="1">
      <c r="A381" s="46"/>
      <c r="B381" s="48"/>
      <c r="C381" s="46"/>
      <c r="D381" s="46"/>
      <c r="E381" s="46"/>
      <c r="F381" s="46"/>
      <c r="G381" s="35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5.75" customHeight="1">
      <c r="A382" s="46"/>
      <c r="B382" s="48"/>
      <c r="C382" s="46"/>
      <c r="D382" s="46"/>
      <c r="E382" s="46"/>
      <c r="F382" s="46"/>
      <c r="G382" s="35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5.75" customHeight="1">
      <c r="A383" s="46"/>
      <c r="B383" s="48"/>
      <c r="C383" s="46"/>
      <c r="D383" s="46"/>
      <c r="E383" s="46"/>
      <c r="F383" s="46"/>
      <c r="G383" s="35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5.75" customHeight="1">
      <c r="A384" s="46"/>
      <c r="B384" s="48"/>
      <c r="C384" s="46"/>
      <c r="D384" s="46"/>
      <c r="E384" s="46"/>
      <c r="F384" s="46"/>
      <c r="G384" s="35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5.75" customHeight="1">
      <c r="A385" s="46"/>
      <c r="B385" s="48"/>
      <c r="C385" s="46"/>
      <c r="D385" s="46"/>
      <c r="E385" s="46"/>
      <c r="F385" s="46"/>
      <c r="G385" s="35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5.75" customHeight="1">
      <c r="A386" s="46"/>
      <c r="B386" s="48"/>
      <c r="C386" s="46"/>
      <c r="D386" s="46"/>
      <c r="E386" s="46"/>
      <c r="F386" s="46"/>
      <c r="G386" s="35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5.75" customHeight="1">
      <c r="A387" s="46"/>
      <c r="B387" s="48"/>
      <c r="C387" s="46"/>
      <c r="D387" s="46"/>
      <c r="E387" s="46"/>
      <c r="F387" s="46"/>
      <c r="G387" s="35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5.75" customHeight="1">
      <c r="A388" s="46"/>
      <c r="B388" s="48"/>
      <c r="C388" s="46"/>
      <c r="D388" s="46"/>
      <c r="E388" s="46"/>
      <c r="F388" s="46"/>
      <c r="G388" s="35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5.75" customHeight="1">
      <c r="A389" s="46"/>
      <c r="B389" s="48"/>
      <c r="C389" s="46"/>
      <c r="D389" s="46"/>
      <c r="E389" s="46"/>
      <c r="F389" s="46"/>
      <c r="G389" s="35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5.75" customHeight="1">
      <c r="A390" s="46"/>
      <c r="B390" s="48"/>
      <c r="C390" s="46"/>
      <c r="D390" s="46"/>
      <c r="E390" s="46"/>
      <c r="F390" s="46"/>
      <c r="G390" s="35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5.75" customHeight="1">
      <c r="A391" s="46"/>
      <c r="B391" s="48"/>
      <c r="C391" s="46"/>
      <c r="D391" s="46"/>
      <c r="E391" s="46"/>
      <c r="F391" s="46"/>
      <c r="G391" s="35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5.75" customHeight="1">
      <c r="A392" s="46"/>
      <c r="B392" s="48"/>
      <c r="C392" s="46"/>
      <c r="D392" s="46"/>
      <c r="E392" s="46"/>
      <c r="F392" s="46"/>
      <c r="G392" s="35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5.75" customHeight="1">
      <c r="A393" s="46"/>
      <c r="B393" s="48"/>
      <c r="C393" s="46"/>
      <c r="D393" s="46"/>
      <c r="E393" s="46"/>
      <c r="F393" s="46"/>
      <c r="G393" s="35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5.75" customHeight="1">
      <c r="A394" s="46"/>
      <c r="B394" s="48"/>
      <c r="C394" s="46"/>
      <c r="D394" s="46"/>
      <c r="E394" s="46"/>
      <c r="F394" s="46"/>
      <c r="G394" s="35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5.75" customHeight="1">
      <c r="A395" s="46"/>
      <c r="B395" s="48"/>
      <c r="C395" s="46"/>
      <c r="D395" s="46"/>
      <c r="E395" s="46"/>
      <c r="F395" s="46"/>
      <c r="G395" s="35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5.75" customHeight="1">
      <c r="A396" s="46"/>
      <c r="B396" s="48"/>
      <c r="C396" s="46"/>
      <c r="D396" s="46"/>
      <c r="E396" s="46"/>
      <c r="F396" s="46"/>
      <c r="G396" s="35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5.75" customHeight="1">
      <c r="A397" s="46"/>
      <c r="B397" s="48"/>
      <c r="C397" s="46"/>
      <c r="D397" s="46"/>
      <c r="E397" s="46"/>
      <c r="F397" s="46"/>
      <c r="G397" s="35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5.75" customHeight="1">
      <c r="A398" s="46"/>
      <c r="B398" s="48"/>
      <c r="C398" s="46"/>
      <c r="D398" s="46"/>
      <c r="E398" s="46"/>
      <c r="F398" s="46"/>
      <c r="G398" s="35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5.75" customHeight="1">
      <c r="A399" s="46"/>
      <c r="B399" s="48"/>
      <c r="C399" s="46"/>
      <c r="D399" s="46"/>
      <c r="E399" s="46"/>
      <c r="F399" s="46"/>
      <c r="G399" s="35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5.75" customHeight="1">
      <c r="A400" s="46"/>
      <c r="B400" s="48"/>
      <c r="C400" s="46"/>
      <c r="D400" s="46"/>
      <c r="E400" s="46"/>
      <c r="F400" s="46"/>
      <c r="G400" s="35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5.75" customHeight="1">
      <c r="A401" s="46"/>
      <c r="B401" s="48"/>
      <c r="C401" s="46"/>
      <c r="D401" s="46"/>
      <c r="E401" s="46"/>
      <c r="F401" s="46"/>
      <c r="G401" s="35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5.75" customHeight="1">
      <c r="A402" s="46"/>
      <c r="B402" s="48"/>
      <c r="C402" s="46"/>
      <c r="D402" s="46"/>
      <c r="E402" s="46"/>
      <c r="F402" s="46"/>
      <c r="G402" s="35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5.75" customHeight="1">
      <c r="A403" s="46"/>
      <c r="B403" s="48"/>
      <c r="C403" s="46"/>
      <c r="D403" s="46"/>
      <c r="E403" s="46"/>
      <c r="F403" s="46"/>
      <c r="G403" s="35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5.75" customHeight="1">
      <c r="A404" s="46"/>
      <c r="B404" s="48"/>
      <c r="C404" s="46"/>
      <c r="D404" s="46"/>
      <c r="E404" s="46"/>
      <c r="F404" s="46"/>
      <c r="G404" s="35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5.75" customHeight="1">
      <c r="A405" s="46"/>
      <c r="B405" s="48"/>
      <c r="C405" s="46"/>
      <c r="D405" s="46"/>
      <c r="E405" s="46"/>
      <c r="F405" s="46"/>
      <c r="G405" s="35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5.75" customHeight="1">
      <c r="A406" s="46"/>
      <c r="B406" s="48"/>
      <c r="C406" s="46"/>
      <c r="D406" s="46"/>
      <c r="E406" s="46"/>
      <c r="F406" s="46"/>
      <c r="G406" s="35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5.75" customHeight="1">
      <c r="A407" s="46"/>
      <c r="B407" s="48"/>
      <c r="C407" s="46"/>
      <c r="D407" s="46"/>
      <c r="E407" s="46"/>
      <c r="F407" s="46"/>
      <c r="G407" s="35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5.75" customHeight="1">
      <c r="A408" s="46"/>
      <c r="B408" s="48"/>
      <c r="C408" s="46"/>
      <c r="D408" s="46"/>
      <c r="E408" s="46"/>
      <c r="F408" s="46"/>
      <c r="G408" s="35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5.75" customHeight="1">
      <c r="A409" s="46"/>
      <c r="B409" s="48"/>
      <c r="C409" s="46"/>
      <c r="D409" s="46"/>
      <c r="E409" s="46"/>
      <c r="F409" s="46"/>
      <c r="G409" s="35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5.75" customHeight="1">
      <c r="A410" s="46"/>
      <c r="B410" s="48"/>
      <c r="C410" s="46"/>
      <c r="D410" s="46"/>
      <c r="E410" s="46"/>
      <c r="F410" s="46"/>
      <c r="G410" s="35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5.75" customHeight="1">
      <c r="A411" s="46"/>
      <c r="B411" s="48"/>
      <c r="C411" s="46"/>
      <c r="D411" s="46"/>
      <c r="E411" s="46"/>
      <c r="F411" s="46"/>
      <c r="G411" s="35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5.75" customHeight="1">
      <c r="A412" s="46"/>
      <c r="B412" s="48"/>
      <c r="C412" s="46"/>
      <c r="D412" s="46"/>
      <c r="E412" s="46"/>
      <c r="F412" s="46"/>
      <c r="G412" s="35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5.75" customHeight="1">
      <c r="A413" s="46"/>
      <c r="B413" s="48"/>
      <c r="C413" s="46"/>
      <c r="D413" s="46"/>
      <c r="E413" s="46"/>
      <c r="F413" s="46"/>
      <c r="G413" s="35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5.75" customHeight="1">
      <c r="A414" s="46"/>
      <c r="B414" s="48"/>
      <c r="C414" s="46"/>
      <c r="D414" s="46"/>
      <c r="E414" s="46"/>
      <c r="F414" s="46"/>
      <c r="G414" s="35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5.75" customHeight="1">
      <c r="A415" s="46"/>
      <c r="B415" s="48"/>
      <c r="C415" s="46"/>
      <c r="D415" s="46"/>
      <c r="E415" s="46"/>
      <c r="F415" s="46"/>
      <c r="G415" s="35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5.75" customHeight="1">
      <c r="A416" s="46"/>
      <c r="B416" s="48"/>
      <c r="C416" s="46"/>
      <c r="D416" s="46"/>
      <c r="E416" s="46"/>
      <c r="F416" s="46"/>
      <c r="G416" s="35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5.75" customHeight="1">
      <c r="A417" s="46"/>
      <c r="B417" s="48"/>
      <c r="C417" s="46"/>
      <c r="D417" s="46"/>
      <c r="E417" s="46"/>
      <c r="F417" s="46"/>
      <c r="G417" s="35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5.75" customHeight="1">
      <c r="A418" s="46"/>
      <c r="B418" s="48"/>
      <c r="C418" s="46"/>
      <c r="D418" s="46"/>
      <c r="E418" s="46"/>
      <c r="F418" s="46"/>
      <c r="G418" s="35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5.75" customHeight="1">
      <c r="A419" s="46"/>
      <c r="B419" s="48"/>
      <c r="C419" s="46"/>
      <c r="D419" s="46"/>
      <c r="E419" s="46"/>
      <c r="F419" s="46"/>
      <c r="G419" s="35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5.75" customHeight="1">
      <c r="A420" s="46"/>
      <c r="B420" s="48"/>
      <c r="C420" s="46"/>
      <c r="D420" s="46"/>
      <c r="E420" s="46"/>
      <c r="F420" s="46"/>
      <c r="G420" s="35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5.75" customHeight="1">
      <c r="A421" s="46"/>
      <c r="B421" s="48"/>
      <c r="C421" s="46"/>
      <c r="D421" s="46"/>
      <c r="E421" s="46"/>
      <c r="F421" s="46"/>
      <c r="G421" s="35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5.75" customHeight="1">
      <c r="A422" s="46"/>
      <c r="B422" s="48"/>
      <c r="C422" s="46"/>
      <c r="D422" s="46"/>
      <c r="E422" s="46"/>
      <c r="F422" s="46"/>
      <c r="G422" s="35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5.75" customHeight="1">
      <c r="A423" s="46"/>
      <c r="B423" s="48"/>
      <c r="C423" s="46"/>
      <c r="D423" s="46"/>
      <c r="E423" s="46"/>
      <c r="F423" s="46"/>
      <c r="G423" s="35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5.75" customHeight="1">
      <c r="A424" s="46"/>
      <c r="B424" s="48"/>
      <c r="C424" s="46"/>
      <c r="D424" s="46"/>
      <c r="E424" s="46"/>
      <c r="F424" s="46"/>
      <c r="G424" s="35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5.75" customHeight="1">
      <c r="A425" s="46"/>
      <c r="B425" s="48"/>
      <c r="C425" s="46"/>
      <c r="D425" s="46"/>
      <c r="E425" s="46"/>
      <c r="F425" s="46"/>
      <c r="G425" s="35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5.75" customHeight="1">
      <c r="A426" s="46"/>
      <c r="B426" s="48"/>
      <c r="C426" s="46"/>
      <c r="D426" s="46"/>
      <c r="E426" s="46"/>
      <c r="F426" s="46"/>
      <c r="G426" s="35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5.75" customHeight="1">
      <c r="A427" s="46"/>
      <c r="B427" s="48"/>
      <c r="C427" s="46"/>
      <c r="D427" s="46"/>
      <c r="E427" s="46"/>
      <c r="F427" s="46"/>
      <c r="G427" s="35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5.75" customHeight="1">
      <c r="A428" s="46"/>
      <c r="B428" s="48"/>
      <c r="C428" s="46"/>
      <c r="D428" s="46"/>
      <c r="E428" s="46"/>
      <c r="F428" s="46"/>
      <c r="G428" s="35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5.75" customHeight="1">
      <c r="A429" s="46"/>
      <c r="B429" s="48"/>
      <c r="C429" s="46"/>
      <c r="D429" s="46"/>
      <c r="E429" s="46"/>
      <c r="F429" s="46"/>
      <c r="G429" s="35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5.75" customHeight="1">
      <c r="A430" s="46"/>
      <c r="B430" s="48"/>
      <c r="C430" s="46"/>
      <c r="D430" s="46"/>
      <c r="E430" s="46"/>
      <c r="F430" s="46"/>
      <c r="G430" s="35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5.75" customHeight="1">
      <c r="A431" s="46"/>
      <c r="B431" s="48"/>
      <c r="C431" s="46"/>
      <c r="D431" s="46"/>
      <c r="E431" s="46"/>
      <c r="F431" s="46"/>
      <c r="G431" s="35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5.75" customHeight="1">
      <c r="A432" s="46"/>
      <c r="B432" s="48"/>
      <c r="C432" s="46"/>
      <c r="D432" s="46"/>
      <c r="E432" s="46"/>
      <c r="F432" s="46"/>
      <c r="G432" s="35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5.75" customHeight="1">
      <c r="A433" s="46"/>
      <c r="B433" s="48"/>
      <c r="C433" s="46"/>
      <c r="D433" s="46"/>
      <c r="E433" s="46"/>
      <c r="F433" s="46"/>
      <c r="G433" s="35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5.75" customHeight="1">
      <c r="A434" s="46"/>
      <c r="B434" s="48"/>
      <c r="C434" s="46"/>
      <c r="D434" s="46"/>
      <c r="E434" s="46"/>
      <c r="F434" s="46"/>
      <c r="G434" s="35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5.75" customHeight="1">
      <c r="A435" s="46"/>
      <c r="B435" s="48"/>
      <c r="C435" s="46"/>
      <c r="D435" s="46"/>
      <c r="E435" s="46"/>
      <c r="F435" s="46"/>
      <c r="G435" s="35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5.75" customHeight="1">
      <c r="A436" s="46"/>
      <c r="B436" s="48"/>
      <c r="C436" s="46"/>
      <c r="D436" s="46"/>
      <c r="E436" s="46"/>
      <c r="F436" s="46"/>
      <c r="G436" s="35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5.75" customHeight="1">
      <c r="A437" s="46"/>
      <c r="B437" s="48"/>
      <c r="C437" s="46"/>
      <c r="D437" s="46"/>
      <c r="E437" s="46"/>
      <c r="F437" s="46"/>
      <c r="G437" s="35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5.75" customHeight="1">
      <c r="A438" s="46"/>
      <c r="B438" s="48"/>
      <c r="C438" s="46"/>
      <c r="D438" s="46"/>
      <c r="E438" s="46"/>
      <c r="F438" s="46"/>
      <c r="G438" s="35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5.75" customHeight="1">
      <c r="A439" s="46"/>
      <c r="B439" s="48"/>
      <c r="C439" s="46"/>
      <c r="D439" s="46"/>
      <c r="E439" s="46"/>
      <c r="F439" s="46"/>
      <c r="G439" s="35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5.75" customHeight="1">
      <c r="A440" s="46"/>
      <c r="B440" s="48"/>
      <c r="C440" s="46"/>
      <c r="D440" s="46"/>
      <c r="E440" s="46"/>
      <c r="F440" s="46"/>
      <c r="G440" s="35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5.75" customHeight="1">
      <c r="A441" s="46"/>
      <c r="B441" s="48"/>
      <c r="C441" s="46"/>
      <c r="D441" s="46"/>
      <c r="E441" s="46"/>
      <c r="F441" s="46"/>
      <c r="G441" s="35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5.75" customHeight="1">
      <c r="A442" s="46"/>
      <c r="B442" s="48"/>
      <c r="C442" s="46"/>
      <c r="D442" s="46"/>
      <c r="E442" s="46"/>
      <c r="F442" s="46"/>
      <c r="G442" s="35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5.75" customHeight="1">
      <c r="A443" s="46"/>
      <c r="B443" s="48"/>
      <c r="C443" s="46"/>
      <c r="D443" s="46"/>
      <c r="E443" s="46"/>
      <c r="F443" s="46"/>
      <c r="G443" s="35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5.75" customHeight="1">
      <c r="A444" s="46"/>
      <c r="B444" s="48"/>
      <c r="C444" s="46"/>
      <c r="D444" s="46"/>
      <c r="E444" s="46"/>
      <c r="F444" s="46"/>
      <c r="G444" s="35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5.75" customHeight="1">
      <c r="A445" s="46"/>
      <c r="B445" s="48"/>
      <c r="C445" s="46"/>
      <c r="D445" s="46"/>
      <c r="E445" s="46"/>
      <c r="F445" s="46"/>
      <c r="G445" s="35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5.75" customHeight="1">
      <c r="A446" s="46"/>
      <c r="B446" s="48"/>
      <c r="C446" s="46"/>
      <c r="D446" s="46"/>
      <c r="E446" s="46"/>
      <c r="F446" s="46"/>
      <c r="G446" s="35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5.75" customHeight="1">
      <c r="A447" s="46"/>
      <c r="B447" s="48"/>
      <c r="C447" s="46"/>
      <c r="D447" s="46"/>
      <c r="E447" s="46"/>
      <c r="F447" s="46"/>
      <c r="G447" s="35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5.75" customHeight="1">
      <c r="A448" s="46"/>
      <c r="B448" s="48"/>
      <c r="C448" s="46"/>
      <c r="D448" s="46"/>
      <c r="E448" s="46"/>
      <c r="F448" s="46"/>
      <c r="G448" s="35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5.75" customHeight="1">
      <c r="A449" s="46"/>
      <c r="B449" s="48"/>
      <c r="C449" s="46"/>
      <c r="D449" s="46"/>
      <c r="E449" s="46"/>
      <c r="F449" s="46"/>
      <c r="G449" s="35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5.75" customHeight="1">
      <c r="A450" s="46"/>
      <c r="B450" s="48"/>
      <c r="C450" s="46"/>
      <c r="D450" s="46"/>
      <c r="E450" s="46"/>
      <c r="F450" s="46"/>
      <c r="G450" s="35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5.75" customHeight="1">
      <c r="A451" s="46"/>
      <c r="B451" s="48"/>
      <c r="C451" s="46"/>
      <c r="D451" s="46"/>
      <c r="E451" s="46"/>
      <c r="F451" s="46"/>
      <c r="G451" s="35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5.75" customHeight="1">
      <c r="A452" s="46"/>
      <c r="B452" s="48"/>
      <c r="C452" s="46"/>
      <c r="D452" s="46"/>
      <c r="E452" s="46"/>
      <c r="F452" s="46"/>
      <c r="G452" s="35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5.75" customHeight="1">
      <c r="A453" s="46"/>
      <c r="B453" s="48"/>
      <c r="C453" s="46"/>
      <c r="D453" s="46"/>
      <c r="E453" s="46"/>
      <c r="F453" s="46"/>
      <c r="G453" s="35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5.75" customHeight="1">
      <c r="A454" s="46"/>
      <c r="B454" s="48"/>
      <c r="C454" s="46"/>
      <c r="D454" s="46"/>
      <c r="E454" s="46"/>
      <c r="F454" s="46"/>
      <c r="G454" s="35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5.75" customHeight="1">
      <c r="A455" s="46"/>
      <c r="B455" s="48"/>
      <c r="C455" s="46"/>
      <c r="D455" s="46"/>
      <c r="E455" s="46"/>
      <c r="F455" s="46"/>
      <c r="G455" s="35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5.75" customHeight="1">
      <c r="A456" s="46"/>
      <c r="B456" s="48"/>
      <c r="C456" s="46"/>
      <c r="D456" s="46"/>
      <c r="E456" s="46"/>
      <c r="F456" s="46"/>
      <c r="G456" s="35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5.75" customHeight="1">
      <c r="A457" s="46"/>
      <c r="B457" s="48"/>
      <c r="C457" s="46"/>
      <c r="D457" s="46"/>
      <c r="E457" s="46"/>
      <c r="F457" s="46"/>
      <c r="G457" s="35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5.75" customHeight="1">
      <c r="A458" s="46"/>
      <c r="B458" s="48"/>
      <c r="C458" s="46"/>
      <c r="D458" s="46"/>
      <c r="E458" s="46"/>
      <c r="F458" s="46"/>
      <c r="G458" s="35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5.75" customHeight="1">
      <c r="A459" s="46"/>
      <c r="B459" s="48"/>
      <c r="C459" s="46"/>
      <c r="D459" s="46"/>
      <c r="E459" s="46"/>
      <c r="F459" s="46"/>
      <c r="G459" s="35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5.75" customHeight="1">
      <c r="A460" s="46"/>
      <c r="B460" s="48"/>
      <c r="C460" s="46"/>
      <c r="D460" s="46"/>
      <c r="E460" s="46"/>
      <c r="F460" s="46"/>
      <c r="G460" s="35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5.75" customHeight="1">
      <c r="A461" s="46"/>
      <c r="B461" s="48"/>
      <c r="C461" s="46"/>
      <c r="D461" s="46"/>
      <c r="E461" s="46"/>
      <c r="F461" s="46"/>
      <c r="G461" s="35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5.75" customHeight="1">
      <c r="A462" s="46"/>
      <c r="B462" s="48"/>
      <c r="C462" s="46"/>
      <c r="D462" s="46"/>
      <c r="E462" s="46"/>
      <c r="F462" s="46"/>
      <c r="G462" s="35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5.75" customHeight="1">
      <c r="A463" s="46"/>
      <c r="B463" s="48"/>
      <c r="C463" s="46"/>
      <c r="D463" s="46"/>
      <c r="E463" s="46"/>
      <c r="F463" s="46"/>
      <c r="G463" s="35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5.75" customHeight="1">
      <c r="A464" s="46"/>
      <c r="B464" s="48"/>
      <c r="C464" s="46"/>
      <c r="D464" s="46"/>
      <c r="E464" s="46"/>
      <c r="F464" s="46"/>
      <c r="G464" s="35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5.75" customHeight="1">
      <c r="A465" s="46"/>
      <c r="B465" s="48"/>
      <c r="C465" s="46"/>
      <c r="D465" s="46"/>
      <c r="E465" s="46"/>
      <c r="F465" s="46"/>
      <c r="G465" s="35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5.75" customHeight="1">
      <c r="A466" s="46"/>
      <c r="B466" s="48"/>
      <c r="C466" s="46"/>
      <c r="D466" s="46"/>
      <c r="E466" s="46"/>
      <c r="F466" s="46"/>
      <c r="G466" s="35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5.75" customHeight="1">
      <c r="A467" s="46"/>
      <c r="B467" s="48"/>
      <c r="C467" s="46"/>
      <c r="D467" s="46"/>
      <c r="E467" s="46"/>
      <c r="F467" s="46"/>
      <c r="G467" s="35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5.75" customHeight="1">
      <c r="A468" s="46"/>
      <c r="B468" s="48"/>
      <c r="C468" s="46"/>
      <c r="D468" s="46"/>
      <c r="E468" s="46"/>
      <c r="F468" s="46"/>
      <c r="G468" s="35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5.75" customHeight="1">
      <c r="A469" s="46"/>
      <c r="B469" s="48"/>
      <c r="C469" s="46"/>
      <c r="D469" s="46"/>
      <c r="E469" s="46"/>
      <c r="F469" s="46"/>
      <c r="G469" s="35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5.75" customHeight="1">
      <c r="A470" s="46"/>
      <c r="B470" s="48"/>
      <c r="C470" s="46"/>
      <c r="D470" s="46"/>
      <c r="E470" s="46"/>
      <c r="F470" s="46"/>
      <c r="G470" s="35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5.75" customHeight="1">
      <c r="A471" s="46"/>
      <c r="B471" s="48"/>
      <c r="C471" s="46"/>
      <c r="D471" s="46"/>
      <c r="E471" s="46"/>
      <c r="F471" s="46"/>
      <c r="G471" s="35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5.75" customHeight="1">
      <c r="A472" s="46"/>
      <c r="B472" s="48"/>
      <c r="C472" s="46"/>
      <c r="D472" s="46"/>
      <c r="E472" s="46"/>
      <c r="F472" s="46"/>
      <c r="G472" s="35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5.75" customHeight="1">
      <c r="A473" s="46"/>
      <c r="B473" s="48"/>
      <c r="C473" s="46"/>
      <c r="D473" s="46"/>
      <c r="E473" s="46"/>
      <c r="F473" s="46"/>
      <c r="G473" s="35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5.75" customHeight="1">
      <c r="A474" s="46"/>
      <c r="B474" s="48"/>
      <c r="C474" s="46"/>
      <c r="D474" s="46"/>
      <c r="E474" s="46"/>
      <c r="F474" s="46"/>
      <c r="G474" s="35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5.75" customHeight="1">
      <c r="A475" s="46"/>
      <c r="B475" s="48"/>
      <c r="C475" s="46"/>
      <c r="D475" s="46"/>
      <c r="E475" s="46"/>
      <c r="F475" s="46"/>
      <c r="G475" s="35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5.75" customHeight="1">
      <c r="A476" s="46"/>
      <c r="B476" s="48"/>
      <c r="C476" s="46"/>
      <c r="D476" s="46"/>
      <c r="E476" s="46"/>
      <c r="F476" s="46"/>
      <c r="G476" s="35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5.75" customHeight="1">
      <c r="A477" s="46"/>
      <c r="B477" s="48"/>
      <c r="C477" s="46"/>
      <c r="D477" s="46"/>
      <c r="E477" s="46"/>
      <c r="F477" s="46"/>
      <c r="G477" s="35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5.75" customHeight="1">
      <c r="A478" s="46"/>
      <c r="B478" s="48"/>
      <c r="C478" s="46"/>
      <c r="D478" s="46"/>
      <c r="E478" s="46"/>
      <c r="F478" s="46"/>
      <c r="G478" s="35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5.75" customHeight="1">
      <c r="A479" s="46"/>
      <c r="B479" s="48"/>
      <c r="C479" s="46"/>
      <c r="D479" s="46"/>
      <c r="E479" s="46"/>
      <c r="F479" s="46"/>
      <c r="G479" s="35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5.75" customHeight="1">
      <c r="A480" s="46"/>
      <c r="B480" s="48"/>
      <c r="C480" s="46"/>
      <c r="D480" s="46"/>
      <c r="E480" s="46"/>
      <c r="F480" s="46"/>
      <c r="G480" s="35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5.75" customHeight="1">
      <c r="A481" s="46"/>
      <c r="B481" s="48"/>
      <c r="C481" s="46"/>
      <c r="D481" s="46"/>
      <c r="E481" s="46"/>
      <c r="F481" s="46"/>
      <c r="G481" s="35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5.75" customHeight="1">
      <c r="A482" s="46"/>
      <c r="B482" s="48"/>
      <c r="C482" s="46"/>
      <c r="D482" s="46"/>
      <c r="E482" s="46"/>
      <c r="F482" s="46"/>
      <c r="G482" s="35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5.75" customHeight="1">
      <c r="A483" s="46"/>
      <c r="B483" s="48"/>
      <c r="C483" s="46"/>
      <c r="D483" s="46"/>
      <c r="E483" s="46"/>
      <c r="F483" s="46"/>
      <c r="G483" s="35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5.75" customHeight="1">
      <c r="A484" s="46"/>
      <c r="B484" s="48"/>
      <c r="C484" s="46"/>
      <c r="D484" s="46"/>
      <c r="E484" s="46"/>
      <c r="F484" s="46"/>
      <c r="G484" s="35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5.75" customHeight="1">
      <c r="A485" s="46"/>
      <c r="B485" s="48"/>
      <c r="C485" s="46"/>
      <c r="D485" s="46"/>
      <c r="E485" s="46"/>
      <c r="F485" s="46"/>
      <c r="G485" s="35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5.75" customHeight="1">
      <c r="A486" s="46"/>
      <c r="B486" s="48"/>
      <c r="C486" s="46"/>
      <c r="D486" s="46"/>
      <c r="E486" s="46"/>
      <c r="F486" s="46"/>
      <c r="G486" s="35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5.75" customHeight="1">
      <c r="A487" s="46"/>
      <c r="B487" s="48"/>
      <c r="C487" s="46"/>
      <c r="D487" s="46"/>
      <c r="E487" s="46"/>
      <c r="F487" s="46"/>
      <c r="G487" s="35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5.75" customHeight="1">
      <c r="A488" s="46"/>
      <c r="B488" s="48"/>
      <c r="C488" s="46"/>
      <c r="D488" s="46"/>
      <c r="E488" s="46"/>
      <c r="F488" s="46"/>
      <c r="G488" s="35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5.75" customHeight="1">
      <c r="A489" s="46"/>
      <c r="B489" s="48"/>
      <c r="C489" s="46"/>
      <c r="D489" s="46"/>
      <c r="E489" s="46"/>
      <c r="F489" s="46"/>
      <c r="G489" s="35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5.75" customHeight="1">
      <c r="A490" s="46"/>
      <c r="B490" s="48"/>
      <c r="C490" s="46"/>
      <c r="D490" s="46"/>
      <c r="E490" s="46"/>
      <c r="F490" s="46"/>
      <c r="G490" s="35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5.75" customHeight="1">
      <c r="A491" s="46"/>
      <c r="B491" s="48"/>
      <c r="C491" s="46"/>
      <c r="D491" s="46"/>
      <c r="E491" s="46"/>
      <c r="F491" s="46"/>
      <c r="G491" s="35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5.75" customHeight="1">
      <c r="A492" s="46"/>
      <c r="B492" s="48"/>
      <c r="C492" s="46"/>
      <c r="D492" s="46"/>
      <c r="E492" s="46"/>
      <c r="F492" s="46"/>
      <c r="G492" s="35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5.75" customHeight="1">
      <c r="A493" s="46"/>
      <c r="B493" s="48"/>
      <c r="C493" s="46"/>
      <c r="D493" s="46"/>
      <c r="E493" s="46"/>
      <c r="F493" s="46"/>
      <c r="G493" s="35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5.75" customHeight="1">
      <c r="A494" s="46"/>
      <c r="B494" s="48"/>
      <c r="C494" s="46"/>
      <c r="D494" s="46"/>
      <c r="E494" s="46"/>
      <c r="F494" s="46"/>
      <c r="G494" s="35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5.75" customHeight="1">
      <c r="A495" s="46"/>
      <c r="B495" s="48"/>
      <c r="C495" s="46"/>
      <c r="D495" s="46"/>
      <c r="E495" s="46"/>
      <c r="F495" s="46"/>
      <c r="G495" s="35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5.75" customHeight="1">
      <c r="A496" s="46"/>
      <c r="B496" s="48"/>
      <c r="C496" s="46"/>
      <c r="D496" s="46"/>
      <c r="E496" s="46"/>
      <c r="F496" s="46"/>
      <c r="G496" s="35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5.75" customHeight="1">
      <c r="A497" s="46"/>
      <c r="B497" s="48"/>
      <c r="C497" s="46"/>
      <c r="D497" s="46"/>
      <c r="E497" s="46"/>
      <c r="F497" s="46"/>
      <c r="G497" s="35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5.75" customHeight="1">
      <c r="A498" s="46"/>
      <c r="B498" s="48"/>
      <c r="C498" s="46"/>
      <c r="D498" s="46"/>
      <c r="E498" s="46"/>
      <c r="F498" s="46"/>
      <c r="G498" s="35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5.75" customHeight="1">
      <c r="A499" s="46"/>
      <c r="B499" s="48"/>
      <c r="C499" s="46"/>
      <c r="D499" s="46"/>
      <c r="E499" s="46"/>
      <c r="F499" s="46"/>
      <c r="G499" s="35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5.75" customHeight="1">
      <c r="A500" s="46"/>
      <c r="B500" s="48"/>
      <c r="C500" s="46"/>
      <c r="D500" s="46"/>
      <c r="E500" s="46"/>
      <c r="F500" s="46"/>
      <c r="G500" s="35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5.75" customHeight="1">
      <c r="A501" s="46"/>
      <c r="B501" s="48"/>
      <c r="C501" s="46"/>
      <c r="D501" s="46"/>
      <c r="E501" s="46"/>
      <c r="F501" s="46"/>
      <c r="G501" s="35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5.75" customHeight="1">
      <c r="A502" s="46"/>
      <c r="B502" s="48"/>
      <c r="C502" s="46"/>
      <c r="D502" s="46"/>
      <c r="E502" s="46"/>
      <c r="F502" s="46"/>
      <c r="G502" s="35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5.75" customHeight="1">
      <c r="A503" s="46"/>
      <c r="B503" s="48"/>
      <c r="C503" s="46"/>
      <c r="D503" s="46"/>
      <c r="E503" s="46"/>
      <c r="F503" s="46"/>
      <c r="G503" s="35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5.75" customHeight="1">
      <c r="A504" s="46"/>
      <c r="B504" s="48"/>
      <c r="C504" s="46"/>
      <c r="D504" s="46"/>
      <c r="E504" s="46"/>
      <c r="F504" s="46"/>
      <c r="G504" s="35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5.75" customHeight="1">
      <c r="A505" s="46"/>
      <c r="B505" s="48"/>
      <c r="C505" s="46"/>
      <c r="D505" s="46"/>
      <c r="E505" s="46"/>
      <c r="F505" s="46"/>
      <c r="G505" s="35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5.75" customHeight="1">
      <c r="A506" s="46"/>
      <c r="B506" s="48"/>
      <c r="C506" s="46"/>
      <c r="D506" s="46"/>
      <c r="E506" s="46"/>
      <c r="F506" s="46"/>
      <c r="G506" s="35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5.75" customHeight="1">
      <c r="A507" s="46"/>
      <c r="B507" s="48"/>
      <c r="C507" s="46"/>
      <c r="D507" s="46"/>
      <c r="E507" s="46"/>
      <c r="F507" s="46"/>
      <c r="G507" s="35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5.75" customHeight="1">
      <c r="A508" s="46"/>
      <c r="B508" s="48"/>
      <c r="C508" s="46"/>
      <c r="D508" s="46"/>
      <c r="E508" s="46"/>
      <c r="F508" s="46"/>
      <c r="G508" s="35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5.75" customHeight="1">
      <c r="A509" s="46"/>
      <c r="B509" s="48"/>
      <c r="C509" s="46"/>
      <c r="D509" s="46"/>
      <c r="E509" s="46"/>
      <c r="F509" s="46"/>
      <c r="G509" s="35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5.75" customHeight="1">
      <c r="A510" s="46"/>
      <c r="B510" s="48"/>
      <c r="C510" s="46"/>
      <c r="D510" s="46"/>
      <c r="E510" s="46"/>
      <c r="F510" s="46"/>
      <c r="G510" s="35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5.75" customHeight="1">
      <c r="A511" s="46"/>
      <c r="B511" s="48"/>
      <c r="C511" s="46"/>
      <c r="D511" s="46"/>
      <c r="E511" s="46"/>
      <c r="F511" s="46"/>
      <c r="G511" s="35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5.75" customHeight="1">
      <c r="A512" s="46"/>
      <c r="B512" s="48"/>
      <c r="C512" s="46"/>
      <c r="D512" s="46"/>
      <c r="E512" s="46"/>
      <c r="F512" s="46"/>
      <c r="G512" s="35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5.75" customHeight="1">
      <c r="A513" s="46"/>
      <c r="B513" s="48"/>
      <c r="C513" s="46"/>
      <c r="D513" s="46"/>
      <c r="E513" s="46"/>
      <c r="F513" s="46"/>
      <c r="G513" s="35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5.75" customHeight="1">
      <c r="A514" s="46"/>
      <c r="B514" s="48"/>
      <c r="C514" s="46"/>
      <c r="D514" s="46"/>
      <c r="E514" s="46"/>
      <c r="F514" s="46"/>
      <c r="G514" s="35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5.75" customHeight="1">
      <c r="A515" s="46"/>
      <c r="B515" s="48"/>
      <c r="C515" s="46"/>
      <c r="D515" s="46"/>
      <c r="E515" s="46"/>
      <c r="F515" s="46"/>
      <c r="G515" s="35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5.75" customHeight="1">
      <c r="A516" s="46"/>
      <c r="B516" s="48"/>
      <c r="C516" s="46"/>
      <c r="D516" s="46"/>
      <c r="E516" s="46"/>
      <c r="F516" s="46"/>
      <c r="G516" s="35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5.75" customHeight="1">
      <c r="A517" s="46"/>
      <c r="B517" s="48"/>
      <c r="C517" s="46"/>
      <c r="D517" s="46"/>
      <c r="E517" s="46"/>
      <c r="F517" s="46"/>
      <c r="G517" s="35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5.75" customHeight="1">
      <c r="A518" s="46"/>
      <c r="B518" s="48"/>
      <c r="C518" s="46"/>
      <c r="D518" s="46"/>
      <c r="E518" s="46"/>
      <c r="F518" s="46"/>
      <c r="G518" s="35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5.75" customHeight="1">
      <c r="A519" s="46"/>
      <c r="B519" s="48"/>
      <c r="C519" s="46"/>
      <c r="D519" s="46"/>
      <c r="E519" s="46"/>
      <c r="F519" s="46"/>
      <c r="G519" s="35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5.75" customHeight="1">
      <c r="A520" s="46"/>
      <c r="B520" s="48"/>
      <c r="C520" s="46"/>
      <c r="D520" s="46"/>
      <c r="E520" s="46"/>
      <c r="F520" s="46"/>
      <c r="G520" s="35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5.75" customHeight="1">
      <c r="A521" s="46"/>
      <c r="B521" s="48"/>
      <c r="C521" s="46"/>
      <c r="D521" s="46"/>
      <c r="E521" s="46"/>
      <c r="F521" s="46"/>
      <c r="G521" s="35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5.75" customHeight="1">
      <c r="A522" s="46"/>
      <c r="B522" s="48"/>
      <c r="C522" s="46"/>
      <c r="D522" s="46"/>
      <c r="E522" s="46"/>
      <c r="F522" s="46"/>
      <c r="G522" s="35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5.75" customHeight="1">
      <c r="A523" s="46"/>
      <c r="B523" s="48"/>
      <c r="C523" s="46"/>
      <c r="D523" s="46"/>
      <c r="E523" s="46"/>
      <c r="F523" s="46"/>
      <c r="G523" s="35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5.75" customHeight="1">
      <c r="A524" s="46"/>
      <c r="B524" s="48"/>
      <c r="C524" s="46"/>
      <c r="D524" s="46"/>
      <c r="E524" s="46"/>
      <c r="F524" s="46"/>
      <c r="G524" s="35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5.75" customHeight="1">
      <c r="A525" s="46"/>
      <c r="B525" s="48"/>
      <c r="C525" s="46"/>
      <c r="D525" s="46"/>
      <c r="E525" s="46"/>
      <c r="F525" s="46"/>
      <c r="G525" s="35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5.75" customHeight="1">
      <c r="A526" s="46"/>
      <c r="B526" s="48"/>
      <c r="C526" s="46"/>
      <c r="D526" s="46"/>
      <c r="E526" s="46"/>
      <c r="F526" s="46"/>
      <c r="G526" s="35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5.75" customHeight="1">
      <c r="A527" s="46"/>
      <c r="B527" s="48"/>
      <c r="C527" s="46"/>
      <c r="D527" s="46"/>
      <c r="E527" s="46"/>
      <c r="F527" s="46"/>
      <c r="G527" s="35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5.75" customHeight="1">
      <c r="A528" s="46"/>
      <c r="B528" s="48"/>
      <c r="C528" s="46"/>
      <c r="D528" s="46"/>
      <c r="E528" s="46"/>
      <c r="F528" s="46"/>
      <c r="G528" s="35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5.75" customHeight="1">
      <c r="A529" s="46"/>
      <c r="B529" s="48"/>
      <c r="C529" s="46"/>
      <c r="D529" s="46"/>
      <c r="E529" s="46"/>
      <c r="F529" s="46"/>
      <c r="G529" s="35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5.75" customHeight="1">
      <c r="A530" s="46"/>
      <c r="B530" s="48"/>
      <c r="C530" s="46"/>
      <c r="D530" s="46"/>
      <c r="E530" s="46"/>
      <c r="F530" s="46"/>
      <c r="G530" s="35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5.75" customHeight="1">
      <c r="A531" s="46"/>
      <c r="B531" s="48"/>
      <c r="C531" s="46"/>
      <c r="D531" s="46"/>
      <c r="E531" s="46"/>
      <c r="F531" s="46"/>
      <c r="G531" s="35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5.75" customHeight="1">
      <c r="A532" s="46"/>
      <c r="B532" s="48"/>
      <c r="C532" s="46"/>
      <c r="D532" s="46"/>
      <c r="E532" s="46"/>
      <c r="F532" s="46"/>
      <c r="G532" s="35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5.75" customHeight="1">
      <c r="A533" s="46"/>
      <c r="B533" s="48"/>
      <c r="C533" s="46"/>
      <c r="D533" s="46"/>
      <c r="E533" s="46"/>
      <c r="F533" s="46"/>
      <c r="G533" s="35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5.75" customHeight="1">
      <c r="A534" s="46"/>
      <c r="B534" s="48"/>
      <c r="C534" s="46"/>
      <c r="D534" s="46"/>
      <c r="E534" s="46"/>
      <c r="F534" s="46"/>
      <c r="G534" s="35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5.75" customHeight="1">
      <c r="A535" s="46"/>
      <c r="B535" s="48"/>
      <c r="C535" s="46"/>
      <c r="D535" s="46"/>
      <c r="E535" s="46"/>
      <c r="F535" s="46"/>
      <c r="G535" s="35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5.75" customHeight="1">
      <c r="A536" s="46"/>
      <c r="B536" s="48"/>
      <c r="C536" s="46"/>
      <c r="D536" s="46"/>
      <c r="E536" s="46"/>
      <c r="F536" s="46"/>
      <c r="G536" s="35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5.75" customHeight="1">
      <c r="A537" s="46"/>
      <c r="B537" s="48"/>
      <c r="C537" s="46"/>
      <c r="D537" s="46"/>
      <c r="E537" s="46"/>
      <c r="F537" s="46"/>
      <c r="G537" s="35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5.75" customHeight="1">
      <c r="A538" s="46"/>
      <c r="B538" s="48"/>
      <c r="C538" s="46"/>
      <c r="D538" s="46"/>
      <c r="E538" s="46"/>
      <c r="F538" s="46"/>
      <c r="G538" s="35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5.75" customHeight="1">
      <c r="A539" s="46"/>
      <c r="B539" s="48"/>
      <c r="C539" s="46"/>
      <c r="D539" s="46"/>
      <c r="E539" s="46"/>
      <c r="F539" s="46"/>
      <c r="G539" s="35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5.75" customHeight="1">
      <c r="A540" s="46"/>
      <c r="B540" s="48"/>
      <c r="C540" s="46"/>
      <c r="D540" s="46"/>
      <c r="E540" s="46"/>
      <c r="F540" s="46"/>
      <c r="G540" s="35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5.75" customHeight="1">
      <c r="A541" s="46"/>
      <c r="B541" s="48"/>
      <c r="C541" s="46"/>
      <c r="D541" s="46"/>
      <c r="E541" s="46"/>
      <c r="F541" s="46"/>
      <c r="G541" s="35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5.75" customHeight="1">
      <c r="A542" s="46"/>
      <c r="B542" s="48"/>
      <c r="C542" s="46"/>
      <c r="D542" s="46"/>
      <c r="E542" s="46"/>
      <c r="F542" s="46"/>
      <c r="G542" s="35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5.75" customHeight="1">
      <c r="A543" s="46"/>
      <c r="B543" s="48"/>
      <c r="C543" s="46"/>
      <c r="D543" s="46"/>
      <c r="E543" s="46"/>
      <c r="F543" s="46"/>
      <c r="G543" s="35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5.75" customHeight="1">
      <c r="A544" s="46"/>
      <c r="B544" s="48"/>
      <c r="C544" s="46"/>
      <c r="D544" s="46"/>
      <c r="E544" s="46"/>
      <c r="F544" s="46"/>
      <c r="G544" s="35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5.75" customHeight="1">
      <c r="A545" s="46"/>
      <c r="B545" s="48"/>
      <c r="C545" s="46"/>
      <c r="D545" s="46"/>
      <c r="E545" s="46"/>
      <c r="F545" s="46"/>
      <c r="G545" s="35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5.75" customHeight="1">
      <c r="A546" s="46"/>
      <c r="B546" s="48"/>
      <c r="C546" s="46"/>
      <c r="D546" s="46"/>
      <c r="E546" s="46"/>
      <c r="F546" s="46"/>
      <c r="G546" s="35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5.75" customHeight="1">
      <c r="A547" s="46"/>
      <c r="B547" s="48"/>
      <c r="C547" s="46"/>
      <c r="D547" s="46"/>
      <c r="E547" s="46"/>
      <c r="F547" s="46"/>
      <c r="G547" s="35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5.75" customHeight="1">
      <c r="A548" s="46"/>
      <c r="B548" s="48"/>
      <c r="C548" s="46"/>
      <c r="D548" s="46"/>
      <c r="E548" s="46"/>
      <c r="F548" s="46"/>
      <c r="G548" s="35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5.75" customHeight="1">
      <c r="A549" s="46"/>
      <c r="B549" s="48"/>
      <c r="C549" s="46"/>
      <c r="D549" s="46"/>
      <c r="E549" s="46"/>
      <c r="F549" s="46"/>
      <c r="G549" s="35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5.75" customHeight="1">
      <c r="A550" s="46"/>
      <c r="B550" s="48"/>
      <c r="C550" s="46"/>
      <c r="D550" s="46"/>
      <c r="E550" s="46"/>
      <c r="F550" s="46"/>
      <c r="G550" s="35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5.75" customHeight="1">
      <c r="A551" s="46"/>
      <c r="B551" s="48"/>
      <c r="C551" s="46"/>
      <c r="D551" s="46"/>
      <c r="E551" s="46"/>
      <c r="F551" s="46"/>
      <c r="G551" s="35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5.75" customHeight="1">
      <c r="A552" s="46"/>
      <c r="B552" s="48"/>
      <c r="C552" s="46"/>
      <c r="D552" s="46"/>
      <c r="E552" s="46"/>
      <c r="F552" s="46"/>
      <c r="G552" s="35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5.75" customHeight="1">
      <c r="A553" s="46"/>
      <c r="B553" s="48"/>
      <c r="C553" s="46"/>
      <c r="D553" s="46"/>
      <c r="E553" s="46"/>
      <c r="F553" s="46"/>
      <c r="G553" s="35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5.75" customHeight="1">
      <c r="A554" s="46"/>
      <c r="B554" s="48"/>
      <c r="C554" s="46"/>
      <c r="D554" s="46"/>
      <c r="E554" s="46"/>
      <c r="F554" s="46"/>
      <c r="G554" s="35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5.75" customHeight="1">
      <c r="A555" s="46"/>
      <c r="B555" s="48"/>
      <c r="C555" s="46"/>
      <c r="D555" s="46"/>
      <c r="E555" s="46"/>
      <c r="F555" s="46"/>
      <c r="G555" s="35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5.75" customHeight="1">
      <c r="A556" s="46"/>
      <c r="B556" s="48"/>
      <c r="C556" s="46"/>
      <c r="D556" s="46"/>
      <c r="E556" s="46"/>
      <c r="F556" s="46"/>
      <c r="G556" s="35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5.75" customHeight="1">
      <c r="A557" s="46"/>
      <c r="B557" s="48"/>
      <c r="C557" s="46"/>
      <c r="D557" s="46"/>
      <c r="E557" s="46"/>
      <c r="F557" s="46"/>
      <c r="G557" s="35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5.75" customHeight="1">
      <c r="A558" s="46"/>
      <c r="B558" s="48"/>
      <c r="C558" s="46"/>
      <c r="D558" s="46"/>
      <c r="E558" s="46"/>
      <c r="F558" s="46"/>
      <c r="G558" s="35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5.75" customHeight="1">
      <c r="A559" s="46"/>
      <c r="B559" s="48"/>
      <c r="C559" s="46"/>
      <c r="D559" s="46"/>
      <c r="E559" s="46"/>
      <c r="F559" s="46"/>
      <c r="G559" s="35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5.75" customHeight="1">
      <c r="A560" s="46"/>
      <c r="B560" s="48"/>
      <c r="C560" s="46"/>
      <c r="D560" s="46"/>
      <c r="E560" s="46"/>
      <c r="F560" s="46"/>
      <c r="G560" s="35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5.75" customHeight="1">
      <c r="A561" s="46"/>
      <c r="B561" s="48"/>
      <c r="C561" s="46"/>
      <c r="D561" s="46"/>
      <c r="E561" s="46"/>
      <c r="F561" s="46"/>
      <c r="G561" s="35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5.75" customHeight="1">
      <c r="A562" s="46"/>
      <c r="B562" s="48"/>
      <c r="C562" s="46"/>
      <c r="D562" s="46"/>
      <c r="E562" s="46"/>
      <c r="F562" s="46"/>
      <c r="G562" s="35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5.75" customHeight="1">
      <c r="A563" s="46"/>
      <c r="B563" s="48"/>
      <c r="C563" s="46"/>
      <c r="D563" s="46"/>
      <c r="E563" s="46"/>
      <c r="F563" s="46"/>
      <c r="G563" s="35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5.75" customHeight="1">
      <c r="A564" s="46"/>
      <c r="B564" s="48"/>
      <c r="C564" s="46"/>
      <c r="D564" s="46"/>
      <c r="E564" s="46"/>
      <c r="F564" s="46"/>
      <c r="G564" s="35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5.75" customHeight="1">
      <c r="A565" s="46"/>
      <c r="B565" s="48"/>
      <c r="C565" s="46"/>
      <c r="D565" s="46"/>
      <c r="E565" s="46"/>
      <c r="F565" s="46"/>
      <c r="G565" s="35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5.75" customHeight="1">
      <c r="A566" s="46"/>
      <c r="B566" s="48"/>
      <c r="C566" s="46"/>
      <c r="D566" s="46"/>
      <c r="E566" s="46"/>
      <c r="F566" s="46"/>
      <c r="G566" s="35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5.75" customHeight="1">
      <c r="A567" s="46"/>
      <c r="B567" s="48"/>
      <c r="C567" s="46"/>
      <c r="D567" s="46"/>
      <c r="E567" s="46"/>
      <c r="F567" s="46"/>
      <c r="G567" s="35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5.75" customHeight="1">
      <c r="A568" s="46"/>
      <c r="B568" s="48"/>
      <c r="C568" s="46"/>
      <c r="D568" s="46"/>
      <c r="E568" s="46"/>
      <c r="F568" s="46"/>
      <c r="G568" s="35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5.75" customHeight="1">
      <c r="A569" s="46"/>
      <c r="B569" s="48"/>
      <c r="C569" s="46"/>
      <c r="D569" s="46"/>
      <c r="E569" s="46"/>
      <c r="F569" s="46"/>
      <c r="G569" s="35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5.75" customHeight="1">
      <c r="A570" s="46"/>
      <c r="B570" s="48"/>
      <c r="C570" s="46"/>
      <c r="D570" s="46"/>
      <c r="E570" s="46"/>
      <c r="F570" s="46"/>
      <c r="G570" s="35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5.75" customHeight="1">
      <c r="A571" s="46"/>
      <c r="B571" s="48"/>
      <c r="C571" s="46"/>
      <c r="D571" s="46"/>
      <c r="E571" s="46"/>
      <c r="F571" s="46"/>
      <c r="G571" s="35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5.75" customHeight="1">
      <c r="A572" s="46"/>
      <c r="B572" s="48"/>
      <c r="C572" s="46"/>
      <c r="D572" s="46"/>
      <c r="E572" s="46"/>
      <c r="F572" s="46"/>
      <c r="G572" s="35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5.75" customHeight="1">
      <c r="A573" s="46"/>
      <c r="B573" s="48"/>
      <c r="C573" s="46"/>
      <c r="D573" s="46"/>
      <c r="E573" s="46"/>
      <c r="F573" s="46"/>
      <c r="G573" s="35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5.75" customHeight="1">
      <c r="A574" s="46"/>
      <c r="B574" s="48"/>
      <c r="C574" s="46"/>
      <c r="D574" s="46"/>
      <c r="E574" s="46"/>
      <c r="F574" s="46"/>
      <c r="G574" s="35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5.75" customHeight="1">
      <c r="A575" s="46"/>
      <c r="B575" s="48"/>
      <c r="C575" s="46"/>
      <c r="D575" s="46"/>
      <c r="E575" s="46"/>
      <c r="F575" s="46"/>
      <c r="G575" s="35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5.75" customHeight="1">
      <c r="A576" s="46"/>
      <c r="B576" s="48"/>
      <c r="C576" s="46"/>
      <c r="D576" s="46"/>
      <c r="E576" s="46"/>
      <c r="F576" s="46"/>
      <c r="G576" s="35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5.75" customHeight="1">
      <c r="A577" s="46"/>
      <c r="B577" s="48"/>
      <c r="C577" s="46"/>
      <c r="D577" s="46"/>
      <c r="E577" s="46"/>
      <c r="F577" s="46"/>
      <c r="G577" s="35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5.75" customHeight="1">
      <c r="A578" s="46"/>
      <c r="B578" s="48"/>
      <c r="C578" s="46"/>
      <c r="D578" s="46"/>
      <c r="E578" s="46"/>
      <c r="F578" s="46"/>
      <c r="G578" s="35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5.75" customHeight="1">
      <c r="A579" s="46"/>
      <c r="B579" s="48"/>
      <c r="C579" s="46"/>
      <c r="D579" s="46"/>
      <c r="E579" s="46"/>
      <c r="F579" s="46"/>
      <c r="G579" s="35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5.75" customHeight="1">
      <c r="A580" s="46"/>
      <c r="B580" s="48"/>
      <c r="C580" s="46"/>
      <c r="D580" s="46"/>
      <c r="E580" s="46"/>
      <c r="F580" s="46"/>
      <c r="G580" s="35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5.75" customHeight="1">
      <c r="A581" s="46"/>
      <c r="B581" s="48"/>
      <c r="C581" s="46"/>
      <c r="D581" s="46"/>
      <c r="E581" s="46"/>
      <c r="F581" s="46"/>
      <c r="G581" s="35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5.75" customHeight="1">
      <c r="A582" s="46"/>
      <c r="B582" s="48"/>
      <c r="C582" s="46"/>
      <c r="D582" s="46"/>
      <c r="E582" s="46"/>
      <c r="F582" s="46"/>
      <c r="G582" s="35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5.75" customHeight="1">
      <c r="A583" s="46"/>
      <c r="B583" s="48"/>
      <c r="C583" s="46"/>
      <c r="D583" s="46"/>
      <c r="E583" s="46"/>
      <c r="F583" s="46"/>
      <c r="G583" s="35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5.75" customHeight="1">
      <c r="A584" s="46"/>
      <c r="B584" s="48"/>
      <c r="C584" s="46"/>
      <c r="D584" s="46"/>
      <c r="E584" s="46"/>
      <c r="F584" s="46"/>
      <c r="G584" s="35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5.75" customHeight="1">
      <c r="A585" s="46"/>
      <c r="B585" s="48"/>
      <c r="C585" s="46"/>
      <c r="D585" s="46"/>
      <c r="E585" s="46"/>
      <c r="F585" s="46"/>
      <c r="G585" s="35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5.75" customHeight="1">
      <c r="A586" s="46"/>
      <c r="B586" s="48"/>
      <c r="C586" s="46"/>
      <c r="D586" s="46"/>
      <c r="E586" s="46"/>
      <c r="F586" s="46"/>
      <c r="G586" s="35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5.75" customHeight="1">
      <c r="A587" s="46"/>
      <c r="B587" s="48"/>
      <c r="C587" s="46"/>
      <c r="D587" s="46"/>
      <c r="E587" s="46"/>
      <c r="F587" s="46"/>
      <c r="G587" s="35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5.75" customHeight="1">
      <c r="A588" s="46"/>
      <c r="B588" s="48"/>
      <c r="C588" s="46"/>
      <c r="D588" s="46"/>
      <c r="E588" s="46"/>
      <c r="F588" s="46"/>
      <c r="G588" s="35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5.75" customHeight="1">
      <c r="A589" s="46"/>
      <c r="B589" s="48"/>
      <c r="C589" s="46"/>
      <c r="D589" s="46"/>
      <c r="E589" s="46"/>
      <c r="F589" s="46"/>
      <c r="G589" s="35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5.75" customHeight="1">
      <c r="A590" s="46"/>
      <c r="B590" s="48"/>
      <c r="C590" s="46"/>
      <c r="D590" s="46"/>
      <c r="E590" s="46"/>
      <c r="F590" s="46"/>
      <c r="G590" s="35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5.75" customHeight="1">
      <c r="A591" s="46"/>
      <c r="B591" s="48"/>
      <c r="C591" s="46"/>
      <c r="D591" s="46"/>
      <c r="E591" s="46"/>
      <c r="F591" s="46"/>
      <c r="G591" s="35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5.75" customHeight="1">
      <c r="A592" s="46"/>
      <c r="B592" s="48"/>
      <c r="C592" s="46"/>
      <c r="D592" s="46"/>
      <c r="E592" s="46"/>
      <c r="F592" s="46"/>
      <c r="G592" s="35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5.75" customHeight="1">
      <c r="A593" s="46"/>
      <c r="B593" s="48"/>
      <c r="C593" s="46"/>
      <c r="D593" s="46"/>
      <c r="E593" s="46"/>
      <c r="F593" s="46"/>
      <c r="G593" s="35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5.75" customHeight="1">
      <c r="A594" s="46"/>
      <c r="B594" s="48"/>
      <c r="C594" s="46"/>
      <c r="D594" s="46"/>
      <c r="E594" s="46"/>
      <c r="F594" s="46"/>
      <c r="G594" s="35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5.75" customHeight="1">
      <c r="A595" s="46"/>
      <c r="B595" s="48"/>
      <c r="C595" s="46"/>
      <c r="D595" s="46"/>
      <c r="E595" s="46"/>
      <c r="F595" s="46"/>
      <c r="G595" s="35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5.75" customHeight="1">
      <c r="A596" s="46"/>
      <c r="B596" s="48"/>
      <c r="C596" s="46"/>
      <c r="D596" s="46"/>
      <c r="E596" s="46"/>
      <c r="F596" s="46"/>
      <c r="G596" s="35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5.75" customHeight="1">
      <c r="A597" s="46"/>
      <c r="B597" s="48"/>
      <c r="C597" s="46"/>
      <c r="D597" s="46"/>
      <c r="E597" s="46"/>
      <c r="F597" s="46"/>
      <c r="G597" s="35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5.75" customHeight="1">
      <c r="A598" s="46"/>
      <c r="B598" s="48"/>
      <c r="C598" s="46"/>
      <c r="D598" s="46"/>
      <c r="E598" s="46"/>
      <c r="F598" s="46"/>
      <c r="G598" s="35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5.75" customHeight="1">
      <c r="A599" s="46"/>
      <c r="B599" s="48"/>
      <c r="C599" s="46"/>
      <c r="D599" s="46"/>
      <c r="E599" s="46"/>
      <c r="F599" s="46"/>
      <c r="G599" s="35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5.75" customHeight="1">
      <c r="A600" s="46"/>
      <c r="B600" s="48"/>
      <c r="C600" s="46"/>
      <c r="D600" s="46"/>
      <c r="E600" s="46"/>
      <c r="F600" s="46"/>
      <c r="G600" s="35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5.75" customHeight="1">
      <c r="A601" s="46"/>
      <c r="B601" s="48"/>
      <c r="C601" s="46"/>
      <c r="D601" s="46"/>
      <c r="E601" s="46"/>
      <c r="F601" s="46"/>
      <c r="G601" s="35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5.75" customHeight="1">
      <c r="A602" s="46"/>
      <c r="B602" s="48"/>
      <c r="C602" s="46"/>
      <c r="D602" s="46"/>
      <c r="E602" s="46"/>
      <c r="F602" s="46"/>
      <c r="G602" s="35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5.75" customHeight="1">
      <c r="A603" s="46"/>
      <c r="B603" s="48"/>
      <c r="C603" s="46"/>
      <c r="D603" s="46"/>
      <c r="E603" s="46"/>
      <c r="F603" s="46"/>
      <c r="G603" s="35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5.75" customHeight="1">
      <c r="A604" s="46"/>
      <c r="B604" s="48"/>
      <c r="C604" s="46"/>
      <c r="D604" s="46"/>
      <c r="E604" s="46"/>
      <c r="F604" s="46"/>
      <c r="G604" s="35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5.75" customHeight="1">
      <c r="A605" s="46"/>
      <c r="B605" s="48"/>
      <c r="C605" s="46"/>
      <c r="D605" s="46"/>
      <c r="E605" s="46"/>
      <c r="F605" s="46"/>
      <c r="G605" s="35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5.75" customHeight="1">
      <c r="A606" s="46"/>
      <c r="B606" s="48"/>
      <c r="C606" s="46"/>
      <c r="D606" s="46"/>
      <c r="E606" s="46"/>
      <c r="F606" s="46"/>
      <c r="G606" s="35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5.75" customHeight="1">
      <c r="A607" s="46"/>
      <c r="B607" s="48"/>
      <c r="C607" s="46"/>
      <c r="D607" s="46"/>
      <c r="E607" s="46"/>
      <c r="F607" s="46"/>
      <c r="G607" s="35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5.75" customHeight="1">
      <c r="A608" s="46"/>
      <c r="B608" s="48"/>
      <c r="C608" s="46"/>
      <c r="D608" s="46"/>
      <c r="E608" s="46"/>
      <c r="F608" s="46"/>
      <c r="G608" s="35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5.75" customHeight="1">
      <c r="A609" s="46"/>
      <c r="B609" s="48"/>
      <c r="C609" s="46"/>
      <c r="D609" s="46"/>
      <c r="E609" s="46"/>
      <c r="F609" s="46"/>
      <c r="G609" s="35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5.75" customHeight="1">
      <c r="A610" s="46"/>
      <c r="B610" s="48"/>
      <c r="C610" s="46"/>
      <c r="D610" s="46"/>
      <c r="E610" s="46"/>
      <c r="F610" s="46"/>
      <c r="G610" s="35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5.75" customHeight="1">
      <c r="A611" s="46"/>
      <c r="B611" s="48"/>
      <c r="C611" s="46"/>
      <c r="D611" s="46"/>
      <c r="E611" s="46"/>
      <c r="F611" s="46"/>
      <c r="G611" s="35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5.75" customHeight="1">
      <c r="A612" s="46"/>
      <c r="B612" s="48"/>
      <c r="C612" s="46"/>
      <c r="D612" s="46"/>
      <c r="E612" s="46"/>
      <c r="F612" s="46"/>
      <c r="G612" s="35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5.75" customHeight="1">
      <c r="A613" s="46"/>
      <c r="B613" s="48"/>
      <c r="C613" s="46"/>
      <c r="D613" s="46"/>
      <c r="E613" s="46"/>
      <c r="F613" s="46"/>
      <c r="G613" s="35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5.75" customHeight="1">
      <c r="A614" s="46"/>
      <c r="B614" s="48"/>
      <c r="C614" s="46"/>
      <c r="D614" s="46"/>
      <c r="E614" s="46"/>
      <c r="F614" s="46"/>
      <c r="G614" s="35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5.75" customHeight="1">
      <c r="A615" s="46"/>
      <c r="B615" s="48"/>
      <c r="C615" s="46"/>
      <c r="D615" s="46"/>
      <c r="E615" s="46"/>
      <c r="F615" s="46"/>
      <c r="G615" s="35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5.75" customHeight="1">
      <c r="A616" s="46"/>
      <c r="B616" s="48"/>
      <c r="C616" s="46"/>
      <c r="D616" s="46"/>
      <c r="E616" s="46"/>
      <c r="F616" s="46"/>
      <c r="G616" s="35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5.75" customHeight="1">
      <c r="A617" s="46"/>
      <c r="B617" s="48"/>
      <c r="C617" s="46"/>
      <c r="D617" s="46"/>
      <c r="E617" s="46"/>
      <c r="F617" s="46"/>
      <c r="G617" s="35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5.75" customHeight="1">
      <c r="A618" s="46"/>
      <c r="B618" s="48"/>
      <c r="C618" s="46"/>
      <c r="D618" s="46"/>
      <c r="E618" s="46"/>
      <c r="F618" s="46"/>
      <c r="G618" s="35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5.75" customHeight="1">
      <c r="A619" s="46"/>
      <c r="B619" s="48"/>
      <c r="C619" s="46"/>
      <c r="D619" s="46"/>
      <c r="E619" s="46"/>
      <c r="F619" s="46"/>
      <c r="G619" s="35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5.75" customHeight="1">
      <c r="A620" s="46"/>
      <c r="B620" s="48"/>
      <c r="C620" s="46"/>
      <c r="D620" s="46"/>
      <c r="E620" s="46"/>
      <c r="F620" s="46"/>
      <c r="G620" s="35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5.75" customHeight="1">
      <c r="A621" s="46"/>
      <c r="B621" s="48"/>
      <c r="C621" s="46"/>
      <c r="D621" s="46"/>
      <c r="E621" s="46"/>
      <c r="F621" s="46"/>
      <c r="G621" s="35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5.75" customHeight="1">
      <c r="A622" s="46"/>
      <c r="B622" s="48"/>
      <c r="C622" s="46"/>
      <c r="D622" s="46"/>
      <c r="E622" s="46"/>
      <c r="F622" s="46"/>
      <c r="G622" s="35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5.75" customHeight="1">
      <c r="A623" s="46"/>
      <c r="B623" s="48"/>
      <c r="C623" s="46"/>
      <c r="D623" s="46"/>
      <c r="E623" s="46"/>
      <c r="F623" s="46"/>
      <c r="G623" s="35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5.75" customHeight="1">
      <c r="A624" s="46"/>
      <c r="B624" s="48"/>
      <c r="C624" s="46"/>
      <c r="D624" s="46"/>
      <c r="E624" s="46"/>
      <c r="F624" s="46"/>
      <c r="G624" s="35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5.75" customHeight="1">
      <c r="A625" s="46"/>
      <c r="B625" s="48"/>
      <c r="C625" s="46"/>
      <c r="D625" s="46"/>
      <c r="E625" s="46"/>
      <c r="F625" s="46"/>
      <c r="G625" s="35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5.75" customHeight="1">
      <c r="A626" s="46"/>
      <c r="B626" s="48"/>
      <c r="C626" s="46"/>
      <c r="D626" s="46"/>
      <c r="E626" s="46"/>
      <c r="F626" s="46"/>
      <c r="G626" s="35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5.75" customHeight="1">
      <c r="A627" s="46"/>
      <c r="B627" s="48"/>
      <c r="C627" s="46"/>
      <c r="D627" s="46"/>
      <c r="E627" s="46"/>
      <c r="F627" s="46"/>
      <c r="G627" s="35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5.75" customHeight="1">
      <c r="A628" s="46"/>
      <c r="B628" s="48"/>
      <c r="C628" s="46"/>
      <c r="D628" s="46"/>
      <c r="E628" s="46"/>
      <c r="F628" s="46"/>
      <c r="G628" s="35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5.75" customHeight="1">
      <c r="A629" s="46"/>
      <c r="B629" s="48"/>
      <c r="C629" s="46"/>
      <c r="D629" s="46"/>
      <c r="E629" s="46"/>
      <c r="F629" s="46"/>
      <c r="G629" s="35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5.75" customHeight="1">
      <c r="A630" s="46"/>
      <c r="B630" s="48"/>
      <c r="C630" s="46"/>
      <c r="D630" s="46"/>
      <c r="E630" s="46"/>
      <c r="F630" s="46"/>
      <c r="G630" s="35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5.75" customHeight="1">
      <c r="A631" s="46"/>
      <c r="B631" s="48"/>
      <c r="C631" s="46"/>
      <c r="D631" s="46"/>
      <c r="E631" s="46"/>
      <c r="F631" s="46"/>
      <c r="G631" s="35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5.75" customHeight="1">
      <c r="A632" s="46"/>
      <c r="B632" s="48"/>
      <c r="C632" s="46"/>
      <c r="D632" s="46"/>
      <c r="E632" s="46"/>
      <c r="F632" s="46"/>
      <c r="G632" s="35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5.75" customHeight="1">
      <c r="A633" s="46"/>
      <c r="B633" s="48"/>
      <c r="C633" s="46"/>
      <c r="D633" s="46"/>
      <c r="E633" s="46"/>
      <c r="F633" s="46"/>
      <c r="G633" s="35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5.75" customHeight="1">
      <c r="A634" s="46"/>
      <c r="B634" s="48"/>
      <c r="C634" s="46"/>
      <c r="D634" s="46"/>
      <c r="E634" s="46"/>
      <c r="F634" s="46"/>
      <c r="G634" s="35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5.75" customHeight="1">
      <c r="A635" s="46"/>
      <c r="B635" s="48"/>
      <c r="C635" s="46"/>
      <c r="D635" s="46"/>
      <c r="E635" s="46"/>
      <c r="F635" s="46"/>
      <c r="G635" s="35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5.75" customHeight="1">
      <c r="A636" s="46"/>
      <c r="B636" s="48"/>
      <c r="C636" s="46"/>
      <c r="D636" s="46"/>
      <c r="E636" s="46"/>
      <c r="F636" s="46"/>
      <c r="G636" s="35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5.75" customHeight="1">
      <c r="A637" s="46"/>
      <c r="B637" s="48"/>
      <c r="C637" s="46"/>
      <c r="D637" s="46"/>
      <c r="E637" s="46"/>
      <c r="F637" s="46"/>
      <c r="G637" s="35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5.75" customHeight="1">
      <c r="A638" s="46"/>
      <c r="B638" s="48"/>
      <c r="C638" s="46"/>
      <c r="D638" s="46"/>
      <c r="E638" s="46"/>
      <c r="F638" s="46"/>
      <c r="G638" s="35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5.75" customHeight="1">
      <c r="A639" s="46"/>
      <c r="B639" s="48"/>
      <c r="C639" s="46"/>
      <c r="D639" s="46"/>
      <c r="E639" s="46"/>
      <c r="F639" s="46"/>
      <c r="G639" s="35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5.75" customHeight="1">
      <c r="A640" s="46"/>
      <c r="B640" s="48"/>
      <c r="C640" s="46"/>
      <c r="D640" s="46"/>
      <c r="E640" s="46"/>
      <c r="F640" s="46"/>
      <c r="G640" s="35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5.75" customHeight="1">
      <c r="A641" s="46"/>
      <c r="B641" s="48"/>
      <c r="C641" s="46"/>
      <c r="D641" s="46"/>
      <c r="E641" s="46"/>
      <c r="F641" s="46"/>
      <c r="G641" s="35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5.75" customHeight="1">
      <c r="A642" s="46"/>
      <c r="B642" s="48"/>
      <c r="C642" s="46"/>
      <c r="D642" s="46"/>
      <c r="E642" s="46"/>
      <c r="F642" s="46"/>
      <c r="G642" s="35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5.75" customHeight="1">
      <c r="A643" s="46"/>
      <c r="B643" s="48"/>
      <c r="C643" s="46"/>
      <c r="D643" s="46"/>
      <c r="E643" s="46"/>
      <c r="F643" s="46"/>
      <c r="G643" s="35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5.75" customHeight="1">
      <c r="A644" s="46"/>
      <c r="B644" s="48"/>
      <c r="C644" s="46"/>
      <c r="D644" s="46"/>
      <c r="E644" s="46"/>
      <c r="F644" s="46"/>
      <c r="G644" s="35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5.75" customHeight="1">
      <c r="A645" s="46"/>
      <c r="B645" s="48"/>
      <c r="C645" s="46"/>
      <c r="D645" s="46"/>
      <c r="E645" s="46"/>
      <c r="F645" s="46"/>
      <c r="G645" s="35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5.75" customHeight="1">
      <c r="A646" s="46"/>
      <c r="B646" s="48"/>
      <c r="C646" s="46"/>
      <c r="D646" s="46"/>
      <c r="E646" s="46"/>
      <c r="F646" s="46"/>
      <c r="G646" s="35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5.75" customHeight="1">
      <c r="A647" s="46"/>
      <c r="B647" s="48"/>
      <c r="C647" s="46"/>
      <c r="D647" s="46"/>
      <c r="E647" s="46"/>
      <c r="F647" s="46"/>
      <c r="G647" s="35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5.75" customHeight="1">
      <c r="A648" s="46"/>
      <c r="B648" s="48"/>
      <c r="C648" s="46"/>
      <c r="D648" s="46"/>
      <c r="E648" s="46"/>
      <c r="F648" s="46"/>
      <c r="G648" s="35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5.75" customHeight="1">
      <c r="A649" s="46"/>
      <c r="B649" s="48"/>
      <c r="C649" s="46"/>
      <c r="D649" s="46"/>
      <c r="E649" s="46"/>
      <c r="F649" s="46"/>
      <c r="G649" s="35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5.75" customHeight="1">
      <c r="A650" s="46"/>
      <c r="B650" s="48"/>
      <c r="C650" s="46"/>
      <c r="D650" s="46"/>
      <c r="E650" s="46"/>
      <c r="F650" s="46"/>
      <c r="G650" s="35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5.75" customHeight="1">
      <c r="A651" s="46"/>
      <c r="B651" s="48"/>
      <c r="C651" s="46"/>
      <c r="D651" s="46"/>
      <c r="E651" s="46"/>
      <c r="F651" s="46"/>
      <c r="G651" s="35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5.75" customHeight="1">
      <c r="A652" s="46"/>
      <c r="B652" s="48"/>
      <c r="C652" s="46"/>
      <c r="D652" s="46"/>
      <c r="E652" s="46"/>
      <c r="F652" s="46"/>
      <c r="G652" s="35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5.75" customHeight="1">
      <c r="A653" s="46"/>
      <c r="B653" s="48"/>
      <c r="C653" s="46"/>
      <c r="D653" s="46"/>
      <c r="E653" s="46"/>
      <c r="F653" s="46"/>
      <c r="G653" s="35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5.75" customHeight="1">
      <c r="A654" s="46"/>
      <c r="B654" s="48"/>
      <c r="C654" s="46"/>
      <c r="D654" s="46"/>
      <c r="E654" s="46"/>
      <c r="F654" s="46"/>
      <c r="G654" s="35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5.75" customHeight="1">
      <c r="A655" s="46"/>
      <c r="B655" s="48"/>
      <c r="C655" s="46"/>
      <c r="D655" s="46"/>
      <c r="E655" s="46"/>
      <c r="F655" s="46"/>
      <c r="G655" s="35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5.75" customHeight="1">
      <c r="A656" s="46"/>
      <c r="B656" s="48"/>
      <c r="C656" s="46"/>
      <c r="D656" s="46"/>
      <c r="E656" s="46"/>
      <c r="F656" s="46"/>
      <c r="G656" s="35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5.75" customHeight="1">
      <c r="A657" s="46"/>
      <c r="B657" s="48"/>
      <c r="C657" s="46"/>
      <c r="D657" s="46"/>
      <c r="E657" s="46"/>
      <c r="F657" s="46"/>
      <c r="G657" s="35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5.75" customHeight="1">
      <c r="A658" s="46"/>
      <c r="B658" s="48"/>
      <c r="C658" s="46"/>
      <c r="D658" s="46"/>
      <c r="E658" s="46"/>
      <c r="F658" s="46"/>
      <c r="G658" s="35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5.75" customHeight="1">
      <c r="A659" s="46"/>
      <c r="B659" s="48"/>
      <c r="C659" s="46"/>
      <c r="D659" s="46"/>
      <c r="E659" s="46"/>
      <c r="F659" s="46"/>
      <c r="G659" s="35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5.75" customHeight="1">
      <c r="A660" s="46"/>
      <c r="B660" s="48"/>
      <c r="C660" s="46"/>
      <c r="D660" s="46"/>
      <c r="E660" s="46"/>
      <c r="F660" s="46"/>
      <c r="G660" s="35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5.75" customHeight="1">
      <c r="A661" s="46"/>
      <c r="B661" s="48"/>
      <c r="C661" s="46"/>
      <c r="D661" s="46"/>
      <c r="E661" s="46"/>
      <c r="F661" s="46"/>
      <c r="G661" s="35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5.75" customHeight="1">
      <c r="A662" s="46"/>
      <c r="B662" s="48"/>
      <c r="C662" s="46"/>
      <c r="D662" s="46"/>
      <c r="E662" s="46"/>
      <c r="F662" s="46"/>
      <c r="G662" s="35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5.75" customHeight="1">
      <c r="A663" s="46"/>
      <c r="B663" s="48"/>
      <c r="C663" s="46"/>
      <c r="D663" s="46"/>
      <c r="E663" s="46"/>
      <c r="F663" s="46"/>
      <c r="G663" s="35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5.75" customHeight="1">
      <c r="A664" s="46"/>
      <c r="B664" s="48"/>
      <c r="C664" s="46"/>
      <c r="D664" s="46"/>
      <c r="E664" s="46"/>
      <c r="F664" s="46"/>
      <c r="G664" s="35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5.75" customHeight="1">
      <c r="A665" s="46"/>
      <c r="B665" s="48"/>
      <c r="C665" s="46"/>
      <c r="D665" s="46"/>
      <c r="E665" s="46"/>
      <c r="F665" s="46"/>
      <c r="G665" s="35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5.75" customHeight="1">
      <c r="A666" s="46"/>
      <c r="B666" s="48"/>
      <c r="C666" s="46"/>
      <c r="D666" s="46"/>
      <c r="E666" s="46"/>
      <c r="F666" s="46"/>
      <c r="G666" s="35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5.75" customHeight="1">
      <c r="A667" s="46"/>
      <c r="B667" s="48"/>
      <c r="C667" s="46"/>
      <c r="D667" s="46"/>
      <c r="E667" s="46"/>
      <c r="F667" s="46"/>
      <c r="G667" s="35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5.75" customHeight="1">
      <c r="A668" s="46"/>
      <c r="B668" s="48"/>
      <c r="C668" s="46"/>
      <c r="D668" s="46"/>
      <c r="E668" s="46"/>
      <c r="F668" s="46"/>
      <c r="G668" s="35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5.75" customHeight="1">
      <c r="A669" s="46"/>
      <c r="B669" s="48"/>
      <c r="C669" s="46"/>
      <c r="D669" s="46"/>
      <c r="E669" s="46"/>
      <c r="F669" s="46"/>
      <c r="G669" s="35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5.75" customHeight="1">
      <c r="A670" s="46"/>
      <c r="B670" s="48"/>
      <c r="C670" s="46"/>
      <c r="D670" s="46"/>
      <c r="E670" s="46"/>
      <c r="F670" s="46"/>
      <c r="G670" s="35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5.75" customHeight="1">
      <c r="A671" s="46"/>
      <c r="B671" s="48"/>
      <c r="C671" s="46"/>
      <c r="D671" s="46"/>
      <c r="E671" s="46"/>
      <c r="F671" s="46"/>
      <c r="G671" s="35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5.75" customHeight="1">
      <c r="A672" s="46"/>
      <c r="B672" s="48"/>
      <c r="C672" s="46"/>
      <c r="D672" s="46"/>
      <c r="E672" s="46"/>
      <c r="F672" s="46"/>
      <c r="G672" s="35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5.75" customHeight="1">
      <c r="A673" s="46"/>
      <c r="B673" s="48"/>
      <c r="C673" s="46"/>
      <c r="D673" s="46"/>
      <c r="E673" s="46"/>
      <c r="F673" s="46"/>
      <c r="G673" s="35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5.75" customHeight="1">
      <c r="A674" s="46"/>
      <c r="B674" s="48"/>
      <c r="C674" s="46"/>
      <c r="D674" s="46"/>
      <c r="E674" s="46"/>
      <c r="F674" s="46"/>
      <c r="G674" s="35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5.75" customHeight="1">
      <c r="A675" s="46"/>
      <c r="B675" s="48"/>
      <c r="C675" s="46"/>
      <c r="D675" s="46"/>
      <c r="E675" s="46"/>
      <c r="F675" s="46"/>
      <c r="G675" s="35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5.75" customHeight="1">
      <c r="A676" s="46"/>
      <c r="B676" s="48"/>
      <c r="C676" s="46"/>
      <c r="D676" s="46"/>
      <c r="E676" s="46"/>
      <c r="F676" s="46"/>
      <c r="G676" s="35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5.75" customHeight="1">
      <c r="A677" s="46"/>
      <c r="B677" s="48"/>
      <c r="C677" s="46"/>
      <c r="D677" s="46"/>
      <c r="E677" s="46"/>
      <c r="F677" s="46"/>
      <c r="G677" s="35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5.75" customHeight="1">
      <c r="A678" s="46"/>
      <c r="B678" s="48"/>
      <c r="C678" s="46"/>
      <c r="D678" s="46"/>
      <c r="E678" s="46"/>
      <c r="F678" s="46"/>
      <c r="G678" s="35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5.75" customHeight="1">
      <c r="A679" s="46"/>
      <c r="B679" s="48"/>
      <c r="C679" s="46"/>
      <c r="D679" s="46"/>
      <c r="E679" s="46"/>
      <c r="F679" s="46"/>
      <c r="G679" s="35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5.75" customHeight="1">
      <c r="A680" s="46"/>
      <c r="B680" s="48"/>
      <c r="C680" s="46"/>
      <c r="D680" s="46"/>
      <c r="E680" s="46"/>
      <c r="F680" s="46"/>
      <c r="G680" s="35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5.75" customHeight="1">
      <c r="A681" s="46"/>
      <c r="B681" s="48"/>
      <c r="C681" s="46"/>
      <c r="D681" s="46"/>
      <c r="E681" s="46"/>
      <c r="F681" s="46"/>
      <c r="G681" s="35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5.75" customHeight="1">
      <c r="A682" s="46"/>
      <c r="B682" s="48"/>
      <c r="C682" s="46"/>
      <c r="D682" s="46"/>
      <c r="E682" s="46"/>
      <c r="F682" s="46"/>
      <c r="G682" s="35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5.75" customHeight="1">
      <c r="A683" s="46"/>
      <c r="B683" s="48"/>
      <c r="C683" s="46"/>
      <c r="D683" s="46"/>
      <c r="E683" s="46"/>
      <c r="F683" s="46"/>
      <c r="G683" s="35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5.75" customHeight="1">
      <c r="A684" s="46"/>
      <c r="B684" s="48"/>
      <c r="C684" s="46"/>
      <c r="D684" s="46"/>
      <c r="E684" s="46"/>
      <c r="F684" s="46"/>
      <c r="G684" s="35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5.75" customHeight="1">
      <c r="A685" s="46"/>
      <c r="B685" s="48"/>
      <c r="C685" s="46"/>
      <c r="D685" s="46"/>
      <c r="E685" s="46"/>
      <c r="F685" s="46"/>
      <c r="G685" s="35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5.75" customHeight="1">
      <c r="A686" s="46"/>
      <c r="B686" s="48"/>
      <c r="C686" s="46"/>
      <c r="D686" s="46"/>
      <c r="E686" s="46"/>
      <c r="F686" s="46"/>
      <c r="G686" s="35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5.75" customHeight="1">
      <c r="A687" s="46"/>
      <c r="B687" s="48"/>
      <c r="C687" s="46"/>
      <c r="D687" s="46"/>
      <c r="E687" s="46"/>
      <c r="F687" s="46"/>
      <c r="G687" s="35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5.75" customHeight="1">
      <c r="A688" s="46"/>
      <c r="B688" s="48"/>
      <c r="C688" s="46"/>
      <c r="D688" s="46"/>
      <c r="E688" s="46"/>
      <c r="F688" s="46"/>
      <c r="G688" s="35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5.75" customHeight="1">
      <c r="A689" s="46"/>
      <c r="B689" s="48"/>
      <c r="C689" s="46"/>
      <c r="D689" s="46"/>
      <c r="E689" s="46"/>
      <c r="F689" s="46"/>
      <c r="G689" s="35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5.75" customHeight="1">
      <c r="A690" s="46"/>
      <c r="B690" s="48"/>
      <c r="C690" s="46"/>
      <c r="D690" s="46"/>
      <c r="E690" s="46"/>
      <c r="F690" s="46"/>
      <c r="G690" s="35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5.75" customHeight="1">
      <c r="A691" s="46"/>
      <c r="B691" s="48"/>
      <c r="C691" s="46"/>
      <c r="D691" s="46"/>
      <c r="E691" s="46"/>
      <c r="F691" s="46"/>
      <c r="G691" s="35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5.75" customHeight="1">
      <c r="A692" s="46"/>
      <c r="B692" s="48"/>
      <c r="C692" s="46"/>
      <c r="D692" s="46"/>
      <c r="E692" s="46"/>
      <c r="F692" s="46"/>
      <c r="G692" s="35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5.75" customHeight="1">
      <c r="A693" s="46"/>
      <c r="B693" s="48"/>
      <c r="C693" s="46"/>
      <c r="D693" s="46"/>
      <c r="E693" s="46"/>
      <c r="F693" s="46"/>
      <c r="G693" s="35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5.75" customHeight="1">
      <c r="A694" s="46"/>
      <c r="B694" s="48"/>
      <c r="C694" s="46"/>
      <c r="D694" s="46"/>
      <c r="E694" s="46"/>
      <c r="F694" s="46"/>
      <c r="G694" s="35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5.75" customHeight="1">
      <c r="A695" s="46"/>
      <c r="B695" s="48"/>
      <c r="C695" s="46"/>
      <c r="D695" s="46"/>
      <c r="E695" s="46"/>
      <c r="F695" s="46"/>
      <c r="G695" s="35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5.75" customHeight="1">
      <c r="A696" s="46"/>
      <c r="B696" s="48"/>
      <c r="C696" s="46"/>
      <c r="D696" s="46"/>
      <c r="E696" s="46"/>
      <c r="F696" s="46"/>
      <c r="G696" s="35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5.75" customHeight="1">
      <c r="A697" s="46"/>
      <c r="B697" s="48"/>
      <c r="C697" s="46"/>
      <c r="D697" s="46"/>
      <c r="E697" s="46"/>
      <c r="F697" s="46"/>
      <c r="G697" s="35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5.75" customHeight="1">
      <c r="A698" s="46"/>
      <c r="B698" s="48"/>
      <c r="C698" s="46"/>
      <c r="D698" s="46"/>
      <c r="E698" s="46"/>
      <c r="F698" s="46"/>
      <c r="G698" s="35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5.75" customHeight="1">
      <c r="A699" s="46"/>
      <c r="B699" s="48"/>
      <c r="C699" s="46"/>
      <c r="D699" s="46"/>
      <c r="E699" s="46"/>
      <c r="F699" s="46"/>
      <c r="G699" s="35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5.75" customHeight="1">
      <c r="A700" s="46"/>
      <c r="B700" s="48"/>
      <c r="C700" s="46"/>
      <c r="D700" s="46"/>
      <c r="E700" s="46"/>
      <c r="F700" s="46"/>
      <c r="G700" s="35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5.75" customHeight="1">
      <c r="A701" s="46"/>
      <c r="B701" s="48"/>
      <c r="C701" s="46"/>
      <c r="D701" s="46"/>
      <c r="E701" s="46"/>
      <c r="F701" s="46"/>
      <c r="G701" s="35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5.75" customHeight="1">
      <c r="A702" s="46"/>
      <c r="B702" s="48"/>
      <c r="C702" s="46"/>
      <c r="D702" s="46"/>
      <c r="E702" s="46"/>
      <c r="F702" s="46"/>
      <c r="G702" s="35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5.75" customHeight="1">
      <c r="A703" s="46"/>
      <c r="B703" s="48"/>
      <c r="C703" s="46"/>
      <c r="D703" s="46"/>
      <c r="E703" s="46"/>
      <c r="F703" s="46"/>
      <c r="G703" s="35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5.75" customHeight="1">
      <c r="A704" s="46"/>
      <c r="B704" s="48"/>
      <c r="C704" s="46"/>
      <c r="D704" s="46"/>
      <c r="E704" s="46"/>
      <c r="F704" s="46"/>
      <c r="G704" s="35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5.75" customHeight="1">
      <c r="A705" s="46"/>
      <c r="B705" s="48"/>
      <c r="C705" s="46"/>
      <c r="D705" s="46"/>
      <c r="E705" s="46"/>
      <c r="F705" s="46"/>
      <c r="G705" s="35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5.75" customHeight="1">
      <c r="A706" s="46"/>
      <c r="B706" s="48"/>
      <c r="C706" s="46"/>
      <c r="D706" s="46"/>
      <c r="E706" s="46"/>
      <c r="F706" s="46"/>
      <c r="G706" s="35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5.75" customHeight="1">
      <c r="A707" s="46"/>
      <c r="B707" s="48"/>
      <c r="C707" s="46"/>
      <c r="D707" s="46"/>
      <c r="E707" s="46"/>
      <c r="F707" s="46"/>
      <c r="G707" s="35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5.75" customHeight="1">
      <c r="A708" s="46"/>
      <c r="B708" s="48"/>
      <c r="C708" s="46"/>
      <c r="D708" s="46"/>
      <c r="E708" s="46"/>
      <c r="F708" s="46"/>
      <c r="G708" s="35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5.75" customHeight="1">
      <c r="A709" s="46"/>
      <c r="B709" s="48"/>
      <c r="C709" s="46"/>
      <c r="D709" s="46"/>
      <c r="E709" s="46"/>
      <c r="F709" s="46"/>
      <c r="G709" s="35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5.75" customHeight="1">
      <c r="A710" s="46"/>
      <c r="B710" s="48"/>
      <c r="C710" s="46"/>
      <c r="D710" s="46"/>
      <c r="E710" s="46"/>
      <c r="F710" s="46"/>
      <c r="G710" s="35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5.75" customHeight="1">
      <c r="A711" s="46"/>
      <c r="B711" s="48"/>
      <c r="C711" s="46"/>
      <c r="D711" s="46"/>
      <c r="E711" s="46"/>
      <c r="F711" s="46"/>
      <c r="G711" s="35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5.75" customHeight="1">
      <c r="A712" s="46"/>
      <c r="B712" s="48"/>
      <c r="C712" s="46"/>
      <c r="D712" s="46"/>
      <c r="E712" s="46"/>
      <c r="F712" s="46"/>
      <c r="G712" s="35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5.75" customHeight="1">
      <c r="A713" s="46"/>
      <c r="B713" s="48"/>
      <c r="C713" s="46"/>
      <c r="D713" s="46"/>
      <c r="E713" s="46"/>
      <c r="F713" s="46"/>
      <c r="G713" s="35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5.75" customHeight="1">
      <c r="A714" s="46"/>
      <c r="B714" s="48"/>
      <c r="C714" s="46"/>
      <c r="D714" s="46"/>
      <c r="E714" s="46"/>
      <c r="F714" s="46"/>
      <c r="G714" s="35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5.75" customHeight="1">
      <c r="A715" s="46"/>
      <c r="B715" s="48"/>
      <c r="C715" s="46"/>
      <c r="D715" s="46"/>
      <c r="E715" s="46"/>
      <c r="F715" s="46"/>
      <c r="G715" s="35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5.75" customHeight="1">
      <c r="A716" s="46"/>
      <c r="B716" s="48"/>
      <c r="C716" s="46"/>
      <c r="D716" s="46"/>
      <c r="E716" s="46"/>
      <c r="F716" s="46"/>
      <c r="G716" s="35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5.75" customHeight="1">
      <c r="A717" s="46"/>
      <c r="B717" s="48"/>
      <c r="C717" s="46"/>
      <c r="D717" s="46"/>
      <c r="E717" s="46"/>
      <c r="F717" s="46"/>
      <c r="G717" s="35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5.75" customHeight="1">
      <c r="A718" s="46"/>
      <c r="B718" s="48"/>
      <c r="C718" s="46"/>
      <c r="D718" s="46"/>
      <c r="E718" s="46"/>
      <c r="F718" s="46"/>
      <c r="G718" s="35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5.75" customHeight="1">
      <c r="A719" s="46"/>
      <c r="B719" s="48"/>
      <c r="C719" s="46"/>
      <c r="D719" s="46"/>
      <c r="E719" s="46"/>
      <c r="F719" s="46"/>
      <c r="G719" s="35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5.75" customHeight="1">
      <c r="A720" s="46"/>
      <c r="B720" s="48"/>
      <c r="C720" s="46"/>
      <c r="D720" s="46"/>
      <c r="E720" s="46"/>
      <c r="F720" s="46"/>
      <c r="G720" s="35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5.75" customHeight="1">
      <c r="A721" s="46"/>
      <c r="B721" s="48"/>
      <c r="C721" s="46"/>
      <c r="D721" s="46"/>
      <c r="E721" s="46"/>
      <c r="F721" s="46"/>
      <c r="G721" s="35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5.75" customHeight="1">
      <c r="A722" s="46"/>
      <c r="B722" s="48"/>
      <c r="C722" s="46"/>
      <c r="D722" s="46"/>
      <c r="E722" s="46"/>
      <c r="F722" s="46"/>
      <c r="G722" s="35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5.75" customHeight="1">
      <c r="A723" s="46"/>
      <c r="B723" s="48"/>
      <c r="C723" s="46"/>
      <c r="D723" s="46"/>
      <c r="E723" s="46"/>
      <c r="F723" s="46"/>
      <c r="G723" s="35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5.75" customHeight="1">
      <c r="A724" s="46"/>
      <c r="B724" s="48"/>
      <c r="C724" s="46"/>
      <c r="D724" s="46"/>
      <c r="E724" s="46"/>
      <c r="F724" s="46"/>
      <c r="G724" s="35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5.75" customHeight="1">
      <c r="A725" s="46"/>
      <c r="B725" s="48"/>
      <c r="C725" s="46"/>
      <c r="D725" s="46"/>
      <c r="E725" s="46"/>
      <c r="F725" s="46"/>
      <c r="G725" s="35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5.75" customHeight="1">
      <c r="A726" s="46"/>
      <c r="B726" s="48"/>
      <c r="C726" s="46"/>
      <c r="D726" s="46"/>
      <c r="E726" s="46"/>
      <c r="F726" s="46"/>
      <c r="G726" s="35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5.75" customHeight="1">
      <c r="A727" s="46"/>
      <c r="B727" s="48"/>
      <c r="C727" s="46"/>
      <c r="D727" s="46"/>
      <c r="E727" s="46"/>
      <c r="F727" s="46"/>
      <c r="G727" s="35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5.75" customHeight="1">
      <c r="A728" s="46"/>
      <c r="B728" s="48"/>
      <c r="C728" s="46"/>
      <c r="D728" s="46"/>
      <c r="E728" s="46"/>
      <c r="F728" s="46"/>
      <c r="G728" s="35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5.75" customHeight="1">
      <c r="A729" s="46"/>
      <c r="B729" s="48"/>
      <c r="C729" s="46"/>
      <c r="D729" s="46"/>
      <c r="E729" s="46"/>
      <c r="F729" s="46"/>
      <c r="G729" s="35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5.75" customHeight="1">
      <c r="A730" s="46"/>
      <c r="B730" s="48"/>
      <c r="C730" s="46"/>
      <c r="D730" s="46"/>
      <c r="E730" s="46"/>
      <c r="F730" s="46"/>
      <c r="G730" s="35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5.75" customHeight="1">
      <c r="A731" s="46"/>
      <c r="B731" s="48"/>
      <c r="C731" s="46"/>
      <c r="D731" s="46"/>
      <c r="E731" s="46"/>
      <c r="F731" s="46"/>
      <c r="G731" s="35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5.75" customHeight="1">
      <c r="A732" s="46"/>
      <c r="B732" s="48"/>
      <c r="C732" s="46"/>
      <c r="D732" s="46"/>
      <c r="E732" s="46"/>
      <c r="F732" s="46"/>
      <c r="G732" s="35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5.75" customHeight="1">
      <c r="A733" s="46"/>
      <c r="B733" s="48"/>
      <c r="C733" s="46"/>
      <c r="D733" s="46"/>
      <c r="E733" s="46"/>
      <c r="F733" s="46"/>
      <c r="G733" s="35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5.75" customHeight="1">
      <c r="A734" s="46"/>
      <c r="B734" s="48"/>
      <c r="C734" s="46"/>
      <c r="D734" s="46"/>
      <c r="E734" s="46"/>
      <c r="F734" s="46"/>
      <c r="G734" s="35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5.75" customHeight="1">
      <c r="A735" s="46"/>
      <c r="B735" s="48"/>
      <c r="C735" s="46"/>
      <c r="D735" s="46"/>
      <c r="E735" s="46"/>
      <c r="F735" s="46"/>
      <c r="G735" s="35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5.75" customHeight="1">
      <c r="A736" s="46"/>
      <c r="B736" s="48"/>
      <c r="C736" s="46"/>
      <c r="D736" s="46"/>
      <c r="E736" s="46"/>
      <c r="F736" s="46"/>
      <c r="G736" s="35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5.75" customHeight="1">
      <c r="A737" s="46"/>
      <c r="B737" s="48"/>
      <c r="C737" s="46"/>
      <c r="D737" s="46"/>
      <c r="E737" s="46"/>
      <c r="F737" s="46"/>
      <c r="G737" s="35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5.75" customHeight="1">
      <c r="A738" s="46"/>
      <c r="B738" s="48"/>
      <c r="C738" s="46"/>
      <c r="D738" s="46"/>
      <c r="E738" s="46"/>
      <c r="F738" s="46"/>
      <c r="G738" s="35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5.75" customHeight="1">
      <c r="A739" s="46"/>
      <c r="B739" s="48"/>
      <c r="C739" s="46"/>
      <c r="D739" s="46"/>
      <c r="E739" s="46"/>
      <c r="F739" s="46"/>
      <c r="G739" s="35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5.75" customHeight="1">
      <c r="A740" s="46"/>
      <c r="B740" s="48"/>
      <c r="C740" s="46"/>
      <c r="D740" s="46"/>
      <c r="E740" s="46"/>
      <c r="F740" s="46"/>
      <c r="G740" s="35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5.75" customHeight="1">
      <c r="A741" s="46"/>
      <c r="B741" s="48"/>
      <c r="C741" s="46"/>
      <c r="D741" s="46"/>
      <c r="E741" s="46"/>
      <c r="F741" s="46"/>
      <c r="G741" s="35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5.75" customHeight="1">
      <c r="A742" s="46"/>
      <c r="B742" s="48"/>
      <c r="C742" s="46"/>
      <c r="D742" s="46"/>
      <c r="E742" s="46"/>
      <c r="F742" s="46"/>
      <c r="G742" s="35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5.75" customHeight="1">
      <c r="A743" s="46"/>
      <c r="B743" s="48"/>
      <c r="C743" s="46"/>
      <c r="D743" s="46"/>
      <c r="E743" s="46"/>
      <c r="F743" s="46"/>
      <c r="G743" s="35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5.75" customHeight="1">
      <c r="A744" s="46"/>
      <c r="B744" s="48"/>
      <c r="C744" s="46"/>
      <c r="D744" s="46"/>
      <c r="E744" s="46"/>
      <c r="F744" s="46"/>
      <c r="G744" s="35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5.75" customHeight="1">
      <c r="A745" s="46"/>
      <c r="B745" s="48"/>
      <c r="C745" s="46"/>
      <c r="D745" s="46"/>
      <c r="E745" s="46"/>
      <c r="F745" s="46"/>
      <c r="G745" s="35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5.75" customHeight="1">
      <c r="A746" s="46"/>
      <c r="B746" s="48"/>
      <c r="C746" s="46"/>
      <c r="D746" s="46"/>
      <c r="E746" s="46"/>
      <c r="F746" s="46"/>
      <c r="G746" s="35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5.75" customHeight="1">
      <c r="A747" s="46"/>
      <c r="B747" s="48"/>
      <c r="C747" s="46"/>
      <c r="D747" s="46"/>
      <c r="E747" s="46"/>
      <c r="F747" s="46"/>
      <c r="G747" s="35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5.75" customHeight="1">
      <c r="A748" s="46"/>
      <c r="B748" s="48"/>
      <c r="C748" s="46"/>
      <c r="D748" s="46"/>
      <c r="E748" s="46"/>
      <c r="F748" s="46"/>
      <c r="G748" s="35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5.75" customHeight="1">
      <c r="A749" s="46"/>
      <c r="B749" s="48"/>
      <c r="C749" s="46"/>
      <c r="D749" s="46"/>
      <c r="E749" s="46"/>
      <c r="F749" s="46"/>
      <c r="G749" s="35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5.75" customHeight="1">
      <c r="A750" s="46"/>
      <c r="B750" s="48"/>
      <c r="C750" s="46"/>
      <c r="D750" s="46"/>
      <c r="E750" s="46"/>
      <c r="F750" s="46"/>
      <c r="G750" s="35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5.75" customHeight="1">
      <c r="A751" s="46"/>
      <c r="B751" s="48"/>
      <c r="C751" s="46"/>
      <c r="D751" s="46"/>
      <c r="E751" s="46"/>
      <c r="F751" s="46"/>
      <c r="G751" s="35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5.75" customHeight="1">
      <c r="A752" s="46"/>
      <c r="B752" s="48"/>
      <c r="C752" s="46"/>
      <c r="D752" s="46"/>
      <c r="E752" s="46"/>
      <c r="F752" s="46"/>
      <c r="G752" s="35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5.75" customHeight="1">
      <c r="A753" s="46"/>
      <c r="B753" s="48"/>
      <c r="C753" s="46"/>
      <c r="D753" s="46"/>
      <c r="E753" s="46"/>
      <c r="F753" s="46"/>
      <c r="G753" s="35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5.75" customHeight="1">
      <c r="A754" s="46"/>
      <c r="B754" s="48"/>
      <c r="C754" s="46"/>
      <c r="D754" s="46"/>
      <c r="E754" s="46"/>
      <c r="F754" s="46"/>
      <c r="G754" s="35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5.75" customHeight="1">
      <c r="A755" s="46"/>
      <c r="B755" s="48"/>
      <c r="C755" s="46"/>
      <c r="D755" s="46"/>
      <c r="E755" s="46"/>
      <c r="F755" s="46"/>
      <c r="G755" s="35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5.75" customHeight="1">
      <c r="A756" s="46"/>
      <c r="B756" s="48"/>
      <c r="C756" s="46"/>
      <c r="D756" s="46"/>
      <c r="E756" s="46"/>
      <c r="F756" s="46"/>
      <c r="G756" s="35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5.75" customHeight="1">
      <c r="A757" s="46"/>
      <c r="B757" s="48"/>
      <c r="C757" s="46"/>
      <c r="D757" s="46"/>
      <c r="E757" s="46"/>
      <c r="F757" s="46"/>
      <c r="G757" s="35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5.75" customHeight="1">
      <c r="A758" s="46"/>
      <c r="B758" s="48"/>
      <c r="C758" s="46"/>
      <c r="D758" s="46"/>
      <c r="E758" s="46"/>
      <c r="F758" s="46"/>
      <c r="G758" s="35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5.75" customHeight="1">
      <c r="A759" s="46"/>
      <c r="B759" s="48"/>
      <c r="C759" s="46"/>
      <c r="D759" s="46"/>
      <c r="E759" s="46"/>
      <c r="F759" s="46"/>
      <c r="G759" s="35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5.75" customHeight="1">
      <c r="A760" s="46"/>
      <c r="B760" s="48"/>
      <c r="C760" s="46"/>
      <c r="D760" s="46"/>
      <c r="E760" s="46"/>
      <c r="F760" s="46"/>
      <c r="G760" s="35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5.75" customHeight="1">
      <c r="A761" s="46"/>
      <c r="B761" s="48"/>
      <c r="C761" s="46"/>
      <c r="D761" s="46"/>
      <c r="E761" s="46"/>
      <c r="F761" s="46"/>
      <c r="G761" s="35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5.75" customHeight="1">
      <c r="A762" s="46"/>
      <c r="B762" s="48"/>
      <c r="C762" s="46"/>
      <c r="D762" s="46"/>
      <c r="E762" s="46"/>
      <c r="F762" s="46"/>
      <c r="G762" s="35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5.75" customHeight="1">
      <c r="A763" s="46"/>
      <c r="B763" s="48"/>
      <c r="C763" s="46"/>
      <c r="D763" s="46"/>
      <c r="E763" s="46"/>
      <c r="F763" s="46"/>
      <c r="G763" s="35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5.75" customHeight="1">
      <c r="A764" s="46"/>
      <c r="B764" s="48"/>
      <c r="C764" s="46"/>
      <c r="D764" s="46"/>
      <c r="E764" s="46"/>
      <c r="F764" s="46"/>
      <c r="G764" s="35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5.75" customHeight="1">
      <c r="A765" s="46"/>
      <c r="B765" s="48"/>
      <c r="C765" s="46"/>
      <c r="D765" s="46"/>
      <c r="E765" s="46"/>
      <c r="F765" s="46"/>
      <c r="G765" s="35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5.75" customHeight="1">
      <c r="A766" s="46"/>
      <c r="B766" s="48"/>
      <c r="C766" s="46"/>
      <c r="D766" s="46"/>
      <c r="E766" s="46"/>
      <c r="F766" s="46"/>
      <c r="G766" s="35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5.75" customHeight="1">
      <c r="A767" s="46"/>
      <c r="B767" s="48"/>
      <c r="C767" s="46"/>
      <c r="D767" s="46"/>
      <c r="E767" s="46"/>
      <c r="F767" s="46"/>
      <c r="G767" s="35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5.75" customHeight="1">
      <c r="A768" s="46"/>
      <c r="B768" s="48"/>
      <c r="C768" s="46"/>
      <c r="D768" s="46"/>
      <c r="E768" s="46"/>
      <c r="F768" s="46"/>
      <c r="G768" s="35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5.75" customHeight="1">
      <c r="A769" s="46"/>
      <c r="B769" s="48"/>
      <c r="C769" s="46"/>
      <c r="D769" s="46"/>
      <c r="E769" s="46"/>
      <c r="F769" s="46"/>
      <c r="G769" s="35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5.75" customHeight="1">
      <c r="A770" s="46"/>
      <c r="B770" s="48"/>
      <c r="C770" s="46"/>
      <c r="D770" s="46"/>
      <c r="E770" s="46"/>
      <c r="F770" s="46"/>
      <c r="G770" s="35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5.75" customHeight="1">
      <c r="A771" s="46"/>
      <c r="B771" s="48"/>
      <c r="C771" s="46"/>
      <c r="D771" s="46"/>
      <c r="E771" s="46"/>
      <c r="F771" s="46"/>
      <c r="G771" s="35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5.75" customHeight="1">
      <c r="A772" s="46"/>
      <c r="B772" s="48"/>
      <c r="C772" s="46"/>
      <c r="D772" s="46"/>
      <c r="E772" s="46"/>
      <c r="F772" s="46"/>
      <c r="G772" s="35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5.75" customHeight="1">
      <c r="A773" s="46"/>
      <c r="B773" s="48"/>
      <c r="C773" s="46"/>
      <c r="D773" s="46"/>
      <c r="E773" s="46"/>
      <c r="F773" s="46"/>
      <c r="G773" s="35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5.75" customHeight="1">
      <c r="A774" s="46"/>
      <c r="B774" s="48"/>
      <c r="C774" s="46"/>
      <c r="D774" s="46"/>
      <c r="E774" s="46"/>
      <c r="F774" s="46"/>
      <c r="G774" s="35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5.75" customHeight="1">
      <c r="A775" s="46"/>
      <c r="B775" s="48"/>
      <c r="C775" s="46"/>
      <c r="D775" s="46"/>
      <c r="E775" s="46"/>
      <c r="F775" s="46"/>
      <c r="G775" s="35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5.75" customHeight="1">
      <c r="A776" s="46"/>
      <c r="B776" s="48"/>
      <c r="C776" s="46"/>
      <c r="D776" s="46"/>
      <c r="E776" s="46"/>
      <c r="F776" s="46"/>
      <c r="G776" s="35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5.75" customHeight="1">
      <c r="A777" s="46"/>
      <c r="B777" s="48"/>
      <c r="C777" s="46"/>
      <c r="D777" s="46"/>
      <c r="E777" s="46"/>
      <c r="F777" s="46"/>
      <c r="G777" s="35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5.75" customHeight="1">
      <c r="A778" s="46"/>
      <c r="B778" s="48"/>
      <c r="C778" s="46"/>
      <c r="D778" s="46"/>
      <c r="E778" s="46"/>
      <c r="F778" s="46"/>
      <c r="G778" s="35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5.75" customHeight="1">
      <c r="A779" s="46"/>
      <c r="B779" s="48"/>
      <c r="C779" s="46"/>
      <c r="D779" s="46"/>
      <c r="E779" s="46"/>
      <c r="F779" s="46"/>
      <c r="G779" s="35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5.75" customHeight="1">
      <c r="A780" s="46"/>
      <c r="B780" s="48"/>
      <c r="C780" s="46"/>
      <c r="D780" s="46"/>
      <c r="E780" s="46"/>
      <c r="F780" s="46"/>
      <c r="G780" s="35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5.75" customHeight="1">
      <c r="A781" s="46"/>
      <c r="B781" s="48"/>
      <c r="C781" s="46"/>
      <c r="D781" s="46"/>
      <c r="E781" s="46"/>
      <c r="F781" s="46"/>
      <c r="G781" s="35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5.75" customHeight="1">
      <c r="A782" s="46"/>
      <c r="B782" s="48"/>
      <c r="C782" s="46"/>
      <c r="D782" s="46"/>
      <c r="E782" s="46"/>
      <c r="F782" s="46"/>
      <c r="G782" s="35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5.75" customHeight="1">
      <c r="A783" s="46"/>
      <c r="B783" s="48"/>
      <c r="C783" s="46"/>
      <c r="D783" s="46"/>
      <c r="E783" s="46"/>
      <c r="F783" s="46"/>
      <c r="G783" s="35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5.75" customHeight="1">
      <c r="A784" s="46"/>
      <c r="B784" s="48"/>
      <c r="C784" s="46"/>
      <c r="D784" s="46"/>
      <c r="E784" s="46"/>
      <c r="F784" s="46"/>
      <c r="G784" s="35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5.75" customHeight="1">
      <c r="A785" s="46"/>
      <c r="B785" s="48"/>
      <c r="C785" s="46"/>
      <c r="D785" s="46"/>
      <c r="E785" s="46"/>
      <c r="F785" s="46"/>
      <c r="G785" s="35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5.75" customHeight="1">
      <c r="A786" s="46"/>
      <c r="B786" s="48"/>
      <c r="C786" s="46"/>
      <c r="D786" s="46"/>
      <c r="E786" s="46"/>
      <c r="F786" s="46"/>
      <c r="G786" s="35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5.75" customHeight="1">
      <c r="A787" s="46"/>
      <c r="B787" s="48"/>
      <c r="C787" s="46"/>
      <c r="D787" s="46"/>
      <c r="E787" s="46"/>
      <c r="F787" s="46"/>
      <c r="G787" s="35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5.75" customHeight="1">
      <c r="A788" s="46"/>
      <c r="B788" s="48"/>
      <c r="C788" s="46"/>
      <c r="D788" s="46"/>
      <c r="E788" s="46"/>
      <c r="F788" s="46"/>
      <c r="G788" s="35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5.75" customHeight="1">
      <c r="A789" s="46"/>
      <c r="B789" s="48"/>
      <c r="C789" s="46"/>
      <c r="D789" s="46"/>
      <c r="E789" s="46"/>
      <c r="F789" s="46"/>
      <c r="G789" s="35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5.75" customHeight="1">
      <c r="A790" s="46"/>
      <c r="B790" s="48"/>
      <c r="C790" s="46"/>
      <c r="D790" s="46"/>
      <c r="E790" s="46"/>
      <c r="F790" s="46"/>
      <c r="G790" s="35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5.75" customHeight="1">
      <c r="A791" s="46"/>
      <c r="B791" s="48"/>
      <c r="C791" s="46"/>
      <c r="D791" s="46"/>
      <c r="E791" s="46"/>
      <c r="F791" s="46"/>
      <c r="G791" s="35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5.75" customHeight="1">
      <c r="A792" s="46"/>
      <c r="B792" s="48"/>
      <c r="C792" s="46"/>
      <c r="D792" s="46"/>
      <c r="E792" s="46"/>
      <c r="F792" s="46"/>
      <c r="G792" s="35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5.75" customHeight="1">
      <c r="A793" s="46"/>
      <c r="B793" s="48"/>
      <c r="C793" s="46"/>
      <c r="D793" s="46"/>
      <c r="E793" s="46"/>
      <c r="F793" s="46"/>
      <c r="G793" s="35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5.75" customHeight="1">
      <c r="A794" s="46"/>
      <c r="B794" s="48"/>
      <c r="C794" s="46"/>
      <c r="D794" s="46"/>
      <c r="E794" s="46"/>
      <c r="F794" s="46"/>
      <c r="G794" s="35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5.75" customHeight="1">
      <c r="A795" s="46"/>
      <c r="B795" s="48"/>
      <c r="C795" s="46"/>
      <c r="D795" s="46"/>
      <c r="E795" s="46"/>
      <c r="F795" s="46"/>
      <c r="G795" s="35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5.75" customHeight="1">
      <c r="A796" s="46"/>
      <c r="B796" s="48"/>
      <c r="C796" s="46"/>
      <c r="D796" s="46"/>
      <c r="E796" s="46"/>
      <c r="F796" s="46"/>
      <c r="G796" s="35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5.75" customHeight="1">
      <c r="A797" s="46"/>
      <c r="B797" s="48"/>
      <c r="C797" s="46"/>
      <c r="D797" s="46"/>
      <c r="E797" s="46"/>
      <c r="F797" s="46"/>
      <c r="G797" s="35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5.75" customHeight="1">
      <c r="A798" s="46"/>
      <c r="B798" s="48"/>
      <c r="C798" s="46"/>
      <c r="D798" s="46"/>
      <c r="E798" s="46"/>
      <c r="F798" s="46"/>
      <c r="G798" s="35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5.75" customHeight="1">
      <c r="A799" s="46"/>
      <c r="B799" s="48"/>
      <c r="C799" s="46"/>
      <c r="D799" s="46"/>
      <c r="E799" s="46"/>
      <c r="F799" s="46"/>
      <c r="G799" s="35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5.75" customHeight="1">
      <c r="A800" s="46"/>
      <c r="B800" s="48"/>
      <c r="C800" s="46"/>
      <c r="D800" s="46"/>
      <c r="E800" s="46"/>
      <c r="F800" s="46"/>
      <c r="G800" s="35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5.75" customHeight="1">
      <c r="A801" s="46"/>
      <c r="B801" s="48"/>
      <c r="C801" s="46"/>
      <c r="D801" s="46"/>
      <c r="E801" s="46"/>
      <c r="F801" s="46"/>
      <c r="G801" s="35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5.75" customHeight="1">
      <c r="A802" s="46"/>
      <c r="B802" s="48"/>
      <c r="C802" s="46"/>
      <c r="D802" s="46"/>
      <c r="E802" s="46"/>
      <c r="F802" s="46"/>
      <c r="G802" s="35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5.75" customHeight="1">
      <c r="A803" s="46"/>
      <c r="B803" s="48"/>
      <c r="C803" s="46"/>
      <c r="D803" s="46"/>
      <c r="E803" s="46"/>
      <c r="F803" s="46"/>
      <c r="G803" s="35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5.75" customHeight="1">
      <c r="A804" s="46"/>
      <c r="B804" s="48"/>
      <c r="C804" s="46"/>
      <c r="D804" s="46"/>
      <c r="E804" s="46"/>
      <c r="F804" s="46"/>
      <c r="G804" s="35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5.75" customHeight="1">
      <c r="A805" s="46"/>
      <c r="B805" s="48"/>
      <c r="C805" s="46"/>
      <c r="D805" s="46"/>
      <c r="E805" s="46"/>
      <c r="F805" s="46"/>
      <c r="G805" s="35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5.75" customHeight="1">
      <c r="A806" s="46"/>
      <c r="B806" s="48"/>
      <c r="C806" s="46"/>
      <c r="D806" s="46"/>
      <c r="E806" s="46"/>
      <c r="F806" s="46"/>
      <c r="G806" s="35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5.75" customHeight="1">
      <c r="A807" s="46"/>
      <c r="B807" s="48"/>
      <c r="C807" s="46"/>
      <c r="D807" s="46"/>
      <c r="E807" s="46"/>
      <c r="F807" s="46"/>
      <c r="G807" s="35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5.75" customHeight="1">
      <c r="A808" s="46"/>
      <c r="B808" s="48"/>
      <c r="C808" s="46"/>
      <c r="D808" s="46"/>
      <c r="E808" s="46"/>
      <c r="F808" s="46"/>
      <c r="G808" s="35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5.75" customHeight="1">
      <c r="A809" s="46"/>
      <c r="B809" s="48"/>
      <c r="C809" s="46"/>
      <c r="D809" s="46"/>
      <c r="E809" s="46"/>
      <c r="F809" s="46"/>
      <c r="G809" s="35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5.75" customHeight="1">
      <c r="A810" s="46"/>
      <c r="B810" s="48"/>
      <c r="C810" s="46"/>
      <c r="D810" s="46"/>
      <c r="E810" s="46"/>
      <c r="F810" s="46"/>
      <c r="G810" s="35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5.75" customHeight="1">
      <c r="A811" s="46"/>
      <c r="B811" s="48"/>
      <c r="C811" s="46"/>
      <c r="D811" s="46"/>
      <c r="E811" s="46"/>
      <c r="F811" s="46"/>
      <c r="G811" s="35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5.75" customHeight="1">
      <c r="A812" s="46"/>
      <c r="B812" s="48"/>
      <c r="C812" s="46"/>
      <c r="D812" s="46"/>
      <c r="E812" s="46"/>
      <c r="F812" s="46"/>
      <c r="G812" s="35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5.75" customHeight="1">
      <c r="A813" s="46"/>
      <c r="B813" s="48"/>
      <c r="C813" s="46"/>
      <c r="D813" s="46"/>
      <c r="E813" s="46"/>
      <c r="F813" s="46"/>
      <c r="G813" s="35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5.75" customHeight="1">
      <c r="A814" s="46"/>
      <c r="B814" s="48"/>
      <c r="C814" s="46"/>
      <c r="D814" s="46"/>
      <c r="E814" s="46"/>
      <c r="F814" s="46"/>
      <c r="G814" s="35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5.75" customHeight="1">
      <c r="A815" s="46"/>
      <c r="B815" s="48"/>
      <c r="C815" s="46"/>
      <c r="D815" s="46"/>
      <c r="E815" s="46"/>
      <c r="F815" s="46"/>
      <c r="G815" s="35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5.75" customHeight="1">
      <c r="A816" s="46"/>
      <c r="B816" s="48"/>
      <c r="C816" s="46"/>
      <c r="D816" s="46"/>
      <c r="E816" s="46"/>
      <c r="F816" s="46"/>
      <c r="G816" s="35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5.75" customHeight="1">
      <c r="A817" s="46"/>
      <c r="B817" s="48"/>
      <c r="C817" s="46"/>
      <c r="D817" s="46"/>
      <c r="E817" s="46"/>
      <c r="F817" s="46"/>
      <c r="G817" s="35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5.75" customHeight="1">
      <c r="A818" s="46"/>
      <c r="B818" s="48"/>
      <c r="C818" s="46"/>
      <c r="D818" s="46"/>
      <c r="E818" s="46"/>
      <c r="F818" s="46"/>
      <c r="G818" s="35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5.75" customHeight="1">
      <c r="A819" s="46"/>
      <c r="B819" s="48"/>
      <c r="C819" s="46"/>
      <c r="D819" s="46"/>
      <c r="E819" s="46"/>
      <c r="F819" s="46"/>
      <c r="G819" s="35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5.75" customHeight="1">
      <c r="A820" s="46"/>
      <c r="B820" s="48"/>
      <c r="C820" s="46"/>
      <c r="D820" s="46"/>
      <c r="E820" s="46"/>
      <c r="F820" s="46"/>
      <c r="G820" s="35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5.75" customHeight="1">
      <c r="A821" s="46"/>
      <c r="B821" s="48"/>
      <c r="C821" s="46"/>
      <c r="D821" s="46"/>
      <c r="E821" s="46"/>
      <c r="F821" s="46"/>
      <c r="G821" s="35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5.75" customHeight="1">
      <c r="A822" s="46"/>
      <c r="B822" s="48"/>
      <c r="C822" s="46"/>
      <c r="D822" s="46"/>
      <c r="E822" s="46"/>
      <c r="F822" s="46"/>
      <c r="G822" s="35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5.75" customHeight="1">
      <c r="A823" s="46"/>
      <c r="B823" s="48"/>
      <c r="C823" s="46"/>
      <c r="D823" s="46"/>
      <c r="E823" s="46"/>
      <c r="F823" s="46"/>
      <c r="G823" s="35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5.75" customHeight="1">
      <c r="A824" s="46"/>
      <c r="B824" s="48"/>
      <c r="C824" s="46"/>
      <c r="D824" s="46"/>
      <c r="E824" s="46"/>
      <c r="F824" s="46"/>
      <c r="G824" s="35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5.75" customHeight="1">
      <c r="A825" s="46"/>
      <c r="B825" s="48"/>
      <c r="C825" s="46"/>
      <c r="D825" s="46"/>
      <c r="E825" s="46"/>
      <c r="F825" s="46"/>
      <c r="G825" s="35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5.75" customHeight="1">
      <c r="A826" s="46"/>
      <c r="B826" s="48"/>
      <c r="C826" s="46"/>
      <c r="D826" s="46"/>
      <c r="E826" s="46"/>
      <c r="F826" s="46"/>
      <c r="G826" s="35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5.75" customHeight="1">
      <c r="A827" s="46"/>
      <c r="B827" s="48"/>
      <c r="C827" s="46"/>
      <c r="D827" s="46"/>
      <c r="E827" s="46"/>
      <c r="F827" s="46"/>
      <c r="G827" s="35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5.75" customHeight="1">
      <c r="A828" s="46"/>
      <c r="B828" s="48"/>
      <c r="C828" s="46"/>
      <c r="D828" s="46"/>
      <c r="E828" s="46"/>
      <c r="F828" s="46"/>
      <c r="G828" s="35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5.75" customHeight="1">
      <c r="A829" s="46"/>
      <c r="B829" s="48"/>
      <c r="C829" s="46"/>
      <c r="D829" s="46"/>
      <c r="E829" s="46"/>
      <c r="F829" s="46"/>
      <c r="G829" s="35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5.75" customHeight="1">
      <c r="A830" s="46"/>
      <c r="B830" s="48"/>
      <c r="C830" s="46"/>
      <c r="D830" s="46"/>
      <c r="E830" s="46"/>
      <c r="F830" s="46"/>
      <c r="G830" s="35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5.75" customHeight="1">
      <c r="A831" s="46"/>
      <c r="B831" s="48"/>
      <c r="C831" s="46"/>
      <c r="D831" s="46"/>
      <c r="E831" s="46"/>
      <c r="F831" s="46"/>
      <c r="G831" s="35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5.75" customHeight="1">
      <c r="A832" s="46"/>
      <c r="B832" s="48"/>
      <c r="C832" s="46"/>
      <c r="D832" s="46"/>
      <c r="E832" s="46"/>
      <c r="F832" s="46"/>
      <c r="G832" s="35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5.75" customHeight="1">
      <c r="A833" s="46"/>
      <c r="B833" s="48"/>
      <c r="C833" s="46"/>
      <c r="D833" s="46"/>
      <c r="E833" s="46"/>
      <c r="F833" s="46"/>
      <c r="G833" s="35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5.75" customHeight="1">
      <c r="A834" s="46"/>
      <c r="B834" s="48"/>
      <c r="C834" s="46"/>
      <c r="D834" s="46"/>
      <c r="E834" s="46"/>
      <c r="F834" s="46"/>
      <c r="G834" s="35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5.75" customHeight="1">
      <c r="A835" s="46"/>
      <c r="B835" s="48"/>
      <c r="C835" s="46"/>
      <c r="D835" s="46"/>
      <c r="E835" s="46"/>
      <c r="F835" s="46"/>
      <c r="G835" s="35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5.75" customHeight="1">
      <c r="A836" s="46"/>
      <c r="B836" s="48"/>
      <c r="C836" s="46"/>
      <c r="D836" s="46"/>
      <c r="E836" s="46"/>
      <c r="F836" s="46"/>
      <c r="G836" s="35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5.75" customHeight="1">
      <c r="A837" s="46"/>
      <c r="B837" s="48"/>
      <c r="C837" s="46"/>
      <c r="D837" s="46"/>
      <c r="E837" s="46"/>
      <c r="F837" s="46"/>
      <c r="G837" s="35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5.75" customHeight="1">
      <c r="A838" s="46"/>
      <c r="B838" s="48"/>
      <c r="C838" s="46"/>
      <c r="D838" s="46"/>
      <c r="E838" s="46"/>
      <c r="F838" s="46"/>
      <c r="G838" s="35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5.75" customHeight="1">
      <c r="A839" s="46"/>
      <c r="B839" s="48"/>
      <c r="C839" s="46"/>
      <c r="D839" s="46"/>
      <c r="E839" s="46"/>
      <c r="F839" s="46"/>
      <c r="G839" s="35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5.75" customHeight="1">
      <c r="A840" s="46"/>
      <c r="B840" s="48"/>
      <c r="C840" s="46"/>
      <c r="D840" s="46"/>
      <c r="E840" s="46"/>
      <c r="F840" s="46"/>
      <c r="G840" s="35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5.75" customHeight="1">
      <c r="A841" s="46"/>
      <c r="B841" s="48"/>
      <c r="C841" s="46"/>
      <c r="D841" s="46"/>
      <c r="E841" s="46"/>
      <c r="F841" s="46"/>
      <c r="G841" s="35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5.75" customHeight="1">
      <c r="A842" s="46"/>
      <c r="B842" s="48"/>
      <c r="C842" s="46"/>
      <c r="D842" s="46"/>
      <c r="E842" s="46"/>
      <c r="F842" s="46"/>
      <c r="G842" s="35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5.75" customHeight="1">
      <c r="A843" s="46"/>
      <c r="B843" s="48"/>
      <c r="C843" s="46"/>
      <c r="D843" s="46"/>
      <c r="E843" s="46"/>
      <c r="F843" s="46"/>
      <c r="G843" s="35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5.75" customHeight="1">
      <c r="A844" s="46"/>
      <c r="B844" s="48"/>
      <c r="C844" s="46"/>
      <c r="D844" s="46"/>
      <c r="E844" s="46"/>
      <c r="F844" s="46"/>
      <c r="G844" s="35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5.75" customHeight="1">
      <c r="A845" s="46"/>
      <c r="B845" s="48"/>
      <c r="C845" s="46"/>
      <c r="D845" s="46"/>
      <c r="E845" s="46"/>
      <c r="F845" s="46"/>
      <c r="G845" s="35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5.75" customHeight="1">
      <c r="A846" s="46"/>
      <c r="B846" s="48"/>
      <c r="C846" s="46"/>
      <c r="D846" s="46"/>
      <c r="E846" s="46"/>
      <c r="F846" s="46"/>
      <c r="G846" s="35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5.75" customHeight="1">
      <c r="A847" s="46"/>
      <c r="B847" s="48"/>
      <c r="C847" s="46"/>
      <c r="D847" s="46"/>
      <c r="E847" s="46"/>
      <c r="F847" s="46"/>
      <c r="G847" s="35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5.75" customHeight="1">
      <c r="A848" s="46"/>
      <c r="B848" s="48"/>
      <c r="C848" s="46"/>
      <c r="D848" s="46"/>
      <c r="E848" s="46"/>
      <c r="F848" s="46"/>
      <c r="G848" s="35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5.75" customHeight="1">
      <c r="A849" s="46"/>
      <c r="B849" s="48"/>
      <c r="C849" s="46"/>
      <c r="D849" s="46"/>
      <c r="E849" s="46"/>
      <c r="F849" s="46"/>
      <c r="G849" s="35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5.75" customHeight="1">
      <c r="A850" s="46"/>
      <c r="B850" s="48"/>
      <c r="C850" s="46"/>
      <c r="D850" s="46"/>
      <c r="E850" s="46"/>
      <c r="F850" s="46"/>
      <c r="G850" s="35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5.75" customHeight="1">
      <c r="A851" s="46"/>
      <c r="B851" s="48"/>
      <c r="C851" s="46"/>
      <c r="D851" s="46"/>
      <c r="E851" s="46"/>
      <c r="F851" s="46"/>
      <c r="G851" s="35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5.75" customHeight="1">
      <c r="A852" s="46"/>
      <c r="B852" s="48"/>
      <c r="C852" s="46"/>
      <c r="D852" s="46"/>
      <c r="E852" s="46"/>
      <c r="F852" s="46"/>
      <c r="G852" s="35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5.75" customHeight="1">
      <c r="A853" s="46"/>
      <c r="B853" s="48"/>
      <c r="C853" s="46"/>
      <c r="D853" s="46"/>
      <c r="E853" s="46"/>
      <c r="F853" s="46"/>
      <c r="G853" s="35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5.75" customHeight="1">
      <c r="A854" s="46"/>
      <c r="B854" s="48"/>
      <c r="C854" s="46"/>
      <c r="D854" s="46"/>
      <c r="E854" s="46"/>
      <c r="F854" s="46"/>
      <c r="G854" s="35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5.75" customHeight="1">
      <c r="A855" s="46"/>
      <c r="B855" s="48"/>
      <c r="C855" s="46"/>
      <c r="D855" s="46"/>
      <c r="E855" s="46"/>
      <c r="F855" s="46"/>
      <c r="G855" s="35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5.75" customHeight="1">
      <c r="A856" s="46"/>
      <c r="B856" s="48"/>
      <c r="C856" s="46"/>
      <c r="D856" s="46"/>
      <c r="E856" s="46"/>
      <c r="F856" s="46"/>
      <c r="G856" s="35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5.75" customHeight="1">
      <c r="A857" s="46"/>
      <c r="B857" s="48"/>
      <c r="C857" s="46"/>
      <c r="D857" s="46"/>
      <c r="E857" s="46"/>
      <c r="F857" s="46"/>
      <c r="G857" s="35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5.75" customHeight="1">
      <c r="A858" s="46"/>
      <c r="B858" s="48"/>
      <c r="C858" s="46"/>
      <c r="D858" s="46"/>
      <c r="E858" s="46"/>
      <c r="F858" s="46"/>
      <c r="G858" s="35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5.75" customHeight="1">
      <c r="A859" s="46"/>
      <c r="B859" s="48"/>
      <c r="C859" s="46"/>
      <c r="D859" s="46"/>
      <c r="E859" s="46"/>
      <c r="F859" s="46"/>
      <c r="G859" s="35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5.75" customHeight="1">
      <c r="A860" s="46"/>
      <c r="B860" s="48"/>
      <c r="C860" s="46"/>
      <c r="D860" s="46"/>
      <c r="E860" s="46"/>
      <c r="F860" s="46"/>
      <c r="G860" s="35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5.75" customHeight="1">
      <c r="A861" s="46"/>
      <c r="B861" s="48"/>
      <c r="C861" s="46"/>
      <c r="D861" s="46"/>
      <c r="E861" s="46"/>
      <c r="F861" s="46"/>
      <c r="G861" s="35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5.75" customHeight="1">
      <c r="A862" s="46"/>
      <c r="B862" s="48"/>
      <c r="C862" s="46"/>
      <c r="D862" s="46"/>
      <c r="E862" s="46"/>
      <c r="F862" s="46"/>
      <c r="G862" s="35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5.75" customHeight="1">
      <c r="A863" s="46"/>
      <c r="B863" s="48"/>
      <c r="C863" s="46"/>
      <c r="D863" s="46"/>
      <c r="E863" s="46"/>
      <c r="F863" s="46"/>
      <c r="G863" s="35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5.75" customHeight="1">
      <c r="A864" s="46"/>
      <c r="B864" s="48"/>
      <c r="C864" s="46"/>
      <c r="D864" s="46"/>
      <c r="E864" s="46"/>
      <c r="F864" s="46"/>
      <c r="G864" s="35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5.75" customHeight="1">
      <c r="A865" s="46"/>
      <c r="B865" s="48"/>
      <c r="C865" s="46"/>
      <c r="D865" s="46"/>
      <c r="E865" s="46"/>
      <c r="F865" s="46"/>
      <c r="G865" s="35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5.75" customHeight="1">
      <c r="A866" s="46"/>
      <c r="B866" s="48"/>
      <c r="C866" s="46"/>
      <c r="D866" s="46"/>
      <c r="E866" s="46"/>
      <c r="F866" s="46"/>
      <c r="G866" s="35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5.75" customHeight="1">
      <c r="A867" s="46"/>
      <c r="B867" s="48"/>
      <c r="C867" s="46"/>
      <c r="D867" s="46"/>
      <c r="E867" s="46"/>
      <c r="F867" s="46"/>
      <c r="G867" s="35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5.75" customHeight="1">
      <c r="A868" s="46"/>
      <c r="B868" s="48"/>
      <c r="C868" s="46"/>
      <c r="D868" s="46"/>
      <c r="E868" s="46"/>
      <c r="F868" s="46"/>
      <c r="G868" s="35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5.75" customHeight="1">
      <c r="A869" s="46"/>
      <c r="B869" s="48"/>
      <c r="C869" s="46"/>
      <c r="D869" s="46"/>
      <c r="E869" s="46"/>
      <c r="F869" s="46"/>
      <c r="G869" s="35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5.75" customHeight="1">
      <c r="A870" s="46"/>
      <c r="B870" s="48"/>
      <c r="C870" s="46"/>
      <c r="D870" s="46"/>
      <c r="E870" s="46"/>
      <c r="F870" s="46"/>
      <c r="G870" s="35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5.75" customHeight="1">
      <c r="A871" s="46"/>
      <c r="B871" s="48"/>
      <c r="C871" s="46"/>
      <c r="D871" s="46"/>
      <c r="E871" s="46"/>
      <c r="F871" s="46"/>
      <c r="G871" s="35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5.75" customHeight="1">
      <c r="A872" s="46"/>
      <c r="B872" s="48"/>
      <c r="C872" s="46"/>
      <c r="D872" s="46"/>
      <c r="E872" s="46"/>
      <c r="F872" s="46"/>
      <c r="G872" s="35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5.75" customHeight="1">
      <c r="A873" s="46"/>
      <c r="B873" s="48"/>
      <c r="C873" s="46"/>
      <c r="D873" s="46"/>
      <c r="E873" s="46"/>
      <c r="F873" s="46"/>
      <c r="G873" s="35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5.75" customHeight="1">
      <c r="A874" s="46"/>
      <c r="B874" s="48"/>
      <c r="C874" s="46"/>
      <c r="D874" s="46"/>
      <c r="E874" s="46"/>
      <c r="F874" s="46"/>
      <c r="G874" s="35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5.75" customHeight="1">
      <c r="A875" s="46"/>
      <c r="B875" s="48"/>
      <c r="C875" s="46"/>
      <c r="D875" s="46"/>
      <c r="E875" s="46"/>
      <c r="F875" s="46"/>
      <c r="G875" s="35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5.75" customHeight="1">
      <c r="A876" s="46"/>
      <c r="B876" s="48"/>
      <c r="C876" s="46"/>
      <c r="D876" s="46"/>
      <c r="E876" s="46"/>
      <c r="F876" s="46"/>
      <c r="G876" s="35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5.75" customHeight="1">
      <c r="A877" s="46"/>
      <c r="B877" s="48"/>
      <c r="C877" s="46"/>
      <c r="D877" s="46"/>
      <c r="E877" s="46"/>
      <c r="F877" s="46"/>
      <c r="G877" s="35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5.75" customHeight="1">
      <c r="A878" s="46"/>
      <c r="B878" s="48"/>
      <c r="C878" s="46"/>
      <c r="D878" s="46"/>
      <c r="E878" s="46"/>
      <c r="F878" s="46"/>
      <c r="G878" s="35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5.75" customHeight="1">
      <c r="A879" s="46"/>
      <c r="B879" s="48"/>
      <c r="C879" s="46"/>
      <c r="D879" s="46"/>
      <c r="E879" s="46"/>
      <c r="F879" s="46"/>
      <c r="G879" s="35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5.75" customHeight="1">
      <c r="A880" s="46"/>
      <c r="B880" s="48"/>
      <c r="C880" s="46"/>
      <c r="D880" s="46"/>
      <c r="E880" s="46"/>
      <c r="F880" s="46"/>
      <c r="G880" s="35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5.75" customHeight="1">
      <c r="A881" s="46"/>
      <c r="B881" s="48"/>
      <c r="C881" s="46"/>
      <c r="D881" s="46"/>
      <c r="E881" s="46"/>
      <c r="F881" s="46"/>
      <c r="G881" s="35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5.75" customHeight="1">
      <c r="A882" s="46"/>
      <c r="B882" s="48"/>
      <c r="C882" s="46"/>
      <c r="D882" s="46"/>
      <c r="E882" s="46"/>
      <c r="F882" s="46"/>
      <c r="G882" s="35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5.75" customHeight="1">
      <c r="A883" s="46"/>
      <c r="B883" s="48"/>
      <c r="C883" s="46"/>
      <c r="D883" s="46"/>
      <c r="E883" s="46"/>
      <c r="F883" s="46"/>
      <c r="G883" s="35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5.75" customHeight="1">
      <c r="A884" s="46"/>
      <c r="B884" s="48"/>
      <c r="C884" s="46"/>
      <c r="D884" s="46"/>
      <c r="E884" s="46"/>
      <c r="F884" s="46"/>
      <c r="G884" s="35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5.75" customHeight="1">
      <c r="A885" s="46"/>
      <c r="B885" s="48"/>
      <c r="C885" s="46"/>
      <c r="D885" s="46"/>
      <c r="E885" s="46"/>
      <c r="F885" s="46"/>
      <c r="G885" s="35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5.75" customHeight="1">
      <c r="A886" s="46"/>
      <c r="B886" s="48"/>
      <c r="C886" s="46"/>
      <c r="D886" s="46"/>
      <c r="E886" s="46"/>
      <c r="F886" s="46"/>
      <c r="G886" s="35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5.75" customHeight="1">
      <c r="A887" s="46"/>
      <c r="B887" s="48"/>
      <c r="C887" s="46"/>
      <c r="D887" s="46"/>
      <c r="E887" s="46"/>
      <c r="F887" s="46"/>
      <c r="G887" s="35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5.75" customHeight="1">
      <c r="A888" s="46"/>
      <c r="B888" s="48"/>
      <c r="C888" s="46"/>
      <c r="D888" s="46"/>
      <c r="E888" s="46"/>
      <c r="F888" s="46"/>
      <c r="G888" s="35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5.75" customHeight="1">
      <c r="A889" s="46"/>
      <c r="B889" s="48"/>
      <c r="C889" s="46"/>
      <c r="D889" s="46"/>
      <c r="E889" s="46"/>
      <c r="F889" s="46"/>
      <c r="G889" s="35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5.75" customHeight="1">
      <c r="A890" s="46"/>
      <c r="B890" s="48"/>
      <c r="C890" s="46"/>
      <c r="D890" s="46"/>
      <c r="E890" s="46"/>
      <c r="F890" s="46"/>
      <c r="G890" s="35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5.75" customHeight="1">
      <c r="A891" s="46"/>
      <c r="B891" s="48"/>
      <c r="C891" s="46"/>
      <c r="D891" s="46"/>
      <c r="E891" s="46"/>
      <c r="F891" s="46"/>
      <c r="G891" s="35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</sheetData>
  <mergeCells count="2">
    <mergeCell ref="A8:B8"/>
    <mergeCell ref="A1:G1"/>
  </mergeCells>
  <conditionalFormatting sqref="F11:F891">
    <cfRule type="cellIs" dxfId="23" priority="1" operator="equal">
      <formula>"Não iniciado"</formula>
    </cfRule>
    <cfRule type="cellIs" dxfId="22" priority="2" operator="equal">
      <formula>"Em cadastramento"</formula>
    </cfRule>
    <cfRule type="cellIs" dxfId="21" priority="3" operator="equal">
      <formula>"Em análise do MEC"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944"/>
  <sheetViews>
    <sheetView topLeftCell="A10" zoomScaleNormal="100" workbookViewId="0">
      <selection activeCell="B22" sqref="B22"/>
    </sheetView>
  </sheetViews>
  <sheetFormatPr defaultColWidth="12.5703125" defaultRowHeight="15" customHeight="1"/>
  <cols>
    <col min="1" max="1" width="28.28515625" style="80" customWidth="1"/>
    <col min="2" max="2" width="85.28515625" style="79" customWidth="1"/>
    <col min="3" max="3" width="13.42578125" style="80" customWidth="1"/>
    <col min="4" max="4" width="26.5703125" style="80" bestFit="1" customWidth="1"/>
    <col min="5" max="5" width="12.5703125" style="80" customWidth="1"/>
    <col min="6" max="6" width="23.140625" style="80" bestFit="1" customWidth="1"/>
  </cols>
  <sheetData>
    <row r="1" spans="1:25" ht="18.75" customHeight="1">
      <c r="A1" s="90" t="s">
        <v>289</v>
      </c>
      <c r="B1" s="97"/>
      <c r="C1" s="98"/>
      <c r="D1" s="98"/>
      <c r="E1" s="98"/>
      <c r="F1" s="98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ht="15.75" customHeight="1">
      <c r="A2" s="21"/>
      <c r="B2" s="21"/>
      <c r="C2" s="22"/>
      <c r="D2" s="22"/>
      <c r="E2" s="22"/>
      <c r="F2" s="2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ht="15.75" customHeight="1">
      <c r="A3" s="23" t="s">
        <v>33</v>
      </c>
      <c r="B3" s="24">
        <f>COUNTA(F11:F904)</f>
        <v>60</v>
      </c>
      <c r="C3" s="22"/>
      <c r="D3" s="22"/>
      <c r="E3" s="22"/>
      <c r="F3" s="2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ht="15.75" customHeight="1">
      <c r="A4" s="23" t="s">
        <v>34</v>
      </c>
      <c r="B4" s="24">
        <f>COUNTIF(F11:F726, "Em análise do MEC")</f>
        <v>28</v>
      </c>
      <c r="C4" s="22"/>
      <c r="D4" s="22"/>
      <c r="E4" s="22"/>
      <c r="F4" s="2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5.75" customHeight="1">
      <c r="A5" s="23" t="s">
        <v>35</v>
      </c>
      <c r="B5" s="24">
        <f>SUM(COUNTIF(F11:F726, "Não iniciado"), COUNTIF(F11:F726, "Em cadastramento"))</f>
        <v>32</v>
      </c>
      <c r="C5" s="22"/>
      <c r="D5" s="22"/>
      <c r="E5" s="22"/>
      <c r="F5" s="2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5" ht="15.75" customHeight="1">
      <c r="A6" s="23" t="s">
        <v>36</v>
      </c>
      <c r="B6" s="25">
        <f>B4/B3*100</f>
        <v>46.666666666666664</v>
      </c>
      <c r="C6" s="22"/>
      <c r="D6" s="22"/>
      <c r="E6" s="22"/>
      <c r="F6" s="2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 spans="1:25" ht="15.75" customHeight="1">
      <c r="A7" s="22"/>
      <c r="B7" s="22"/>
      <c r="C7" s="22"/>
      <c r="D7" s="22"/>
      <c r="E7" s="22"/>
      <c r="F7" s="2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ht="15.75" customHeight="1">
      <c r="A8" s="88" t="s">
        <v>37</v>
      </c>
      <c r="B8" s="97"/>
      <c r="C8" s="22"/>
      <c r="D8" s="22"/>
      <c r="E8" s="22"/>
      <c r="F8" s="2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 spans="1:25" ht="15.75" customHeight="1">
      <c r="A9" s="22"/>
      <c r="B9" s="22"/>
      <c r="C9" s="22"/>
      <c r="D9" s="22"/>
      <c r="E9" s="22"/>
      <c r="F9" s="2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 ht="15.75" customHeight="1">
      <c r="A10" s="50" t="s">
        <v>38</v>
      </c>
      <c r="B10" s="50" t="s">
        <v>39</v>
      </c>
      <c r="C10" s="50" t="s">
        <v>40</v>
      </c>
      <c r="D10" s="50" t="s">
        <v>41</v>
      </c>
      <c r="E10" s="50" t="s">
        <v>42</v>
      </c>
      <c r="F10" s="50" t="s">
        <v>43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 spans="1:25" ht="15.75" customHeight="1">
      <c r="A11" s="63">
        <v>17020344</v>
      </c>
      <c r="B11" s="64" t="s">
        <v>290</v>
      </c>
      <c r="C11" s="63" t="s">
        <v>16</v>
      </c>
      <c r="D11" s="63" t="s">
        <v>291</v>
      </c>
      <c r="E11" s="63" t="s">
        <v>46</v>
      </c>
      <c r="F11" s="57" t="s">
        <v>47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 spans="1:25" ht="15.75" customHeight="1">
      <c r="A12" s="80">
        <v>17048931</v>
      </c>
      <c r="B12" s="79" t="s">
        <v>292</v>
      </c>
      <c r="C12" s="80" t="s">
        <v>16</v>
      </c>
      <c r="D12" s="80" t="s">
        <v>293</v>
      </c>
      <c r="E12" s="80" t="s">
        <v>46</v>
      </c>
      <c r="F12" s="51" t="s">
        <v>47</v>
      </c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 spans="1:25" ht="15.75" customHeight="1">
      <c r="A13" s="63">
        <v>17020611</v>
      </c>
      <c r="B13" s="64" t="s">
        <v>294</v>
      </c>
      <c r="C13" s="63" t="s">
        <v>16</v>
      </c>
      <c r="D13" s="63" t="s">
        <v>293</v>
      </c>
      <c r="E13" s="63" t="s">
        <v>46</v>
      </c>
      <c r="F13" s="57" t="s">
        <v>47</v>
      </c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ht="15.75" customHeight="1">
      <c r="A14" s="80">
        <v>17045045</v>
      </c>
      <c r="B14" s="79" t="s">
        <v>295</v>
      </c>
      <c r="C14" s="80" t="s">
        <v>16</v>
      </c>
      <c r="D14" s="80" t="s">
        <v>296</v>
      </c>
      <c r="E14" s="80" t="s">
        <v>46</v>
      </c>
      <c r="F14" s="51" t="s">
        <v>47</v>
      </c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 spans="1:25" ht="15.75" customHeight="1">
      <c r="A15" s="63">
        <v>17021146</v>
      </c>
      <c r="B15" s="64" t="s">
        <v>297</v>
      </c>
      <c r="C15" s="63" t="s">
        <v>16</v>
      </c>
      <c r="D15" s="63" t="s">
        <v>298</v>
      </c>
      <c r="E15" s="63" t="s">
        <v>46</v>
      </c>
      <c r="F15" s="51" t="s">
        <v>47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spans="1:25" ht="15.75" customHeight="1">
      <c r="A16" s="80">
        <v>17067600</v>
      </c>
      <c r="B16" s="79" t="s">
        <v>299</v>
      </c>
      <c r="C16" s="80" t="s">
        <v>16</v>
      </c>
      <c r="D16" s="80" t="s">
        <v>300</v>
      </c>
      <c r="E16" s="80" t="s">
        <v>46</v>
      </c>
      <c r="F16" s="51" t="s">
        <v>47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 spans="1:25" ht="15.75" customHeight="1">
      <c r="A17" s="63">
        <v>17018390</v>
      </c>
      <c r="B17" s="64" t="s">
        <v>301</v>
      </c>
      <c r="C17" s="63" t="s">
        <v>16</v>
      </c>
      <c r="D17" s="63" t="s">
        <v>300</v>
      </c>
      <c r="E17" s="63" t="s">
        <v>46</v>
      </c>
      <c r="F17" s="57" t="s">
        <v>47</v>
      </c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 spans="1:25" ht="15.75" customHeight="1">
      <c r="A18" s="80">
        <v>17018404</v>
      </c>
      <c r="B18" s="79" t="s">
        <v>302</v>
      </c>
      <c r="C18" s="80" t="s">
        <v>16</v>
      </c>
      <c r="D18" s="80" t="s">
        <v>300</v>
      </c>
      <c r="E18" s="80" t="s">
        <v>46</v>
      </c>
      <c r="F18" s="51" t="s">
        <v>47</v>
      </c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 spans="1:25" ht="15.75" customHeight="1">
      <c r="A19" s="63">
        <v>17050278</v>
      </c>
      <c r="B19" s="64" t="s">
        <v>303</v>
      </c>
      <c r="C19" s="63" t="s">
        <v>16</v>
      </c>
      <c r="D19" s="63" t="s">
        <v>300</v>
      </c>
      <c r="E19" s="63" t="s">
        <v>46</v>
      </c>
      <c r="F19" s="57" t="s">
        <v>47</v>
      </c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ht="15.75" customHeight="1">
      <c r="A20" s="80">
        <v>17049253</v>
      </c>
      <c r="B20" s="79" t="s">
        <v>304</v>
      </c>
      <c r="C20" s="80" t="s">
        <v>16</v>
      </c>
      <c r="D20" s="80" t="s">
        <v>300</v>
      </c>
      <c r="E20" s="80" t="s">
        <v>46</v>
      </c>
      <c r="F20" s="51" t="s">
        <v>47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 spans="1:25" ht="15.75" customHeight="1">
      <c r="A21" s="63">
        <v>17040558</v>
      </c>
      <c r="B21" s="64" t="s">
        <v>305</v>
      </c>
      <c r="C21" s="63" t="s">
        <v>16</v>
      </c>
      <c r="D21" s="63" t="s">
        <v>306</v>
      </c>
      <c r="E21" s="63" t="s">
        <v>46</v>
      </c>
      <c r="F21" s="57" t="s">
        <v>47</v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ht="15.75" customHeight="1">
      <c r="A22" s="80">
        <v>17021685</v>
      </c>
      <c r="B22" s="79" t="s">
        <v>307</v>
      </c>
      <c r="C22" s="80" t="s">
        <v>16</v>
      </c>
      <c r="D22" s="80" t="s">
        <v>306</v>
      </c>
      <c r="E22" s="80" t="s">
        <v>46</v>
      </c>
      <c r="F22" s="51" t="s">
        <v>47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 spans="1:25" ht="15.75" customHeight="1">
      <c r="A23" s="63">
        <v>17021553</v>
      </c>
      <c r="B23" s="64" t="s">
        <v>308</v>
      </c>
      <c r="C23" s="63" t="s">
        <v>16</v>
      </c>
      <c r="D23" s="63" t="s">
        <v>306</v>
      </c>
      <c r="E23" s="63" t="s">
        <v>46</v>
      </c>
      <c r="F23" s="57" t="s">
        <v>47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1:25" ht="15.75" customHeight="1">
      <c r="A24" s="80">
        <v>17038359</v>
      </c>
      <c r="B24" s="79" t="s">
        <v>309</v>
      </c>
      <c r="C24" s="80" t="s">
        <v>16</v>
      </c>
      <c r="D24" s="80" t="s">
        <v>306</v>
      </c>
      <c r="E24" s="80" t="s">
        <v>46</v>
      </c>
      <c r="F24" s="51" t="s">
        <v>47</v>
      </c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 spans="1:25" ht="15.75" customHeight="1">
      <c r="A25" s="63">
        <v>17021774</v>
      </c>
      <c r="B25" s="64" t="s">
        <v>310</v>
      </c>
      <c r="C25" s="63" t="s">
        <v>16</v>
      </c>
      <c r="D25" s="63" t="s">
        <v>306</v>
      </c>
      <c r="E25" s="63" t="s">
        <v>46</v>
      </c>
      <c r="F25" s="57" t="s">
        <v>47</v>
      </c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ht="15.75" customHeight="1">
      <c r="A26" s="80">
        <v>17039509</v>
      </c>
      <c r="B26" s="79" t="s">
        <v>311</v>
      </c>
      <c r="C26" s="80" t="s">
        <v>16</v>
      </c>
      <c r="D26" s="80" t="s">
        <v>306</v>
      </c>
      <c r="E26" s="80" t="s">
        <v>46</v>
      </c>
      <c r="F26" s="51" t="s">
        <v>47</v>
      </c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 spans="1:25" ht="15.75" customHeight="1">
      <c r="A27" s="63">
        <v>17021731</v>
      </c>
      <c r="B27" s="64" t="s">
        <v>312</v>
      </c>
      <c r="C27" s="63" t="s">
        <v>16</v>
      </c>
      <c r="D27" s="63" t="s">
        <v>306</v>
      </c>
      <c r="E27" s="63" t="s">
        <v>46</v>
      </c>
      <c r="F27" s="57" t="s">
        <v>47</v>
      </c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 ht="15.75" customHeight="1">
      <c r="A28" s="80">
        <v>17111811</v>
      </c>
      <c r="B28" s="79" t="s">
        <v>313</v>
      </c>
      <c r="C28" s="80" t="s">
        <v>16</v>
      </c>
      <c r="D28" s="80" t="s">
        <v>306</v>
      </c>
      <c r="E28" s="80" t="s">
        <v>46</v>
      </c>
      <c r="F28" s="51" t="s">
        <v>47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 spans="1:25" ht="15.75" customHeight="1">
      <c r="A29" s="63">
        <v>17020140</v>
      </c>
      <c r="B29" s="64" t="s">
        <v>314</v>
      </c>
      <c r="C29" s="63" t="s">
        <v>16</v>
      </c>
      <c r="D29" s="63" t="s">
        <v>315</v>
      </c>
      <c r="E29" s="63" t="s">
        <v>46</v>
      </c>
      <c r="F29" s="57" t="s">
        <v>47</v>
      </c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25" ht="15.75" customHeight="1">
      <c r="A30" s="80">
        <v>17106800</v>
      </c>
      <c r="B30" s="79" t="s">
        <v>316</v>
      </c>
      <c r="C30" s="80" t="s">
        <v>16</v>
      </c>
      <c r="D30" s="80" t="s">
        <v>315</v>
      </c>
      <c r="E30" s="80" t="s">
        <v>46</v>
      </c>
      <c r="F30" s="51" t="s">
        <v>47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 spans="1:25" ht="15.75" customHeight="1">
      <c r="A31" s="63">
        <v>17043069</v>
      </c>
      <c r="B31" s="64" t="s">
        <v>317</v>
      </c>
      <c r="C31" s="63" t="s">
        <v>16</v>
      </c>
      <c r="D31" s="63" t="s">
        <v>315</v>
      </c>
      <c r="E31" s="63" t="s">
        <v>46</v>
      </c>
      <c r="F31" s="57" t="s">
        <v>47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 ht="15.75" customHeight="1">
      <c r="A32" s="80">
        <v>17040051</v>
      </c>
      <c r="B32" s="79" t="s">
        <v>318</v>
      </c>
      <c r="C32" s="80" t="s">
        <v>16</v>
      </c>
      <c r="D32" s="80" t="s">
        <v>319</v>
      </c>
      <c r="E32" s="80" t="s">
        <v>46</v>
      </c>
      <c r="F32" s="57" t="s">
        <v>47</v>
      </c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 spans="1:25" ht="15.75" customHeight="1">
      <c r="A33" s="63">
        <v>17040035</v>
      </c>
      <c r="B33" s="64" t="s">
        <v>320</v>
      </c>
      <c r="C33" s="63" t="s">
        <v>16</v>
      </c>
      <c r="D33" s="63" t="s">
        <v>319</v>
      </c>
      <c r="E33" s="63" t="s">
        <v>46</v>
      </c>
      <c r="F33" s="51" t="s">
        <v>47</v>
      </c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 ht="15.75" customHeight="1">
      <c r="A34" s="80">
        <v>17052963</v>
      </c>
      <c r="B34" s="79" t="s">
        <v>321</v>
      </c>
      <c r="C34" s="80" t="s">
        <v>16</v>
      </c>
      <c r="D34" s="80" t="s">
        <v>322</v>
      </c>
      <c r="E34" s="80" t="s">
        <v>46</v>
      </c>
      <c r="F34" s="51" t="s">
        <v>47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 spans="1:25" ht="15.75" customHeight="1">
      <c r="A35" s="63">
        <v>17020360</v>
      </c>
      <c r="B35" s="64" t="s">
        <v>323</v>
      </c>
      <c r="C35" s="63" t="s">
        <v>16</v>
      </c>
      <c r="D35" s="63" t="s">
        <v>291</v>
      </c>
      <c r="E35" s="63" t="s">
        <v>46</v>
      </c>
      <c r="F35" s="57" t="s">
        <v>80</v>
      </c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 ht="15.75" customHeight="1">
      <c r="A36" s="80">
        <v>17018820</v>
      </c>
      <c r="B36" s="79" t="s">
        <v>324</v>
      </c>
      <c r="C36" s="80" t="s">
        <v>16</v>
      </c>
      <c r="D36" s="80" t="s">
        <v>300</v>
      </c>
      <c r="E36" s="80" t="s">
        <v>46</v>
      </c>
      <c r="F36" s="51" t="s">
        <v>80</v>
      </c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 spans="1:25" ht="15.75" customHeight="1">
      <c r="A37" s="63">
        <v>17021502</v>
      </c>
      <c r="B37" s="64" t="s">
        <v>325</v>
      </c>
      <c r="C37" s="63" t="s">
        <v>16</v>
      </c>
      <c r="D37" s="63" t="s">
        <v>306</v>
      </c>
      <c r="E37" s="63" t="s">
        <v>46</v>
      </c>
      <c r="F37" s="57" t="s">
        <v>80</v>
      </c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 spans="1:25" ht="15.75" customHeight="1">
      <c r="A38" s="80">
        <v>17021588</v>
      </c>
      <c r="B38" s="79" t="s">
        <v>326</v>
      </c>
      <c r="C38" s="80" t="s">
        <v>16</v>
      </c>
      <c r="D38" s="80" t="s">
        <v>306</v>
      </c>
      <c r="E38" s="80" t="s">
        <v>46</v>
      </c>
      <c r="F38" s="51" t="s">
        <v>80</v>
      </c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 spans="1:25" ht="15.75" customHeight="1">
      <c r="A39" s="63">
        <v>17053315</v>
      </c>
      <c r="B39" s="64" t="s">
        <v>327</v>
      </c>
      <c r="C39" s="63" t="s">
        <v>16</v>
      </c>
      <c r="D39" s="63" t="s">
        <v>306</v>
      </c>
      <c r="E39" s="63" t="s">
        <v>46</v>
      </c>
      <c r="F39" s="57" t="s">
        <v>80</v>
      </c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 spans="1:25" ht="15.75" customHeight="1">
      <c r="A40" s="80">
        <v>17052360</v>
      </c>
      <c r="B40" s="79" t="s">
        <v>328</v>
      </c>
      <c r="C40" s="80" t="s">
        <v>16</v>
      </c>
      <c r="D40" s="80" t="s">
        <v>306</v>
      </c>
      <c r="E40" s="80" t="s">
        <v>46</v>
      </c>
      <c r="F40" s="51" t="s">
        <v>80</v>
      </c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 spans="1:25" ht="15.75" customHeight="1">
      <c r="A41" s="63">
        <v>17048826</v>
      </c>
      <c r="B41" s="64" t="s">
        <v>329</v>
      </c>
      <c r="C41" s="63" t="s">
        <v>16</v>
      </c>
      <c r="D41" s="63" t="s">
        <v>330</v>
      </c>
      <c r="E41" s="63" t="s">
        <v>46</v>
      </c>
      <c r="F41" s="57" t="s">
        <v>80</v>
      </c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 spans="1:25" ht="15.75" customHeight="1">
      <c r="A42" s="80">
        <v>17023319</v>
      </c>
      <c r="B42" s="79" t="s">
        <v>331</v>
      </c>
      <c r="C42" s="80" t="s">
        <v>16</v>
      </c>
      <c r="D42" s="80" t="s">
        <v>332</v>
      </c>
      <c r="E42" s="80" t="s">
        <v>46</v>
      </c>
      <c r="F42" s="51" t="s">
        <v>80</v>
      </c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 spans="1:25" ht="15.75" customHeight="1">
      <c r="A43" s="63">
        <v>17048834</v>
      </c>
      <c r="B43" s="64" t="s">
        <v>333</v>
      </c>
      <c r="C43" s="63" t="s">
        <v>16</v>
      </c>
      <c r="D43" s="63" t="s">
        <v>291</v>
      </c>
      <c r="E43" s="63" t="s">
        <v>46</v>
      </c>
      <c r="F43" s="51" t="s">
        <v>96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5" ht="15.75" customHeight="1">
      <c r="A44" s="80">
        <v>17020336</v>
      </c>
      <c r="B44" s="79" t="s">
        <v>334</v>
      </c>
      <c r="C44" s="80" t="s">
        <v>16</v>
      </c>
      <c r="D44" s="80" t="s">
        <v>291</v>
      </c>
      <c r="E44" s="80" t="s">
        <v>46</v>
      </c>
      <c r="F44" s="51" t="s">
        <v>96</v>
      </c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 spans="1:25" ht="15.75" customHeight="1">
      <c r="A45" s="63">
        <v>17020590</v>
      </c>
      <c r="B45" s="64" t="s">
        <v>335</v>
      </c>
      <c r="C45" s="63" t="s">
        <v>16</v>
      </c>
      <c r="D45" s="63" t="s">
        <v>293</v>
      </c>
      <c r="E45" s="63" t="s">
        <v>46</v>
      </c>
      <c r="F45" s="57" t="s">
        <v>96</v>
      </c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 ht="15.75" customHeight="1">
      <c r="A46" s="80">
        <v>17020581</v>
      </c>
      <c r="B46" s="79" t="s">
        <v>336</v>
      </c>
      <c r="C46" s="80" t="s">
        <v>16</v>
      </c>
      <c r="D46" s="80" t="s">
        <v>293</v>
      </c>
      <c r="E46" s="80" t="s">
        <v>46</v>
      </c>
      <c r="F46" s="51" t="s">
        <v>96</v>
      </c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 spans="1:25" ht="15.75" customHeight="1">
      <c r="A47" s="63">
        <v>17017165</v>
      </c>
      <c r="B47" s="64" t="s">
        <v>337</v>
      </c>
      <c r="C47" s="63" t="s">
        <v>16</v>
      </c>
      <c r="D47" s="63" t="s">
        <v>296</v>
      </c>
      <c r="E47" s="63" t="s">
        <v>46</v>
      </c>
      <c r="F47" s="51" t="s">
        <v>96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 ht="15.75" customHeight="1">
      <c r="A48" s="80">
        <v>17017203</v>
      </c>
      <c r="B48" s="79" t="s">
        <v>338</v>
      </c>
      <c r="C48" s="80" t="s">
        <v>16</v>
      </c>
      <c r="D48" s="80" t="s">
        <v>296</v>
      </c>
      <c r="E48" s="80" t="s">
        <v>46</v>
      </c>
      <c r="F48" s="57" t="s">
        <v>96</v>
      </c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25" ht="15.75" customHeight="1">
      <c r="A49" s="63">
        <v>17040841</v>
      </c>
      <c r="B49" s="64" t="s">
        <v>339</v>
      </c>
      <c r="C49" s="63" t="s">
        <v>16</v>
      </c>
      <c r="D49" s="63" t="s">
        <v>340</v>
      </c>
      <c r="E49" s="63" t="s">
        <v>46</v>
      </c>
      <c r="F49" s="57" t="s">
        <v>96</v>
      </c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spans="1:25" ht="15.75" customHeight="1">
      <c r="A50" s="80">
        <v>17017912</v>
      </c>
      <c r="B50" s="79" t="s">
        <v>341</v>
      </c>
      <c r="C50" s="80" t="s">
        <v>16</v>
      </c>
      <c r="D50" s="80" t="s">
        <v>342</v>
      </c>
      <c r="E50" s="80" t="s">
        <v>46</v>
      </c>
      <c r="F50" s="51" t="s">
        <v>96</v>
      </c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 spans="1:25" ht="15.75" customHeight="1">
      <c r="A51" s="63">
        <v>17021251</v>
      </c>
      <c r="B51" s="64" t="s">
        <v>343</v>
      </c>
      <c r="C51" s="63" t="s">
        <v>16</v>
      </c>
      <c r="D51" s="63" t="s">
        <v>344</v>
      </c>
      <c r="E51" s="63" t="s">
        <v>46</v>
      </c>
      <c r="F51" s="57" t="s">
        <v>96</v>
      </c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5" ht="15.75" customHeight="1">
      <c r="A52" s="80">
        <v>17021243</v>
      </c>
      <c r="B52" s="79" t="s">
        <v>345</v>
      </c>
      <c r="C52" s="80" t="s">
        <v>16</v>
      </c>
      <c r="D52" s="80" t="s">
        <v>344</v>
      </c>
      <c r="E52" s="80" t="s">
        <v>46</v>
      </c>
      <c r="F52" s="51" t="s">
        <v>96</v>
      </c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 spans="1:25" ht="15.75" customHeight="1">
      <c r="A53" s="63">
        <v>17018382</v>
      </c>
      <c r="B53" s="64" t="s">
        <v>346</v>
      </c>
      <c r="C53" s="63" t="s">
        <v>16</v>
      </c>
      <c r="D53" s="63" t="s">
        <v>300</v>
      </c>
      <c r="E53" s="63" t="s">
        <v>46</v>
      </c>
      <c r="F53" s="51" t="s">
        <v>96</v>
      </c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25" ht="15.75" customHeight="1">
      <c r="A54" s="80">
        <v>17043026</v>
      </c>
      <c r="B54" s="79" t="s">
        <v>347</v>
      </c>
      <c r="C54" s="80" t="s">
        <v>16</v>
      </c>
      <c r="D54" s="80" t="s">
        <v>300</v>
      </c>
      <c r="E54" s="80" t="s">
        <v>46</v>
      </c>
      <c r="F54" s="57" t="s">
        <v>96</v>
      </c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25" ht="15.75" customHeight="1">
      <c r="A55" s="63">
        <v>17039150</v>
      </c>
      <c r="B55" s="64" t="s">
        <v>348</v>
      </c>
      <c r="C55" s="63" t="s">
        <v>16</v>
      </c>
      <c r="D55" s="63" t="s">
        <v>300</v>
      </c>
      <c r="E55" s="63" t="s">
        <v>46</v>
      </c>
      <c r="F55" s="51" t="s">
        <v>96</v>
      </c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25" ht="15.75" customHeight="1">
      <c r="A56" s="80">
        <v>17051746</v>
      </c>
      <c r="B56" s="79" t="s">
        <v>349</v>
      </c>
      <c r="C56" s="80" t="s">
        <v>16</v>
      </c>
      <c r="D56" s="80" t="s">
        <v>300</v>
      </c>
      <c r="E56" s="80" t="s">
        <v>46</v>
      </c>
      <c r="F56" s="57" t="s">
        <v>96</v>
      </c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25" ht="15.75" customHeight="1">
      <c r="A57" s="63">
        <v>17107806</v>
      </c>
      <c r="B57" s="64" t="s">
        <v>350</v>
      </c>
      <c r="C57" s="63" t="s">
        <v>16</v>
      </c>
      <c r="D57" s="63" t="s">
        <v>300</v>
      </c>
      <c r="E57" s="63" t="s">
        <v>46</v>
      </c>
      <c r="F57" s="51" t="s">
        <v>96</v>
      </c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25" ht="15.75" customHeight="1">
      <c r="A58" s="80">
        <v>17021561</v>
      </c>
      <c r="B58" s="79" t="s">
        <v>351</v>
      </c>
      <c r="C58" s="80" t="s">
        <v>16</v>
      </c>
      <c r="D58" s="80" t="s">
        <v>306</v>
      </c>
      <c r="E58" s="80" t="s">
        <v>46</v>
      </c>
      <c r="F58" s="57" t="s">
        <v>96</v>
      </c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25" ht="15.75" customHeight="1">
      <c r="A59" s="63">
        <v>17021596</v>
      </c>
      <c r="B59" s="64" t="s">
        <v>352</v>
      </c>
      <c r="C59" s="63" t="s">
        <v>16</v>
      </c>
      <c r="D59" s="63" t="s">
        <v>306</v>
      </c>
      <c r="E59" s="63" t="s">
        <v>46</v>
      </c>
      <c r="F59" s="51" t="s">
        <v>96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25" ht="15.75" customHeight="1">
      <c r="A60" s="80">
        <v>17021782</v>
      </c>
      <c r="B60" s="79" t="s">
        <v>112</v>
      </c>
      <c r="C60" s="80" t="s">
        <v>16</v>
      </c>
      <c r="D60" s="80" t="s">
        <v>306</v>
      </c>
      <c r="E60" s="80" t="s">
        <v>46</v>
      </c>
      <c r="F60" s="51" t="s">
        <v>96</v>
      </c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25" ht="15.75" customHeight="1">
      <c r="A61" s="63">
        <v>17021707</v>
      </c>
      <c r="B61" s="64" t="s">
        <v>353</v>
      </c>
      <c r="C61" s="63" t="s">
        <v>16</v>
      </c>
      <c r="D61" s="63" t="s">
        <v>306</v>
      </c>
      <c r="E61" s="63" t="s">
        <v>46</v>
      </c>
      <c r="F61" s="57" t="s">
        <v>96</v>
      </c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5" ht="15.75" customHeight="1">
      <c r="A62" s="80">
        <v>17021804</v>
      </c>
      <c r="B62" s="79" t="s">
        <v>354</v>
      </c>
      <c r="C62" s="80" t="s">
        <v>16</v>
      </c>
      <c r="D62" s="80" t="s">
        <v>306</v>
      </c>
      <c r="E62" s="80" t="s">
        <v>46</v>
      </c>
      <c r="F62" s="51" t="s">
        <v>96</v>
      </c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 spans="1:25" ht="15.75" customHeight="1">
      <c r="A63" s="63">
        <v>17021600</v>
      </c>
      <c r="B63" s="64" t="s">
        <v>355</v>
      </c>
      <c r="C63" s="63" t="s">
        <v>16</v>
      </c>
      <c r="D63" s="63" t="s">
        <v>306</v>
      </c>
      <c r="E63" s="63" t="s">
        <v>46</v>
      </c>
      <c r="F63" s="57" t="s">
        <v>96</v>
      </c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5" ht="15.75" customHeight="1">
      <c r="A64" s="80">
        <v>17022320</v>
      </c>
      <c r="B64" s="79" t="s">
        <v>356</v>
      </c>
      <c r="C64" s="80" t="s">
        <v>16</v>
      </c>
      <c r="D64" s="80" t="s">
        <v>357</v>
      </c>
      <c r="E64" s="80" t="s">
        <v>46</v>
      </c>
      <c r="F64" s="51" t="s">
        <v>96</v>
      </c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 spans="1:25" ht="15.75" customHeight="1">
      <c r="A65" s="63">
        <v>17022312</v>
      </c>
      <c r="B65" s="64" t="s">
        <v>358</v>
      </c>
      <c r="C65" s="63" t="s">
        <v>16</v>
      </c>
      <c r="D65" s="63" t="s">
        <v>357</v>
      </c>
      <c r="E65" s="63" t="s">
        <v>46</v>
      </c>
      <c r="F65" s="51" t="s">
        <v>96</v>
      </c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 ht="15.75" customHeight="1">
      <c r="A66" s="80">
        <v>17022819</v>
      </c>
      <c r="B66" s="79" t="s">
        <v>359</v>
      </c>
      <c r="C66" s="80" t="s">
        <v>16</v>
      </c>
      <c r="D66" s="80" t="s">
        <v>360</v>
      </c>
      <c r="E66" s="80" t="s">
        <v>46</v>
      </c>
      <c r="F66" s="57" t="s">
        <v>96</v>
      </c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 spans="1:25" ht="15.75" customHeight="1">
      <c r="A67" s="63">
        <v>17022860</v>
      </c>
      <c r="B67" s="64" t="s">
        <v>361</v>
      </c>
      <c r="C67" s="63" t="s">
        <v>16</v>
      </c>
      <c r="D67" s="63" t="s">
        <v>360</v>
      </c>
      <c r="E67" s="63" t="s">
        <v>46</v>
      </c>
      <c r="F67" s="57" t="s">
        <v>96</v>
      </c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 ht="15.75" customHeight="1">
      <c r="A68" s="80">
        <v>17020158</v>
      </c>
      <c r="B68" s="79" t="s">
        <v>362</v>
      </c>
      <c r="C68" s="80" t="s">
        <v>16</v>
      </c>
      <c r="D68" s="80" t="s">
        <v>315</v>
      </c>
      <c r="E68" s="80" t="s">
        <v>46</v>
      </c>
      <c r="F68" s="57" t="s">
        <v>96</v>
      </c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 spans="1:25" ht="15.75" customHeight="1">
      <c r="A69" s="63">
        <v>17055857</v>
      </c>
      <c r="B69" s="64" t="s">
        <v>363</v>
      </c>
      <c r="C69" s="63" t="s">
        <v>16</v>
      </c>
      <c r="D69" s="63" t="s">
        <v>319</v>
      </c>
      <c r="E69" s="63" t="s">
        <v>46</v>
      </c>
      <c r="F69" s="57" t="s">
        <v>96</v>
      </c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 ht="15.75" customHeight="1">
      <c r="A70" s="80">
        <v>17036917</v>
      </c>
      <c r="B70" s="79" t="s">
        <v>364</v>
      </c>
      <c r="C70" s="80" t="s">
        <v>16</v>
      </c>
      <c r="D70" s="80" t="s">
        <v>365</v>
      </c>
      <c r="E70" s="80" t="s">
        <v>46</v>
      </c>
      <c r="F70" s="57" t="s">
        <v>96</v>
      </c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 spans="1:25" ht="15.75" customHeight="1">
      <c r="A71" s="51"/>
      <c r="B71" s="56"/>
      <c r="C71" s="51"/>
      <c r="D71" s="51"/>
      <c r="E71" s="51"/>
      <c r="F71" s="51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 ht="15.75" customHeight="1">
      <c r="A72" s="51"/>
      <c r="B72" s="56"/>
      <c r="C72" s="51"/>
      <c r="D72" s="51"/>
      <c r="E72" s="51"/>
      <c r="F72" s="51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 spans="1:25" ht="15.75" customHeight="1">
      <c r="A73" s="51"/>
      <c r="B73" s="56"/>
      <c r="C73" s="51"/>
      <c r="D73" s="51"/>
      <c r="E73" s="51"/>
      <c r="F73" s="51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 ht="15.75" customHeight="1">
      <c r="A74" s="51"/>
      <c r="B74" s="56"/>
      <c r="C74" s="51"/>
      <c r="D74" s="51"/>
      <c r="E74" s="51"/>
      <c r="F74" s="51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 spans="1:25" ht="15.75" customHeight="1">
      <c r="A75" s="51"/>
      <c r="B75" s="56"/>
      <c r="C75" s="51"/>
      <c r="D75" s="51"/>
      <c r="E75" s="51"/>
      <c r="F75" s="51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 ht="15.75" customHeight="1">
      <c r="A76" s="51"/>
      <c r="B76" s="56"/>
      <c r="C76" s="51"/>
      <c r="D76" s="51"/>
      <c r="E76" s="51"/>
      <c r="F76" s="51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 spans="1:25" ht="15.75" customHeight="1">
      <c r="A77" s="51"/>
      <c r="B77" s="56"/>
      <c r="C77" s="51"/>
      <c r="D77" s="51"/>
      <c r="E77" s="51"/>
      <c r="F77" s="51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 ht="15.75" customHeight="1">
      <c r="A78" s="51"/>
      <c r="B78" s="56"/>
      <c r="C78" s="51"/>
      <c r="D78" s="51"/>
      <c r="E78" s="51"/>
      <c r="F78" s="51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 spans="1:25" ht="15.75" customHeight="1">
      <c r="A79" s="51"/>
      <c r="B79" s="56"/>
      <c r="C79" s="51"/>
      <c r="D79" s="51"/>
      <c r="E79" s="51"/>
      <c r="F79" s="51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 ht="15.75" customHeight="1">
      <c r="A80" s="51"/>
      <c r="B80" s="56"/>
      <c r="C80" s="51"/>
      <c r="D80" s="51"/>
      <c r="E80" s="51"/>
      <c r="F80" s="51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 spans="1:25" ht="15.75" customHeight="1">
      <c r="A81" s="51"/>
      <c r="B81" s="56"/>
      <c r="C81" s="51"/>
      <c r="D81" s="51"/>
      <c r="E81" s="51"/>
      <c r="F81" s="51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 spans="1:25" ht="15.75" customHeight="1">
      <c r="A82" s="51"/>
      <c r="B82" s="56"/>
      <c r="C82" s="51"/>
      <c r="D82" s="51"/>
      <c r="E82" s="51"/>
      <c r="F82" s="51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 spans="1:25" ht="15.75" customHeight="1">
      <c r="A83" s="51"/>
      <c r="B83" s="56"/>
      <c r="C83" s="51"/>
      <c r="D83" s="51"/>
      <c r="E83" s="51"/>
      <c r="F83" s="51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 spans="1:25" ht="15.75" customHeight="1">
      <c r="A84" s="51"/>
      <c r="B84" s="56"/>
      <c r="C84" s="51"/>
      <c r="D84" s="51"/>
      <c r="E84" s="51"/>
      <c r="F84" s="51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 spans="1:25" ht="15.75" customHeight="1">
      <c r="A85" s="51"/>
      <c r="B85" s="56"/>
      <c r="C85" s="51"/>
      <c r="D85" s="51"/>
      <c r="E85" s="51"/>
      <c r="F85" s="51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 spans="1:25" ht="15.75" customHeight="1">
      <c r="A86" s="51"/>
      <c r="B86" s="56"/>
      <c r="C86" s="51"/>
      <c r="D86" s="51"/>
      <c r="E86" s="51"/>
      <c r="F86" s="51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 spans="1:25" ht="15.75" customHeight="1">
      <c r="A87" s="51"/>
      <c r="B87" s="56"/>
      <c r="C87" s="51"/>
      <c r="D87" s="51"/>
      <c r="E87" s="51"/>
      <c r="F87" s="51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 spans="1:25" ht="15.75" customHeight="1">
      <c r="A88" s="51"/>
      <c r="B88" s="56"/>
      <c r="C88" s="51"/>
      <c r="D88" s="51"/>
      <c r="E88" s="51"/>
      <c r="F88" s="51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 spans="1:25" ht="15.75" customHeight="1">
      <c r="A89" s="51"/>
      <c r="B89" s="56"/>
      <c r="C89" s="51"/>
      <c r="D89" s="51"/>
      <c r="E89" s="51"/>
      <c r="F89" s="51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 spans="1:25" ht="15.75" customHeight="1">
      <c r="A90" s="51"/>
      <c r="B90" s="56"/>
      <c r="C90" s="51"/>
      <c r="D90" s="51"/>
      <c r="E90" s="51"/>
      <c r="F90" s="51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1:25" ht="15.75" customHeight="1">
      <c r="A91" s="51"/>
      <c r="B91" s="56"/>
      <c r="C91" s="51"/>
      <c r="D91" s="51"/>
      <c r="E91" s="51"/>
      <c r="F91" s="51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 spans="1:25" ht="15.75" customHeight="1">
      <c r="A92" s="51"/>
      <c r="B92" s="56"/>
      <c r="C92" s="51"/>
      <c r="D92" s="51"/>
      <c r="E92" s="51"/>
      <c r="F92" s="51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 spans="1:25" ht="15.75" customHeight="1">
      <c r="A93" s="51"/>
      <c r="B93" s="56"/>
      <c r="C93" s="51"/>
      <c r="D93" s="51"/>
      <c r="E93" s="51"/>
      <c r="F93" s="51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 spans="1:25" ht="15.75" customHeight="1">
      <c r="A94" s="51"/>
      <c r="B94" s="56"/>
      <c r="C94" s="51"/>
      <c r="D94" s="51"/>
      <c r="E94" s="51"/>
      <c r="F94" s="51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 spans="1:25" ht="15.75" customHeight="1">
      <c r="A95" s="51"/>
      <c r="B95" s="56"/>
      <c r="C95" s="51"/>
      <c r="D95" s="51"/>
      <c r="E95" s="51"/>
      <c r="F95" s="51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 spans="1:25" ht="15.75" customHeight="1">
      <c r="A96" s="51"/>
      <c r="B96" s="56"/>
      <c r="C96" s="51"/>
      <c r="D96" s="51"/>
      <c r="E96" s="51"/>
      <c r="F96" s="51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 spans="1:25" ht="15.75" customHeight="1">
      <c r="A97" s="51"/>
      <c r="B97" s="56"/>
      <c r="C97" s="51"/>
      <c r="D97" s="51"/>
      <c r="E97" s="51"/>
      <c r="F97" s="51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 spans="1:25" ht="15.75" customHeight="1">
      <c r="A98" s="51"/>
      <c r="B98" s="56"/>
      <c r="C98" s="51"/>
      <c r="D98" s="51"/>
      <c r="E98" s="51"/>
      <c r="F98" s="51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 spans="1:25" ht="15.75" customHeight="1">
      <c r="A99" s="51"/>
      <c r="B99" s="56"/>
      <c r="C99" s="51"/>
      <c r="D99" s="51"/>
      <c r="E99" s="51"/>
      <c r="F99" s="51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1:25" ht="15.75" customHeight="1">
      <c r="A100" s="51"/>
      <c r="B100" s="56"/>
      <c r="C100" s="51"/>
      <c r="D100" s="51"/>
      <c r="E100" s="51"/>
      <c r="F100" s="51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1:25" ht="15.75" customHeight="1">
      <c r="A101" s="51"/>
      <c r="B101" s="56"/>
      <c r="C101" s="51"/>
      <c r="D101" s="51"/>
      <c r="E101" s="51"/>
      <c r="F101" s="51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1:25" ht="15.75" customHeight="1">
      <c r="A102" s="51"/>
      <c r="B102" s="56"/>
      <c r="C102" s="51"/>
      <c r="D102" s="51"/>
      <c r="E102" s="51"/>
      <c r="F102" s="51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 spans="1:25" ht="15.75" customHeight="1">
      <c r="A103" s="51"/>
      <c r="B103" s="56"/>
      <c r="C103" s="51"/>
      <c r="D103" s="51"/>
      <c r="E103" s="51"/>
      <c r="F103" s="51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 spans="1:25" ht="15.75" customHeight="1">
      <c r="A104" s="51"/>
      <c r="B104" s="56"/>
      <c r="C104" s="51"/>
      <c r="D104" s="51"/>
      <c r="E104" s="51"/>
      <c r="F104" s="51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 spans="1:25" ht="15.75" customHeight="1">
      <c r="A105" s="51"/>
      <c r="B105" s="56"/>
      <c r="C105" s="51"/>
      <c r="D105" s="51"/>
      <c r="E105" s="51"/>
      <c r="F105" s="51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 spans="1:25" ht="15.75" customHeight="1">
      <c r="A106" s="51"/>
      <c r="B106" s="56"/>
      <c r="C106" s="51"/>
      <c r="D106" s="51"/>
      <c r="E106" s="51"/>
      <c r="F106" s="51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 spans="1:25" ht="15.75" customHeight="1">
      <c r="A107" s="51"/>
      <c r="B107" s="56"/>
      <c r="C107" s="51"/>
      <c r="D107" s="51"/>
      <c r="E107" s="51"/>
      <c r="F107" s="51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 spans="1:25" ht="15.75" customHeight="1">
      <c r="A108" s="51"/>
      <c r="B108" s="56"/>
      <c r="C108" s="51"/>
      <c r="D108" s="51"/>
      <c r="E108" s="51"/>
      <c r="F108" s="51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 spans="1:25" ht="15.75" customHeight="1">
      <c r="A109" s="51"/>
      <c r="B109" s="56"/>
      <c r="C109" s="51"/>
      <c r="D109" s="51"/>
      <c r="E109" s="51"/>
      <c r="F109" s="51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 spans="1:25" ht="15.75" customHeight="1">
      <c r="A110" s="51"/>
      <c r="B110" s="56"/>
      <c r="C110" s="51"/>
      <c r="D110" s="51"/>
      <c r="E110" s="51"/>
      <c r="F110" s="51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 spans="1:25" ht="15.75" customHeight="1">
      <c r="A111" s="51"/>
      <c r="B111" s="56"/>
      <c r="C111" s="51"/>
      <c r="D111" s="51"/>
      <c r="E111" s="51"/>
      <c r="F111" s="51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 spans="1:25" ht="15.75" customHeight="1">
      <c r="A112" s="51"/>
      <c r="B112" s="56"/>
      <c r="C112" s="51"/>
      <c r="D112" s="51"/>
      <c r="E112" s="51"/>
      <c r="F112" s="51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 spans="1:25" ht="15.75" customHeight="1">
      <c r="A113" s="51"/>
      <c r="B113" s="56"/>
      <c r="C113" s="51"/>
      <c r="D113" s="51"/>
      <c r="E113" s="51"/>
      <c r="F113" s="51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 spans="1:25" ht="15.75" customHeight="1">
      <c r="A114" s="51"/>
      <c r="B114" s="56"/>
      <c r="C114" s="51"/>
      <c r="D114" s="51"/>
      <c r="E114" s="51"/>
      <c r="F114" s="51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 spans="1:25" ht="15.75" customHeight="1">
      <c r="A115" s="51"/>
      <c r="B115" s="56"/>
      <c r="C115" s="51"/>
      <c r="D115" s="51"/>
      <c r="E115" s="51"/>
      <c r="F115" s="51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 spans="1:25" ht="15.75" customHeight="1">
      <c r="A116" s="51"/>
      <c r="B116" s="56"/>
      <c r="C116" s="51"/>
      <c r="D116" s="51"/>
      <c r="E116" s="51"/>
      <c r="F116" s="51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 spans="1:25" ht="15.75" customHeight="1">
      <c r="A117" s="51"/>
      <c r="B117" s="56"/>
      <c r="C117" s="51"/>
      <c r="D117" s="51"/>
      <c r="E117" s="51"/>
      <c r="F117" s="51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 spans="1:25" ht="15.75" customHeight="1">
      <c r="A118" s="51"/>
      <c r="B118" s="56"/>
      <c r="C118" s="51"/>
      <c r="D118" s="51"/>
      <c r="E118" s="51"/>
      <c r="F118" s="51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 spans="1:25" ht="15.75" customHeight="1">
      <c r="A119" s="51"/>
      <c r="B119" s="56"/>
      <c r="C119" s="51"/>
      <c r="D119" s="51"/>
      <c r="E119" s="51"/>
      <c r="F119" s="51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 spans="1:25" ht="15.75" customHeight="1">
      <c r="A120" s="51"/>
      <c r="B120" s="56"/>
      <c r="C120" s="51"/>
      <c r="D120" s="51"/>
      <c r="E120" s="51"/>
      <c r="F120" s="51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 spans="1:25" ht="15.75" customHeight="1">
      <c r="A121" s="51"/>
      <c r="B121" s="56"/>
      <c r="C121" s="51"/>
      <c r="D121" s="51"/>
      <c r="E121" s="51"/>
      <c r="F121" s="51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 spans="1:25" ht="15.75" customHeight="1">
      <c r="A122" s="51"/>
      <c r="B122" s="56"/>
      <c r="C122" s="51"/>
      <c r="D122" s="51"/>
      <c r="E122" s="51"/>
      <c r="F122" s="51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 spans="1:25" ht="15.75" customHeight="1">
      <c r="A123" s="51"/>
      <c r="B123" s="56"/>
      <c r="C123" s="51"/>
      <c r="D123" s="51"/>
      <c r="E123" s="51"/>
      <c r="F123" s="51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 spans="1:25" ht="15.75" customHeight="1">
      <c r="A124" s="51"/>
      <c r="B124" s="56"/>
      <c r="C124" s="51"/>
      <c r="D124" s="51"/>
      <c r="E124" s="51"/>
      <c r="F124" s="51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 spans="1:25" ht="15.75" customHeight="1">
      <c r="A125" s="51"/>
      <c r="B125" s="56"/>
      <c r="C125" s="51"/>
      <c r="D125" s="51"/>
      <c r="E125" s="51"/>
      <c r="F125" s="51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 spans="1:25" ht="15.75" customHeight="1">
      <c r="A126" s="51"/>
      <c r="B126" s="56"/>
      <c r="C126" s="51"/>
      <c r="D126" s="51"/>
      <c r="E126" s="51"/>
      <c r="F126" s="51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 spans="1:25" ht="15.75" customHeight="1">
      <c r="A127" s="51"/>
      <c r="B127" s="56"/>
      <c r="C127" s="51"/>
      <c r="D127" s="51"/>
      <c r="E127" s="51"/>
      <c r="F127" s="51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 spans="1:25" ht="15.75" customHeight="1">
      <c r="A128" s="51"/>
      <c r="B128" s="56"/>
      <c r="C128" s="51"/>
      <c r="D128" s="51"/>
      <c r="E128" s="51"/>
      <c r="F128" s="51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 spans="1:25" ht="15.75" customHeight="1">
      <c r="A129" s="51"/>
      <c r="B129" s="56"/>
      <c r="C129" s="51"/>
      <c r="D129" s="51"/>
      <c r="E129" s="51"/>
      <c r="F129" s="51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 spans="1:25" ht="15.75" customHeight="1">
      <c r="A130" s="51"/>
      <c r="B130" s="56"/>
      <c r="C130" s="51"/>
      <c r="D130" s="51"/>
      <c r="E130" s="51"/>
      <c r="F130" s="51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 spans="1:25" ht="15.75" customHeight="1">
      <c r="A131" s="51"/>
      <c r="B131" s="56"/>
      <c r="C131" s="51"/>
      <c r="D131" s="51"/>
      <c r="E131" s="51"/>
      <c r="F131" s="51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 spans="1:25" ht="15.75" customHeight="1">
      <c r="A132" s="51"/>
      <c r="B132" s="56"/>
      <c r="C132" s="51"/>
      <c r="D132" s="51"/>
      <c r="E132" s="51"/>
      <c r="F132" s="51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 spans="1:25" ht="15.75" customHeight="1">
      <c r="A133" s="51"/>
      <c r="B133" s="56"/>
      <c r="C133" s="51"/>
      <c r="D133" s="51"/>
      <c r="E133" s="51"/>
      <c r="F133" s="51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 spans="1:25" ht="15.75" customHeight="1">
      <c r="A134" s="51"/>
      <c r="B134" s="56"/>
      <c r="C134" s="51"/>
      <c r="D134" s="51"/>
      <c r="E134" s="51"/>
      <c r="F134" s="51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 spans="1:25" ht="15.75" customHeight="1">
      <c r="A135" s="51"/>
      <c r="B135" s="56"/>
      <c r="C135" s="51"/>
      <c r="D135" s="51"/>
      <c r="E135" s="51"/>
      <c r="F135" s="51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 spans="1:25" ht="15.75" customHeight="1">
      <c r="A136" s="51"/>
      <c r="B136" s="56"/>
      <c r="C136" s="51"/>
      <c r="D136" s="51"/>
      <c r="E136" s="51"/>
      <c r="F136" s="51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 spans="1:25" ht="15.75" customHeight="1">
      <c r="A137" s="51"/>
      <c r="B137" s="56"/>
      <c r="C137" s="51"/>
      <c r="D137" s="51"/>
      <c r="E137" s="51"/>
      <c r="F137" s="51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 spans="1:25" ht="15.75" customHeight="1">
      <c r="A138" s="51"/>
      <c r="B138" s="56"/>
      <c r="C138" s="51"/>
      <c r="D138" s="51"/>
      <c r="E138" s="51"/>
      <c r="F138" s="51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 spans="1:25" ht="15.75" customHeight="1">
      <c r="A139" s="51"/>
      <c r="B139" s="56"/>
      <c r="C139" s="51"/>
      <c r="D139" s="51"/>
      <c r="E139" s="51"/>
      <c r="F139" s="51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 spans="1:25" ht="15.75" customHeight="1">
      <c r="A140" s="51"/>
      <c r="B140" s="56"/>
      <c r="C140" s="51"/>
      <c r="D140" s="51"/>
      <c r="E140" s="51"/>
      <c r="F140" s="51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 spans="1:25" ht="15.75" customHeight="1">
      <c r="A141" s="51"/>
      <c r="B141" s="56"/>
      <c r="C141" s="51"/>
      <c r="D141" s="51"/>
      <c r="E141" s="51"/>
      <c r="F141" s="51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 spans="1:25" ht="15.75" customHeight="1">
      <c r="A142" s="51"/>
      <c r="B142" s="56"/>
      <c r="C142" s="51"/>
      <c r="D142" s="51"/>
      <c r="E142" s="51"/>
      <c r="F142" s="51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 spans="1:25" ht="15.75" customHeight="1">
      <c r="A143" s="51"/>
      <c r="B143" s="56"/>
      <c r="C143" s="51"/>
      <c r="D143" s="51"/>
      <c r="E143" s="51"/>
      <c r="F143" s="51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 spans="1:25" ht="15.75" customHeight="1">
      <c r="A144" s="51"/>
      <c r="B144" s="56"/>
      <c r="C144" s="51"/>
      <c r="D144" s="51"/>
      <c r="E144" s="51"/>
      <c r="F144" s="51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 spans="1:25" ht="15.75" customHeight="1">
      <c r="A145" s="51"/>
      <c r="B145" s="56"/>
      <c r="C145" s="51"/>
      <c r="D145" s="51"/>
      <c r="E145" s="51"/>
      <c r="F145" s="51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 spans="1:25" ht="15.75" customHeight="1">
      <c r="A146" s="51"/>
      <c r="B146" s="56"/>
      <c r="C146" s="51"/>
      <c r="D146" s="51"/>
      <c r="E146" s="51"/>
      <c r="F146" s="51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 spans="1:25" ht="15.75" customHeight="1">
      <c r="A147" s="51"/>
      <c r="B147" s="56"/>
      <c r="C147" s="51"/>
      <c r="D147" s="51"/>
      <c r="E147" s="51"/>
      <c r="F147" s="51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 spans="1:25" ht="15.75" customHeight="1">
      <c r="A148" s="51"/>
      <c r="B148" s="56"/>
      <c r="C148" s="51"/>
      <c r="D148" s="51"/>
      <c r="E148" s="51"/>
      <c r="F148" s="51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 spans="1:25" ht="15.75" customHeight="1">
      <c r="A149" s="51"/>
      <c r="B149" s="56"/>
      <c r="C149" s="51"/>
      <c r="D149" s="51"/>
      <c r="E149" s="51"/>
      <c r="F149" s="51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 spans="1:25" ht="15.75" customHeight="1">
      <c r="A150" s="51"/>
      <c r="B150" s="56"/>
      <c r="C150" s="51"/>
      <c r="D150" s="51"/>
      <c r="E150" s="51"/>
      <c r="F150" s="51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 spans="1:25" ht="15.75" customHeight="1">
      <c r="A151" s="51"/>
      <c r="B151" s="56"/>
      <c r="C151" s="51"/>
      <c r="D151" s="51"/>
      <c r="E151" s="51"/>
      <c r="F151" s="51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 spans="1:25" ht="15.75" customHeight="1">
      <c r="A152" s="51"/>
      <c r="B152" s="56"/>
      <c r="C152" s="51"/>
      <c r="D152" s="51"/>
      <c r="E152" s="51"/>
      <c r="F152" s="51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 spans="1:25" ht="15.75" customHeight="1">
      <c r="A153" s="51"/>
      <c r="B153" s="56"/>
      <c r="C153" s="51"/>
      <c r="D153" s="51"/>
      <c r="E153" s="51"/>
      <c r="F153" s="51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 spans="1:25" ht="15.75" customHeight="1">
      <c r="A154" s="51"/>
      <c r="B154" s="56"/>
      <c r="C154" s="51"/>
      <c r="D154" s="51"/>
      <c r="E154" s="51"/>
      <c r="F154" s="51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 spans="1:25" ht="15.75" customHeight="1">
      <c r="A155" s="51"/>
      <c r="B155" s="56"/>
      <c r="C155" s="51"/>
      <c r="D155" s="51"/>
      <c r="E155" s="51"/>
      <c r="F155" s="51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 spans="1:25" ht="15.75" customHeight="1">
      <c r="A156" s="51"/>
      <c r="B156" s="56"/>
      <c r="C156" s="51"/>
      <c r="D156" s="51"/>
      <c r="E156" s="51"/>
      <c r="F156" s="51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 spans="1:25" ht="15.75" customHeight="1">
      <c r="A157" s="51"/>
      <c r="B157" s="56"/>
      <c r="C157" s="51"/>
      <c r="D157" s="51"/>
      <c r="E157" s="51"/>
      <c r="F157" s="51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 spans="1:25" ht="15.75" customHeight="1">
      <c r="A158" s="51"/>
      <c r="B158" s="56"/>
      <c r="C158" s="51"/>
      <c r="D158" s="51"/>
      <c r="E158" s="51"/>
      <c r="F158" s="51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 spans="1:25" ht="15.75" customHeight="1">
      <c r="A159" s="51"/>
      <c r="B159" s="56"/>
      <c r="C159" s="51"/>
      <c r="D159" s="51"/>
      <c r="E159" s="51"/>
      <c r="F159" s="51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 spans="1:25" ht="15.75" customHeight="1">
      <c r="A160" s="51"/>
      <c r="B160" s="56"/>
      <c r="C160" s="51"/>
      <c r="D160" s="51"/>
      <c r="E160" s="51"/>
      <c r="F160" s="51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 spans="1:25" ht="15.75" customHeight="1">
      <c r="A161" s="51"/>
      <c r="B161" s="56"/>
      <c r="C161" s="51"/>
      <c r="D161" s="51"/>
      <c r="E161" s="51"/>
      <c r="F161" s="51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 spans="1:25" ht="15.75" customHeight="1">
      <c r="A162" s="51"/>
      <c r="B162" s="56"/>
      <c r="C162" s="51"/>
      <c r="D162" s="51"/>
      <c r="E162" s="51"/>
      <c r="F162" s="51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 spans="1:25" ht="15.75" customHeight="1">
      <c r="A163" s="51"/>
      <c r="B163" s="56"/>
      <c r="C163" s="51"/>
      <c r="D163" s="51"/>
      <c r="E163" s="51"/>
      <c r="F163" s="51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 spans="1:25" ht="15.75" customHeight="1">
      <c r="A164" s="51"/>
      <c r="B164" s="56"/>
      <c r="C164" s="51"/>
      <c r="D164" s="51"/>
      <c r="E164" s="51"/>
      <c r="F164" s="51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 spans="1:25" ht="15.75" customHeight="1">
      <c r="A165" s="51"/>
      <c r="B165" s="56"/>
      <c r="C165" s="51"/>
      <c r="D165" s="51"/>
      <c r="E165" s="51"/>
      <c r="F165" s="51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 spans="1:25" ht="15.75" customHeight="1">
      <c r="A166" s="51"/>
      <c r="B166" s="56"/>
      <c r="C166" s="51"/>
      <c r="D166" s="51"/>
      <c r="E166" s="51"/>
      <c r="F166" s="51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 spans="1:25" ht="15.75" customHeight="1">
      <c r="A167" s="51"/>
      <c r="B167" s="56"/>
      <c r="C167" s="51"/>
      <c r="D167" s="51"/>
      <c r="E167" s="51"/>
      <c r="F167" s="51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 spans="1:25" ht="15.75" customHeight="1">
      <c r="A168" s="51"/>
      <c r="B168" s="56"/>
      <c r="C168" s="51"/>
      <c r="D168" s="51"/>
      <c r="E168" s="51"/>
      <c r="F168" s="51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 spans="1:25" ht="15.75" customHeight="1">
      <c r="A169" s="51"/>
      <c r="B169" s="56"/>
      <c r="C169" s="51"/>
      <c r="D169" s="51"/>
      <c r="E169" s="51"/>
      <c r="F169" s="51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 spans="1:25" ht="15.75" customHeight="1">
      <c r="A170" s="51"/>
      <c r="B170" s="56"/>
      <c r="C170" s="51"/>
      <c r="D170" s="51"/>
      <c r="E170" s="51"/>
      <c r="F170" s="51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 spans="1:25" ht="15.75" customHeight="1">
      <c r="A171" s="51"/>
      <c r="B171" s="56"/>
      <c r="C171" s="51"/>
      <c r="D171" s="51"/>
      <c r="E171" s="51"/>
      <c r="F171" s="51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 spans="1:25" ht="15.75" customHeight="1">
      <c r="A172" s="51"/>
      <c r="B172" s="56"/>
      <c r="C172" s="51"/>
      <c r="D172" s="51"/>
      <c r="E172" s="51"/>
      <c r="F172" s="51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 spans="1:25" ht="15.75" customHeight="1">
      <c r="A173" s="51"/>
      <c r="B173" s="56"/>
      <c r="C173" s="51"/>
      <c r="D173" s="51"/>
      <c r="E173" s="51"/>
      <c r="F173" s="51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 spans="1:25" ht="15.75" customHeight="1">
      <c r="A174" s="51"/>
      <c r="B174" s="56"/>
      <c r="C174" s="51"/>
      <c r="D174" s="51"/>
      <c r="E174" s="51"/>
      <c r="F174" s="51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 spans="1:25" ht="15.75" customHeight="1">
      <c r="A175" s="51"/>
      <c r="B175" s="56"/>
      <c r="C175" s="51"/>
      <c r="D175" s="51"/>
      <c r="E175" s="51"/>
      <c r="F175" s="51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 spans="1:25" ht="15.75" customHeight="1">
      <c r="A176" s="51"/>
      <c r="B176" s="56"/>
      <c r="C176" s="51"/>
      <c r="D176" s="51"/>
      <c r="E176" s="51"/>
      <c r="F176" s="51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 spans="1:25" ht="15.75" customHeight="1">
      <c r="A177" s="51"/>
      <c r="B177" s="56"/>
      <c r="C177" s="51"/>
      <c r="D177" s="51"/>
      <c r="E177" s="51"/>
      <c r="F177" s="51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 spans="1:25" ht="15.75" customHeight="1">
      <c r="A178" s="51"/>
      <c r="B178" s="56"/>
      <c r="C178" s="51"/>
      <c r="D178" s="51"/>
      <c r="E178" s="51"/>
      <c r="F178" s="51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 spans="1:25" ht="15.75" customHeight="1">
      <c r="A179" s="51"/>
      <c r="B179" s="56"/>
      <c r="C179" s="51"/>
      <c r="D179" s="51"/>
      <c r="E179" s="51"/>
      <c r="F179" s="51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 spans="1:25" ht="15.75" customHeight="1">
      <c r="A180" s="51"/>
      <c r="B180" s="56"/>
      <c r="C180" s="51"/>
      <c r="D180" s="51"/>
      <c r="E180" s="51"/>
      <c r="F180" s="51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 spans="1:25" ht="15.75" customHeight="1">
      <c r="A181" s="51"/>
      <c r="B181" s="56"/>
      <c r="C181" s="51"/>
      <c r="D181" s="51"/>
      <c r="E181" s="51"/>
      <c r="F181" s="51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 spans="1:25" ht="15.75" customHeight="1">
      <c r="A182" s="51"/>
      <c r="B182" s="56"/>
      <c r="C182" s="51"/>
      <c r="D182" s="51"/>
      <c r="E182" s="51"/>
      <c r="F182" s="51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 spans="1:25" ht="15.75" customHeight="1">
      <c r="A183" s="51"/>
      <c r="B183" s="56"/>
      <c r="C183" s="51"/>
      <c r="D183" s="51"/>
      <c r="E183" s="51"/>
      <c r="F183" s="51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 spans="1:25" ht="15.75" customHeight="1">
      <c r="A184" s="51"/>
      <c r="B184" s="56"/>
      <c r="C184" s="51"/>
      <c r="D184" s="51"/>
      <c r="E184" s="51"/>
      <c r="F184" s="51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 spans="1:25" ht="15.75" customHeight="1">
      <c r="A185" s="51"/>
      <c r="B185" s="56"/>
      <c r="C185" s="51"/>
      <c r="D185" s="51"/>
      <c r="E185" s="51"/>
      <c r="F185" s="51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 spans="1:25" ht="15.75" customHeight="1">
      <c r="A186" s="51"/>
      <c r="B186" s="56"/>
      <c r="C186" s="51"/>
      <c r="D186" s="51"/>
      <c r="E186" s="51"/>
      <c r="F186" s="51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 spans="1:25" ht="15.75" customHeight="1">
      <c r="A187" s="51"/>
      <c r="B187" s="56"/>
      <c r="C187" s="51"/>
      <c r="D187" s="51"/>
      <c r="E187" s="51"/>
      <c r="F187" s="51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 spans="1:25" ht="15.75" customHeight="1">
      <c r="A188" s="51"/>
      <c r="B188" s="56"/>
      <c r="C188" s="51"/>
      <c r="D188" s="51"/>
      <c r="E188" s="51"/>
      <c r="F188" s="51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 spans="1:25" ht="15.75" customHeight="1">
      <c r="A189" s="51"/>
      <c r="B189" s="56"/>
      <c r="C189" s="51"/>
      <c r="D189" s="51"/>
      <c r="E189" s="51"/>
      <c r="F189" s="51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 spans="1:25" ht="15.75" customHeight="1">
      <c r="A190" s="51"/>
      <c r="B190" s="56"/>
      <c r="C190" s="51"/>
      <c r="D190" s="51"/>
      <c r="E190" s="51"/>
      <c r="F190" s="51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 spans="1:25" ht="15.75" customHeight="1">
      <c r="A191" s="51"/>
      <c r="B191" s="56"/>
      <c r="C191" s="51"/>
      <c r="D191" s="51"/>
      <c r="E191" s="51"/>
      <c r="F191" s="51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 spans="1:25" ht="15.75" customHeight="1">
      <c r="A192" s="51"/>
      <c r="B192" s="56"/>
      <c r="C192" s="51"/>
      <c r="D192" s="51"/>
      <c r="E192" s="51"/>
      <c r="F192" s="51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 spans="1:25" ht="15.75" customHeight="1">
      <c r="A193" s="51"/>
      <c r="B193" s="56"/>
      <c r="C193" s="51"/>
      <c r="D193" s="51"/>
      <c r="E193" s="51"/>
      <c r="F193" s="51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 spans="1:25" ht="15.75" customHeight="1">
      <c r="A194" s="51"/>
      <c r="B194" s="56"/>
      <c r="C194" s="51"/>
      <c r="D194" s="51"/>
      <c r="E194" s="51"/>
      <c r="F194" s="51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 spans="1:25" ht="15.75" customHeight="1">
      <c r="A195" s="51"/>
      <c r="B195" s="56"/>
      <c r="C195" s="51"/>
      <c r="D195" s="51"/>
      <c r="E195" s="51"/>
      <c r="F195" s="51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 spans="1:25" ht="15.75" customHeight="1">
      <c r="A196" s="51"/>
      <c r="B196" s="56"/>
      <c r="C196" s="51"/>
      <c r="D196" s="51"/>
      <c r="E196" s="51"/>
      <c r="F196" s="51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 spans="1:25" ht="15.75" customHeight="1">
      <c r="A197" s="51"/>
      <c r="B197" s="56"/>
      <c r="C197" s="51"/>
      <c r="D197" s="51"/>
      <c r="E197" s="51"/>
      <c r="F197" s="51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 spans="1:25" ht="15.75" customHeight="1">
      <c r="A198" s="51"/>
      <c r="B198" s="56"/>
      <c r="C198" s="51"/>
      <c r="D198" s="51"/>
      <c r="E198" s="51"/>
      <c r="F198" s="51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 spans="1:25" ht="15.75" customHeight="1">
      <c r="A199" s="51"/>
      <c r="B199" s="56"/>
      <c r="C199" s="51"/>
      <c r="D199" s="51"/>
      <c r="E199" s="51"/>
      <c r="F199" s="51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 spans="1:25" ht="15.75" customHeight="1">
      <c r="A200" s="51"/>
      <c r="B200" s="56"/>
      <c r="C200" s="51"/>
      <c r="D200" s="51"/>
      <c r="E200" s="51"/>
      <c r="F200" s="51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 spans="1:25" ht="15.75" customHeight="1">
      <c r="A201" s="51"/>
      <c r="B201" s="56"/>
      <c r="C201" s="51"/>
      <c r="D201" s="51"/>
      <c r="E201" s="51"/>
      <c r="F201" s="51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 spans="1:25" ht="15.75" customHeight="1">
      <c r="A202" s="51"/>
      <c r="B202" s="56"/>
      <c r="C202" s="51"/>
      <c r="D202" s="51"/>
      <c r="E202" s="51"/>
      <c r="F202" s="51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 spans="1:25" ht="15.75" customHeight="1">
      <c r="A203" s="51"/>
      <c r="B203" s="56"/>
      <c r="C203" s="51"/>
      <c r="D203" s="51"/>
      <c r="E203" s="51"/>
      <c r="F203" s="51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 spans="1:25" ht="15.75" customHeight="1">
      <c r="A204" s="51"/>
      <c r="B204" s="56"/>
      <c r="C204" s="51"/>
      <c r="D204" s="51"/>
      <c r="E204" s="51"/>
      <c r="F204" s="51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 spans="1:25" ht="15.75" customHeight="1">
      <c r="A205" s="51"/>
      <c r="B205" s="56"/>
      <c r="C205" s="51"/>
      <c r="D205" s="51"/>
      <c r="E205" s="51"/>
      <c r="F205" s="51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 spans="1:25" ht="15.75" customHeight="1">
      <c r="A206" s="51"/>
      <c r="B206" s="56"/>
      <c r="C206" s="51"/>
      <c r="D206" s="51"/>
      <c r="E206" s="51"/>
      <c r="F206" s="51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 spans="1:25" ht="15.75" customHeight="1">
      <c r="A207" s="51"/>
      <c r="B207" s="56"/>
      <c r="C207" s="51"/>
      <c r="D207" s="51"/>
      <c r="E207" s="51"/>
      <c r="F207" s="51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 spans="1:25" ht="15.75" customHeight="1">
      <c r="A208" s="51"/>
      <c r="B208" s="56"/>
      <c r="C208" s="51"/>
      <c r="D208" s="51"/>
      <c r="E208" s="51"/>
      <c r="F208" s="51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 spans="1:25" ht="15.75" customHeight="1">
      <c r="A209" s="51"/>
      <c r="B209" s="56"/>
      <c r="C209" s="51"/>
      <c r="D209" s="51"/>
      <c r="E209" s="51"/>
      <c r="F209" s="51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 spans="1:25" ht="15.75" customHeight="1">
      <c r="A210" s="51"/>
      <c r="B210" s="56"/>
      <c r="C210" s="51"/>
      <c r="D210" s="51"/>
      <c r="E210" s="51"/>
      <c r="F210" s="51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 spans="1:25" ht="15.75" customHeight="1">
      <c r="A211" s="51"/>
      <c r="B211" s="56"/>
      <c r="C211" s="51"/>
      <c r="D211" s="51"/>
      <c r="E211" s="51"/>
      <c r="F211" s="51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 spans="1:25" ht="15.75" customHeight="1">
      <c r="A212" s="51"/>
      <c r="B212" s="56"/>
      <c r="C212" s="51"/>
      <c r="D212" s="51"/>
      <c r="E212" s="51"/>
      <c r="F212" s="51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 spans="1:25" ht="15.75" customHeight="1">
      <c r="A213" s="51"/>
      <c r="B213" s="56"/>
      <c r="C213" s="51"/>
      <c r="D213" s="51"/>
      <c r="E213" s="51"/>
      <c r="F213" s="51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 spans="1:25" ht="15.75" customHeight="1">
      <c r="A214" s="51"/>
      <c r="B214" s="56"/>
      <c r="C214" s="51"/>
      <c r="D214" s="51"/>
      <c r="E214" s="51"/>
      <c r="F214" s="51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 spans="1:25" ht="15.75" customHeight="1">
      <c r="A215" s="51"/>
      <c r="B215" s="56"/>
      <c r="C215" s="51"/>
      <c r="D215" s="51"/>
      <c r="E215" s="51"/>
      <c r="F215" s="51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 spans="1:25" ht="15.75" customHeight="1">
      <c r="A216" s="51"/>
      <c r="B216" s="56"/>
      <c r="C216" s="51"/>
      <c r="D216" s="51"/>
      <c r="E216" s="51"/>
      <c r="F216" s="51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 spans="1:25" ht="15.75" customHeight="1">
      <c r="A217" s="51"/>
      <c r="B217" s="56"/>
      <c r="C217" s="51"/>
      <c r="D217" s="51"/>
      <c r="E217" s="51"/>
      <c r="F217" s="51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 spans="1:25" ht="15.75" customHeight="1">
      <c r="A218" s="51"/>
      <c r="B218" s="56"/>
      <c r="C218" s="51"/>
      <c r="D218" s="51"/>
      <c r="E218" s="51"/>
      <c r="F218" s="51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 spans="1:25" ht="15.75" customHeight="1">
      <c r="A219" s="51"/>
      <c r="B219" s="56"/>
      <c r="C219" s="51"/>
      <c r="D219" s="51"/>
      <c r="E219" s="51"/>
      <c r="F219" s="51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 spans="1:25" ht="15.75" customHeight="1">
      <c r="A220" s="51"/>
      <c r="B220" s="56"/>
      <c r="C220" s="51"/>
      <c r="D220" s="51"/>
      <c r="E220" s="51"/>
      <c r="F220" s="51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 spans="1:25" ht="15.75" customHeight="1">
      <c r="A221" s="51"/>
      <c r="B221" s="56"/>
      <c r="C221" s="51"/>
      <c r="D221" s="51"/>
      <c r="E221" s="51"/>
      <c r="F221" s="51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 spans="1:25" ht="15.75" customHeight="1">
      <c r="A222" s="51"/>
      <c r="B222" s="56"/>
      <c r="C222" s="51"/>
      <c r="D222" s="51"/>
      <c r="E222" s="51"/>
      <c r="F222" s="51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 spans="1:25" ht="15.75" customHeight="1">
      <c r="A223" s="51"/>
      <c r="B223" s="56"/>
      <c r="C223" s="51"/>
      <c r="D223" s="51"/>
      <c r="E223" s="51"/>
      <c r="F223" s="51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 spans="1:25" ht="15.75" customHeight="1">
      <c r="A224" s="51"/>
      <c r="B224" s="56"/>
      <c r="C224" s="51"/>
      <c r="D224" s="51"/>
      <c r="E224" s="51"/>
      <c r="F224" s="51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 spans="1:25" ht="15.75" customHeight="1">
      <c r="A225" s="51"/>
      <c r="B225" s="56"/>
      <c r="C225" s="51"/>
      <c r="D225" s="51"/>
      <c r="E225" s="51"/>
      <c r="F225" s="51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 spans="1:25" ht="15.75" customHeight="1">
      <c r="A226" s="51"/>
      <c r="B226" s="56"/>
      <c r="C226" s="51"/>
      <c r="D226" s="51"/>
      <c r="E226" s="51"/>
      <c r="F226" s="51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 spans="1:25" ht="15.75" customHeight="1">
      <c r="A227" s="51"/>
      <c r="B227" s="56"/>
      <c r="C227" s="51"/>
      <c r="D227" s="51"/>
      <c r="E227" s="51"/>
      <c r="F227" s="51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 spans="1:25" ht="15.75" customHeight="1">
      <c r="A228" s="51"/>
      <c r="B228" s="56"/>
      <c r="C228" s="51"/>
      <c r="D228" s="51"/>
      <c r="E228" s="51"/>
      <c r="F228" s="51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 spans="1:25" ht="15.75" customHeight="1">
      <c r="A229" s="51"/>
      <c r="B229" s="56"/>
      <c r="C229" s="51"/>
      <c r="D229" s="51"/>
      <c r="E229" s="51"/>
      <c r="F229" s="51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 spans="1:25" ht="15.75" customHeight="1">
      <c r="A230" s="51"/>
      <c r="B230" s="56"/>
      <c r="C230" s="51"/>
      <c r="D230" s="51"/>
      <c r="E230" s="51"/>
      <c r="F230" s="51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 spans="1:25" ht="15.75" customHeight="1">
      <c r="A231" s="51"/>
      <c r="B231" s="56"/>
      <c r="C231" s="51"/>
      <c r="D231" s="51"/>
      <c r="E231" s="51"/>
      <c r="F231" s="51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 spans="1:25" ht="15.75" customHeight="1">
      <c r="A232" s="51"/>
      <c r="B232" s="56"/>
      <c r="C232" s="51"/>
      <c r="D232" s="51"/>
      <c r="E232" s="51"/>
      <c r="F232" s="51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 spans="1:25" ht="15.75" customHeight="1">
      <c r="A233" s="51"/>
      <c r="B233" s="56"/>
      <c r="C233" s="51"/>
      <c r="D233" s="51"/>
      <c r="E233" s="51"/>
      <c r="F233" s="51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 spans="1:25" ht="15.75" customHeight="1">
      <c r="A234" s="51"/>
      <c r="B234" s="56"/>
      <c r="C234" s="51"/>
      <c r="D234" s="51"/>
      <c r="E234" s="51"/>
      <c r="F234" s="51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 spans="1:25" ht="15.75" customHeight="1">
      <c r="A235" s="51"/>
      <c r="B235" s="56"/>
      <c r="C235" s="51"/>
      <c r="D235" s="51"/>
      <c r="E235" s="51"/>
      <c r="F235" s="51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 spans="1:25" ht="15.75" customHeight="1">
      <c r="A236" s="51"/>
      <c r="B236" s="56"/>
      <c r="C236" s="51"/>
      <c r="D236" s="51"/>
      <c r="E236" s="51"/>
      <c r="F236" s="51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 spans="1:25" ht="15.75" customHeight="1">
      <c r="A237" s="51"/>
      <c r="B237" s="56"/>
      <c r="C237" s="51"/>
      <c r="D237" s="51"/>
      <c r="E237" s="51"/>
      <c r="F237" s="51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 spans="1:25" ht="15.75" customHeight="1">
      <c r="A238" s="51"/>
      <c r="B238" s="56"/>
      <c r="C238" s="51"/>
      <c r="D238" s="51"/>
      <c r="E238" s="51"/>
      <c r="F238" s="51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 spans="1:25" ht="15.75" customHeight="1">
      <c r="A239" s="51"/>
      <c r="B239" s="56"/>
      <c r="C239" s="51"/>
      <c r="D239" s="51"/>
      <c r="E239" s="51"/>
      <c r="F239" s="51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 spans="1:25" ht="15.75" customHeight="1">
      <c r="A240" s="51"/>
      <c r="B240" s="56"/>
      <c r="C240" s="51"/>
      <c r="D240" s="51"/>
      <c r="E240" s="51"/>
      <c r="F240" s="51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 spans="1:25" ht="15.75" customHeight="1">
      <c r="A241" s="51"/>
      <c r="B241" s="56"/>
      <c r="C241" s="51"/>
      <c r="D241" s="51"/>
      <c r="E241" s="51"/>
      <c r="F241" s="51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 spans="1:25" ht="15.75" customHeight="1">
      <c r="A242" s="51"/>
      <c r="B242" s="56"/>
      <c r="C242" s="51"/>
      <c r="D242" s="51"/>
      <c r="E242" s="51"/>
      <c r="F242" s="51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 spans="1:25" ht="15.75" customHeight="1">
      <c r="A243" s="51"/>
      <c r="B243" s="56"/>
      <c r="C243" s="51"/>
      <c r="D243" s="51"/>
      <c r="E243" s="51"/>
      <c r="F243" s="51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 spans="1:25" ht="15.75" customHeight="1">
      <c r="A244" s="51"/>
      <c r="B244" s="56"/>
      <c r="C244" s="51"/>
      <c r="D244" s="51"/>
      <c r="E244" s="51"/>
      <c r="F244" s="51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 spans="1:25" ht="15.75" customHeight="1">
      <c r="A245" s="51"/>
      <c r="B245" s="56"/>
      <c r="C245" s="51"/>
      <c r="D245" s="51"/>
      <c r="E245" s="51"/>
      <c r="F245" s="51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 spans="1:25" ht="15.75" customHeight="1">
      <c r="A246" s="51"/>
      <c r="B246" s="56"/>
      <c r="C246" s="51"/>
      <c r="D246" s="51"/>
      <c r="E246" s="51"/>
      <c r="F246" s="51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 spans="1:25" ht="15.75" customHeight="1">
      <c r="A247" s="51"/>
      <c r="B247" s="56"/>
      <c r="C247" s="51"/>
      <c r="D247" s="51"/>
      <c r="E247" s="51"/>
      <c r="F247" s="51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 spans="1:25" ht="15.75" customHeight="1">
      <c r="A248" s="51"/>
      <c r="B248" s="56"/>
      <c r="C248" s="51"/>
      <c r="D248" s="51"/>
      <c r="E248" s="51"/>
      <c r="F248" s="51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 spans="1:25" ht="15.75" customHeight="1">
      <c r="A249" s="51"/>
      <c r="B249" s="56"/>
      <c r="C249" s="51"/>
      <c r="D249" s="51"/>
      <c r="E249" s="51"/>
      <c r="F249" s="51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 spans="1:25" ht="15.75" customHeight="1">
      <c r="A250" s="51"/>
      <c r="B250" s="56"/>
      <c r="C250" s="51"/>
      <c r="D250" s="51"/>
      <c r="E250" s="51"/>
      <c r="F250" s="51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 spans="1:25" ht="15.75" customHeight="1">
      <c r="A251" s="51"/>
      <c r="B251" s="56"/>
      <c r="C251" s="51"/>
      <c r="D251" s="51"/>
      <c r="E251" s="51"/>
      <c r="F251" s="51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 spans="1:25" ht="15.75" customHeight="1">
      <c r="A252" s="51"/>
      <c r="B252" s="56"/>
      <c r="C252" s="51"/>
      <c r="D252" s="51"/>
      <c r="E252" s="51"/>
      <c r="F252" s="51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 spans="1:25" ht="15.75" customHeight="1">
      <c r="A253" s="51"/>
      <c r="B253" s="56"/>
      <c r="C253" s="51"/>
      <c r="D253" s="51"/>
      <c r="E253" s="51"/>
      <c r="F253" s="51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 spans="1:25" ht="15.75" customHeight="1">
      <c r="A254" s="51"/>
      <c r="B254" s="56"/>
      <c r="C254" s="51"/>
      <c r="D254" s="51"/>
      <c r="E254" s="51"/>
      <c r="F254" s="51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 spans="1:25" ht="15.75" customHeight="1">
      <c r="A255" s="51"/>
      <c r="B255" s="56"/>
      <c r="C255" s="51"/>
      <c r="D255" s="51"/>
      <c r="E255" s="51"/>
      <c r="F255" s="51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 spans="1:25" ht="15.75" customHeight="1">
      <c r="A256" s="51"/>
      <c r="B256" s="56"/>
      <c r="C256" s="51"/>
      <c r="D256" s="51"/>
      <c r="E256" s="51"/>
      <c r="F256" s="51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 spans="1:25" ht="15.75" customHeight="1">
      <c r="A257" s="51"/>
      <c r="B257" s="56"/>
      <c r="C257" s="51"/>
      <c r="D257" s="51"/>
      <c r="E257" s="51"/>
      <c r="F257" s="51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 spans="1:25" ht="15.75" customHeight="1">
      <c r="A258" s="51"/>
      <c r="B258" s="56"/>
      <c r="C258" s="51"/>
      <c r="D258" s="51"/>
      <c r="E258" s="51"/>
      <c r="F258" s="51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 spans="1:25" ht="15.75" customHeight="1">
      <c r="A259" s="51"/>
      <c r="B259" s="56"/>
      <c r="C259" s="51"/>
      <c r="D259" s="51"/>
      <c r="E259" s="51"/>
      <c r="F259" s="51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 spans="1:25" ht="15.75" customHeight="1">
      <c r="A260" s="51"/>
      <c r="B260" s="56"/>
      <c r="C260" s="51"/>
      <c r="D260" s="51"/>
      <c r="E260" s="51"/>
      <c r="F260" s="51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 spans="1:25" ht="15.75" customHeight="1">
      <c r="A261" s="51"/>
      <c r="B261" s="56"/>
      <c r="C261" s="51"/>
      <c r="D261" s="51"/>
      <c r="E261" s="51"/>
      <c r="F261" s="51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 spans="1:25" ht="15.75" customHeight="1">
      <c r="A262" s="51"/>
      <c r="B262" s="56"/>
      <c r="C262" s="51"/>
      <c r="D262" s="51"/>
      <c r="E262" s="51"/>
      <c r="F262" s="51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 spans="1:25" ht="15.75" customHeight="1">
      <c r="A263" s="51"/>
      <c r="B263" s="56"/>
      <c r="C263" s="51"/>
      <c r="D263" s="51"/>
      <c r="E263" s="51"/>
      <c r="F263" s="51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 spans="1:25" ht="15.75" customHeight="1">
      <c r="A264" s="51"/>
      <c r="B264" s="56"/>
      <c r="C264" s="51"/>
      <c r="D264" s="51"/>
      <c r="E264" s="51"/>
      <c r="F264" s="51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 spans="1:25" ht="15.75" customHeight="1">
      <c r="A265" s="51"/>
      <c r="B265" s="56"/>
      <c r="C265" s="51"/>
      <c r="D265" s="51"/>
      <c r="E265" s="51"/>
      <c r="F265" s="51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 spans="1:25" ht="15.75" customHeight="1">
      <c r="A266" s="51"/>
      <c r="B266" s="56"/>
      <c r="C266" s="51"/>
      <c r="D266" s="51"/>
      <c r="E266" s="51"/>
      <c r="F266" s="51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 spans="1:25" ht="15.75" customHeight="1">
      <c r="A267" s="51"/>
      <c r="B267" s="56"/>
      <c r="C267" s="51"/>
      <c r="D267" s="51"/>
      <c r="E267" s="51"/>
      <c r="F267" s="51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 spans="1:25" ht="15.75" customHeight="1">
      <c r="A268" s="51"/>
      <c r="B268" s="56"/>
      <c r="C268" s="51"/>
      <c r="D268" s="51"/>
      <c r="E268" s="51"/>
      <c r="F268" s="51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 spans="1:25" ht="15.75" customHeight="1">
      <c r="A269" s="51"/>
      <c r="B269" s="56"/>
      <c r="C269" s="51"/>
      <c r="D269" s="51"/>
      <c r="E269" s="51"/>
      <c r="F269" s="51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 spans="1:25" ht="15.75" customHeight="1">
      <c r="A270" s="51"/>
      <c r="B270" s="56"/>
      <c r="C270" s="51"/>
      <c r="D270" s="51"/>
      <c r="E270" s="51"/>
      <c r="F270" s="51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 spans="1:25" ht="15.75" customHeight="1">
      <c r="A271" s="51"/>
      <c r="B271" s="56"/>
      <c r="C271" s="51"/>
      <c r="D271" s="51"/>
      <c r="E271" s="51"/>
      <c r="F271" s="51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 spans="1:25" ht="15.75" customHeight="1">
      <c r="A272" s="51"/>
      <c r="B272" s="56"/>
      <c r="C272" s="51"/>
      <c r="D272" s="51"/>
      <c r="E272" s="51"/>
      <c r="F272" s="51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 spans="1:25" ht="15.75" customHeight="1">
      <c r="A273" s="51"/>
      <c r="B273" s="56"/>
      <c r="C273" s="51"/>
      <c r="D273" s="51"/>
      <c r="E273" s="51"/>
      <c r="F273" s="51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 spans="1:25" ht="15.75" customHeight="1">
      <c r="A274" s="51"/>
      <c r="B274" s="56"/>
      <c r="C274" s="51"/>
      <c r="D274" s="51"/>
      <c r="E274" s="51"/>
      <c r="F274" s="51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 spans="1:25" ht="15.75" customHeight="1">
      <c r="A275" s="51"/>
      <c r="B275" s="56"/>
      <c r="C275" s="51"/>
      <c r="D275" s="51"/>
      <c r="E275" s="51"/>
      <c r="F275" s="51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 spans="1:25" ht="15.75" customHeight="1">
      <c r="A276" s="51"/>
      <c r="B276" s="56"/>
      <c r="C276" s="51"/>
      <c r="D276" s="51"/>
      <c r="E276" s="51"/>
      <c r="F276" s="51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 spans="1:25" ht="15.75" customHeight="1">
      <c r="A277" s="51"/>
      <c r="B277" s="56"/>
      <c r="C277" s="51"/>
      <c r="D277" s="51"/>
      <c r="E277" s="51"/>
      <c r="F277" s="51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 spans="1:25" ht="15.75" customHeight="1">
      <c r="A278" s="51"/>
      <c r="B278" s="56"/>
      <c r="C278" s="51"/>
      <c r="D278" s="51"/>
      <c r="E278" s="51"/>
      <c r="F278" s="51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 spans="1:25" ht="15.75" customHeight="1">
      <c r="A279" s="51"/>
      <c r="B279" s="56"/>
      <c r="C279" s="51"/>
      <c r="D279" s="51"/>
      <c r="E279" s="51"/>
      <c r="F279" s="51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 spans="1:25" ht="15.75" customHeight="1">
      <c r="A280" s="51"/>
      <c r="B280" s="56"/>
      <c r="C280" s="51"/>
      <c r="D280" s="51"/>
      <c r="E280" s="51"/>
      <c r="F280" s="51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 spans="1:25" ht="15.75" customHeight="1">
      <c r="A281" s="51"/>
      <c r="B281" s="56"/>
      <c r="C281" s="51"/>
      <c r="D281" s="51"/>
      <c r="E281" s="51"/>
      <c r="F281" s="51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 spans="1:25" ht="15.75" customHeight="1">
      <c r="A282" s="51"/>
      <c r="B282" s="56"/>
      <c r="C282" s="51"/>
      <c r="D282" s="51"/>
      <c r="E282" s="51"/>
      <c r="F282" s="51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 spans="1:25" ht="15.75" customHeight="1">
      <c r="A283" s="51"/>
      <c r="B283" s="56"/>
      <c r="C283" s="51"/>
      <c r="D283" s="51"/>
      <c r="E283" s="51"/>
      <c r="F283" s="51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 spans="1:25" ht="15.75" customHeight="1">
      <c r="A284" s="51"/>
      <c r="B284" s="56"/>
      <c r="C284" s="51"/>
      <c r="D284" s="51"/>
      <c r="E284" s="51"/>
      <c r="F284" s="51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 spans="1:25" ht="15.75" customHeight="1">
      <c r="A285" s="51"/>
      <c r="B285" s="56"/>
      <c r="C285" s="51"/>
      <c r="D285" s="51"/>
      <c r="E285" s="51"/>
      <c r="F285" s="51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 spans="1:25" ht="15.75" customHeight="1">
      <c r="A286" s="51"/>
      <c r="B286" s="56"/>
      <c r="C286" s="51"/>
      <c r="D286" s="51"/>
      <c r="E286" s="51"/>
      <c r="F286" s="51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 spans="1:25" ht="15.75" customHeight="1">
      <c r="A287" s="51"/>
      <c r="B287" s="56"/>
      <c r="C287" s="51"/>
      <c r="D287" s="51"/>
      <c r="E287" s="51"/>
      <c r="F287" s="51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 spans="1:25" ht="15.75" customHeight="1">
      <c r="A288" s="51"/>
      <c r="B288" s="56"/>
      <c r="C288" s="51"/>
      <c r="D288" s="51"/>
      <c r="E288" s="51"/>
      <c r="F288" s="51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 spans="1:25" ht="15.75" customHeight="1">
      <c r="A289" s="51"/>
      <c r="B289" s="56"/>
      <c r="C289" s="51"/>
      <c r="D289" s="51"/>
      <c r="E289" s="51"/>
      <c r="F289" s="51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 spans="1:25" ht="15.75" customHeight="1">
      <c r="A290" s="51"/>
      <c r="B290" s="56"/>
      <c r="C290" s="51"/>
      <c r="D290" s="51"/>
      <c r="E290" s="51"/>
      <c r="F290" s="51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 spans="1:25" ht="15.75" customHeight="1">
      <c r="A291" s="51"/>
      <c r="B291" s="56"/>
      <c r="C291" s="51"/>
      <c r="D291" s="51"/>
      <c r="E291" s="51"/>
      <c r="F291" s="51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 spans="1:25" ht="15.75" customHeight="1">
      <c r="A292" s="51"/>
      <c r="B292" s="56"/>
      <c r="C292" s="51"/>
      <c r="D292" s="51"/>
      <c r="E292" s="51"/>
      <c r="F292" s="51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 spans="1:25" ht="15.75" customHeight="1">
      <c r="A293" s="51"/>
      <c r="B293" s="56"/>
      <c r="C293" s="51"/>
      <c r="D293" s="51"/>
      <c r="E293" s="51"/>
      <c r="F293" s="51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 spans="1:25" ht="15.75" customHeight="1">
      <c r="A294" s="51"/>
      <c r="B294" s="56"/>
      <c r="C294" s="51"/>
      <c r="D294" s="51"/>
      <c r="E294" s="51"/>
      <c r="F294" s="51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 spans="1:25" ht="15.75" customHeight="1">
      <c r="A295" s="51"/>
      <c r="B295" s="56"/>
      <c r="C295" s="51"/>
      <c r="D295" s="51"/>
      <c r="E295" s="51"/>
      <c r="F295" s="51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 spans="1:25" ht="15.75" customHeight="1">
      <c r="A296" s="51"/>
      <c r="B296" s="56"/>
      <c r="C296" s="51"/>
      <c r="D296" s="51"/>
      <c r="E296" s="51"/>
      <c r="F296" s="51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 spans="1:25" ht="15.75" customHeight="1">
      <c r="A297" s="51"/>
      <c r="B297" s="56"/>
      <c r="C297" s="51"/>
      <c r="D297" s="51"/>
      <c r="E297" s="51"/>
      <c r="F297" s="51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 spans="1:25" ht="15.75" customHeight="1">
      <c r="A298" s="51"/>
      <c r="B298" s="56"/>
      <c r="C298" s="51"/>
      <c r="D298" s="51"/>
      <c r="E298" s="51"/>
      <c r="F298" s="51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 spans="1:25" ht="15.75" customHeight="1">
      <c r="A299" s="51"/>
      <c r="B299" s="56"/>
      <c r="C299" s="51"/>
      <c r="D299" s="51"/>
      <c r="E299" s="51"/>
      <c r="F299" s="51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 spans="1:25" ht="15.75" customHeight="1">
      <c r="A300" s="51"/>
      <c r="B300" s="56"/>
      <c r="C300" s="51"/>
      <c r="D300" s="51"/>
      <c r="E300" s="51"/>
      <c r="F300" s="51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 spans="1:25" ht="15.75" customHeight="1">
      <c r="A301" s="51"/>
      <c r="B301" s="56"/>
      <c r="C301" s="51"/>
      <c r="D301" s="51"/>
      <c r="E301" s="51"/>
      <c r="F301" s="51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 spans="1:25" ht="15.75" customHeight="1">
      <c r="A302" s="51"/>
      <c r="B302" s="56"/>
      <c r="C302" s="51"/>
      <c r="D302" s="51"/>
      <c r="E302" s="51"/>
      <c r="F302" s="51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 spans="1:25" ht="15.75" customHeight="1">
      <c r="A303" s="51"/>
      <c r="B303" s="56"/>
      <c r="C303" s="51"/>
      <c r="D303" s="51"/>
      <c r="E303" s="51"/>
      <c r="F303" s="51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 spans="1:25" ht="15.75" customHeight="1">
      <c r="A304" s="51"/>
      <c r="B304" s="56"/>
      <c r="C304" s="51"/>
      <c r="D304" s="51"/>
      <c r="E304" s="51"/>
      <c r="F304" s="51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 spans="1:25" ht="15.75" customHeight="1">
      <c r="A305" s="51"/>
      <c r="B305" s="56"/>
      <c r="C305" s="51"/>
      <c r="D305" s="51"/>
      <c r="E305" s="51"/>
      <c r="F305" s="51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 spans="1:25" ht="15.75" customHeight="1">
      <c r="A306" s="51"/>
      <c r="B306" s="56"/>
      <c r="C306" s="51"/>
      <c r="D306" s="51"/>
      <c r="E306" s="51"/>
      <c r="F306" s="51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 spans="1:25" ht="15.75" customHeight="1">
      <c r="A307" s="51"/>
      <c r="B307" s="56"/>
      <c r="C307" s="51"/>
      <c r="D307" s="51"/>
      <c r="E307" s="51"/>
      <c r="F307" s="51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 spans="1:25" ht="15.75" customHeight="1">
      <c r="A308" s="51"/>
      <c r="B308" s="56"/>
      <c r="C308" s="51"/>
      <c r="D308" s="51"/>
      <c r="E308" s="51"/>
      <c r="F308" s="51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 spans="1:25" ht="15.75" customHeight="1">
      <c r="A309" s="51"/>
      <c r="B309" s="56"/>
      <c r="C309" s="51"/>
      <c r="D309" s="51"/>
      <c r="E309" s="51"/>
      <c r="F309" s="51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 spans="1:25" ht="15.75" customHeight="1">
      <c r="A310" s="51"/>
      <c r="B310" s="56"/>
      <c r="C310" s="51"/>
      <c r="D310" s="51"/>
      <c r="E310" s="51"/>
      <c r="F310" s="51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 spans="1:25" ht="15.75" customHeight="1">
      <c r="A311" s="51"/>
      <c r="B311" s="56"/>
      <c r="C311" s="51"/>
      <c r="D311" s="51"/>
      <c r="E311" s="51"/>
      <c r="F311" s="51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 spans="1:25" ht="15.75" customHeight="1">
      <c r="A312" s="51"/>
      <c r="B312" s="56"/>
      <c r="C312" s="51"/>
      <c r="D312" s="51"/>
      <c r="E312" s="51"/>
      <c r="F312" s="51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 spans="1:25" ht="15.75" customHeight="1">
      <c r="A313" s="51"/>
      <c r="B313" s="56"/>
      <c r="C313" s="51"/>
      <c r="D313" s="51"/>
      <c r="E313" s="51"/>
      <c r="F313" s="51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 spans="1:25" ht="15.75" customHeight="1">
      <c r="A314" s="51"/>
      <c r="B314" s="56"/>
      <c r="C314" s="51"/>
      <c r="D314" s="51"/>
      <c r="E314" s="51"/>
      <c r="F314" s="51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 spans="1:25" ht="15.75" customHeight="1">
      <c r="A315" s="51"/>
      <c r="B315" s="56"/>
      <c r="C315" s="51"/>
      <c r="D315" s="51"/>
      <c r="E315" s="51"/>
      <c r="F315" s="51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 spans="1:25" ht="15.75" customHeight="1">
      <c r="A316" s="51"/>
      <c r="B316" s="56"/>
      <c r="C316" s="51"/>
      <c r="D316" s="51"/>
      <c r="E316" s="51"/>
      <c r="F316" s="51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 spans="1:25" ht="15.75" customHeight="1">
      <c r="A317" s="51"/>
      <c r="B317" s="56"/>
      <c r="C317" s="51"/>
      <c r="D317" s="51"/>
      <c r="E317" s="51"/>
      <c r="F317" s="51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 spans="1:25" ht="15.75" customHeight="1">
      <c r="A318" s="51"/>
      <c r="B318" s="56"/>
      <c r="C318" s="51"/>
      <c r="D318" s="51"/>
      <c r="E318" s="51"/>
      <c r="F318" s="51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 spans="1:25" ht="15.75" customHeight="1">
      <c r="A319" s="51"/>
      <c r="B319" s="56"/>
      <c r="C319" s="51"/>
      <c r="D319" s="51"/>
      <c r="E319" s="51"/>
      <c r="F319" s="51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 spans="1:25" ht="15.75" customHeight="1">
      <c r="A320" s="51"/>
      <c r="B320" s="56"/>
      <c r="C320" s="51"/>
      <c r="D320" s="51"/>
      <c r="E320" s="51"/>
      <c r="F320" s="51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 spans="1:25" ht="15.75" customHeight="1">
      <c r="A321" s="51"/>
      <c r="B321" s="56"/>
      <c r="C321" s="51"/>
      <c r="D321" s="51"/>
      <c r="E321" s="51"/>
      <c r="F321" s="51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 spans="1:25" ht="15.75" customHeight="1">
      <c r="A322" s="51"/>
      <c r="B322" s="56"/>
      <c r="C322" s="51"/>
      <c r="D322" s="51"/>
      <c r="E322" s="51"/>
      <c r="F322" s="51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 spans="1:25" ht="15.75" customHeight="1">
      <c r="A323" s="51"/>
      <c r="B323" s="56"/>
      <c r="C323" s="51"/>
      <c r="D323" s="51"/>
      <c r="E323" s="51"/>
      <c r="F323" s="51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 spans="1:25" ht="15.75" customHeight="1">
      <c r="A324" s="51"/>
      <c r="B324" s="56"/>
      <c r="C324" s="51"/>
      <c r="D324" s="51"/>
      <c r="E324" s="51"/>
      <c r="F324" s="51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 spans="1:25" ht="15.75" customHeight="1">
      <c r="A325" s="51"/>
      <c r="B325" s="56"/>
      <c r="C325" s="51"/>
      <c r="D325" s="51"/>
      <c r="E325" s="51"/>
      <c r="F325" s="51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 spans="1:25" ht="15.75" customHeight="1">
      <c r="A326" s="51"/>
      <c r="B326" s="56"/>
      <c r="C326" s="51"/>
      <c r="D326" s="51"/>
      <c r="E326" s="51"/>
      <c r="F326" s="51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 spans="1:25" ht="15.75" customHeight="1">
      <c r="A327" s="51"/>
      <c r="B327" s="56"/>
      <c r="C327" s="51"/>
      <c r="D327" s="51"/>
      <c r="E327" s="51"/>
      <c r="F327" s="51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 spans="1:25" ht="15.75" customHeight="1">
      <c r="A328" s="51"/>
      <c r="B328" s="56"/>
      <c r="C328" s="51"/>
      <c r="D328" s="51"/>
      <c r="E328" s="51"/>
      <c r="F328" s="51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 spans="1:25" ht="15.75" customHeight="1">
      <c r="A329" s="51"/>
      <c r="B329" s="56"/>
      <c r="C329" s="51"/>
      <c r="D329" s="51"/>
      <c r="E329" s="51"/>
      <c r="F329" s="51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 spans="1:25" ht="15.75" customHeight="1">
      <c r="A330" s="51"/>
      <c r="B330" s="56"/>
      <c r="C330" s="51"/>
      <c r="D330" s="51"/>
      <c r="E330" s="51"/>
      <c r="F330" s="51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 spans="1:25" ht="15.75" customHeight="1">
      <c r="A331" s="51"/>
      <c r="B331" s="56"/>
      <c r="C331" s="51"/>
      <c r="D331" s="51"/>
      <c r="E331" s="51"/>
      <c r="F331" s="51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 spans="1:25" ht="15.75" customHeight="1">
      <c r="A332" s="51"/>
      <c r="B332" s="56"/>
      <c r="C332" s="51"/>
      <c r="D332" s="51"/>
      <c r="E332" s="51"/>
      <c r="F332" s="51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 spans="1:25" ht="15.75" customHeight="1">
      <c r="A333" s="51"/>
      <c r="B333" s="56"/>
      <c r="C333" s="51"/>
      <c r="D333" s="51"/>
      <c r="E333" s="51"/>
      <c r="F333" s="51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 spans="1:25" ht="15.75" customHeight="1">
      <c r="A334" s="51"/>
      <c r="B334" s="56"/>
      <c r="C334" s="51"/>
      <c r="D334" s="51"/>
      <c r="E334" s="51"/>
      <c r="F334" s="51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 spans="1:25" ht="15.75" customHeight="1">
      <c r="A335" s="51"/>
      <c r="B335" s="56"/>
      <c r="C335" s="51"/>
      <c r="D335" s="51"/>
      <c r="E335" s="51"/>
      <c r="F335" s="51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 spans="1:25" ht="15.75" customHeight="1">
      <c r="A336" s="51"/>
      <c r="B336" s="56"/>
      <c r="C336" s="51"/>
      <c r="D336" s="51"/>
      <c r="E336" s="51"/>
      <c r="F336" s="51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 spans="1:25" ht="15.75" customHeight="1">
      <c r="A337" s="51"/>
      <c r="B337" s="56"/>
      <c r="C337" s="51"/>
      <c r="D337" s="51"/>
      <c r="E337" s="51"/>
      <c r="F337" s="51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 spans="1:25" ht="15.75" customHeight="1">
      <c r="A338" s="51"/>
      <c r="B338" s="56"/>
      <c r="C338" s="51"/>
      <c r="D338" s="51"/>
      <c r="E338" s="51"/>
      <c r="F338" s="51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 spans="1:25" ht="15.75" customHeight="1">
      <c r="A339" s="51"/>
      <c r="B339" s="56"/>
      <c r="C339" s="51"/>
      <c r="D339" s="51"/>
      <c r="E339" s="51"/>
      <c r="F339" s="51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 spans="1:25" ht="15.75" customHeight="1">
      <c r="A340" s="51"/>
      <c r="B340" s="56"/>
      <c r="C340" s="51"/>
      <c r="D340" s="51"/>
      <c r="E340" s="51"/>
      <c r="F340" s="51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 spans="1:25" ht="15.75" customHeight="1">
      <c r="A341" s="51"/>
      <c r="B341" s="56"/>
      <c r="C341" s="51"/>
      <c r="D341" s="51"/>
      <c r="E341" s="51"/>
      <c r="F341" s="51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 spans="1:25" ht="15.75" customHeight="1">
      <c r="A342" s="51"/>
      <c r="B342" s="56"/>
      <c r="C342" s="51"/>
      <c r="D342" s="51"/>
      <c r="E342" s="51"/>
      <c r="F342" s="51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 spans="1:25" ht="15.75" customHeight="1">
      <c r="A343" s="51"/>
      <c r="B343" s="56"/>
      <c r="C343" s="51"/>
      <c r="D343" s="51"/>
      <c r="E343" s="51"/>
      <c r="F343" s="51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 spans="1:25" ht="15.75" customHeight="1">
      <c r="A344" s="51"/>
      <c r="B344" s="56"/>
      <c r="C344" s="51"/>
      <c r="D344" s="51"/>
      <c r="E344" s="51"/>
      <c r="F344" s="51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 spans="1:25" ht="15.75" customHeight="1">
      <c r="A345" s="51"/>
      <c r="B345" s="56"/>
      <c r="C345" s="51"/>
      <c r="D345" s="51"/>
      <c r="E345" s="51"/>
      <c r="F345" s="51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 spans="1:25" ht="15.75" customHeight="1">
      <c r="A346" s="51"/>
      <c r="B346" s="56"/>
      <c r="C346" s="51"/>
      <c r="D346" s="51"/>
      <c r="E346" s="51"/>
      <c r="F346" s="51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 spans="1:25" ht="15.75" customHeight="1">
      <c r="A347" s="51"/>
      <c r="B347" s="56"/>
      <c r="C347" s="51"/>
      <c r="D347" s="51"/>
      <c r="E347" s="51"/>
      <c r="F347" s="51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 spans="1:25" ht="15.75" customHeight="1">
      <c r="A348" s="51"/>
      <c r="B348" s="56"/>
      <c r="C348" s="51"/>
      <c r="D348" s="51"/>
      <c r="E348" s="51"/>
      <c r="F348" s="51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 spans="1:25" ht="15.75" customHeight="1">
      <c r="A349" s="51"/>
      <c r="B349" s="56"/>
      <c r="C349" s="51"/>
      <c r="D349" s="51"/>
      <c r="E349" s="51"/>
      <c r="F349" s="51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 spans="1:25" ht="15.75" customHeight="1">
      <c r="A350" s="51"/>
      <c r="B350" s="56"/>
      <c r="C350" s="51"/>
      <c r="D350" s="51"/>
      <c r="E350" s="51"/>
      <c r="F350" s="51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 spans="1:25" ht="15.75" customHeight="1">
      <c r="A351" s="51"/>
      <c r="B351" s="56"/>
      <c r="C351" s="51"/>
      <c r="D351" s="51"/>
      <c r="E351" s="51"/>
      <c r="F351" s="51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 spans="1:25" ht="15.75" customHeight="1">
      <c r="A352" s="51"/>
      <c r="B352" s="56"/>
      <c r="C352" s="51"/>
      <c r="D352" s="51"/>
      <c r="E352" s="51"/>
      <c r="F352" s="51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 spans="1:25" ht="15.75" customHeight="1">
      <c r="A353" s="51"/>
      <c r="B353" s="56"/>
      <c r="C353" s="51"/>
      <c r="D353" s="51"/>
      <c r="E353" s="51"/>
      <c r="F353" s="51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 spans="1:25" ht="15.75" customHeight="1">
      <c r="A354" s="51"/>
      <c r="B354" s="56"/>
      <c r="C354" s="51"/>
      <c r="D354" s="51"/>
      <c r="E354" s="51"/>
      <c r="F354" s="51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 spans="1:25" ht="15.75" customHeight="1">
      <c r="A355" s="51"/>
      <c r="B355" s="56"/>
      <c r="C355" s="51"/>
      <c r="D355" s="51"/>
      <c r="E355" s="51"/>
      <c r="F355" s="51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 spans="1:25" ht="15.75" customHeight="1">
      <c r="A356" s="51"/>
      <c r="B356" s="56"/>
      <c r="C356" s="51"/>
      <c r="D356" s="51"/>
      <c r="E356" s="51"/>
      <c r="F356" s="51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 spans="1:25" ht="15.75" customHeight="1">
      <c r="A357" s="51"/>
      <c r="B357" s="56"/>
      <c r="C357" s="51"/>
      <c r="D357" s="51"/>
      <c r="E357" s="51"/>
      <c r="F357" s="51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 spans="1:25" ht="15.75" customHeight="1">
      <c r="A358" s="51"/>
      <c r="B358" s="56"/>
      <c r="C358" s="51"/>
      <c r="D358" s="51"/>
      <c r="E358" s="51"/>
      <c r="F358" s="51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 spans="1:25" ht="15.75" customHeight="1">
      <c r="A359" s="51"/>
      <c r="B359" s="56"/>
      <c r="C359" s="51"/>
      <c r="D359" s="51"/>
      <c r="E359" s="51"/>
      <c r="F359" s="51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 spans="1:25" ht="15.75" customHeight="1">
      <c r="A360" s="51"/>
      <c r="B360" s="56"/>
      <c r="C360" s="51"/>
      <c r="D360" s="51"/>
      <c r="E360" s="51"/>
      <c r="F360" s="51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 spans="1:25" ht="15.75" customHeight="1">
      <c r="A361" s="51"/>
      <c r="B361" s="56"/>
      <c r="C361" s="51"/>
      <c r="D361" s="51"/>
      <c r="E361" s="51"/>
      <c r="F361" s="51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 spans="1:25" ht="15.75" customHeight="1">
      <c r="A362" s="51"/>
      <c r="B362" s="56"/>
      <c r="C362" s="51"/>
      <c r="D362" s="51"/>
      <c r="E362" s="51"/>
      <c r="F362" s="51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 spans="1:25" ht="15.75" customHeight="1">
      <c r="A363" s="51"/>
      <c r="B363" s="56"/>
      <c r="C363" s="51"/>
      <c r="D363" s="51"/>
      <c r="E363" s="51"/>
      <c r="F363" s="51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 spans="1:25" ht="15.75" customHeight="1">
      <c r="A364" s="51"/>
      <c r="B364" s="56"/>
      <c r="C364" s="51"/>
      <c r="D364" s="51"/>
      <c r="E364" s="51"/>
      <c r="F364" s="51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 spans="1:25" ht="15.75" customHeight="1">
      <c r="A365" s="51"/>
      <c r="B365" s="56"/>
      <c r="C365" s="51"/>
      <c r="D365" s="51"/>
      <c r="E365" s="51"/>
      <c r="F365" s="51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 spans="1:25" ht="15.75" customHeight="1">
      <c r="A366" s="51"/>
      <c r="B366" s="56"/>
      <c r="C366" s="51"/>
      <c r="D366" s="51"/>
      <c r="E366" s="51"/>
      <c r="F366" s="51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 spans="1:25" ht="15.75" customHeight="1">
      <c r="A367" s="51"/>
      <c r="B367" s="56"/>
      <c r="C367" s="51"/>
      <c r="D367" s="51"/>
      <c r="E367" s="51"/>
      <c r="F367" s="51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 spans="1:25" ht="15.75" customHeight="1">
      <c r="A368" s="51"/>
      <c r="B368" s="56"/>
      <c r="C368" s="51"/>
      <c r="D368" s="51"/>
      <c r="E368" s="51"/>
      <c r="F368" s="51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 spans="1:25" ht="15.75" customHeight="1">
      <c r="A369" s="51"/>
      <c r="B369" s="56"/>
      <c r="C369" s="51"/>
      <c r="D369" s="51"/>
      <c r="E369" s="51"/>
      <c r="F369" s="51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 spans="1:25" ht="15.75" customHeight="1">
      <c r="A370" s="51"/>
      <c r="B370" s="56"/>
      <c r="C370" s="51"/>
      <c r="D370" s="51"/>
      <c r="E370" s="51"/>
      <c r="F370" s="51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 spans="1:25" ht="15.75" customHeight="1">
      <c r="A371" s="51"/>
      <c r="B371" s="56"/>
      <c r="C371" s="51"/>
      <c r="D371" s="51"/>
      <c r="E371" s="51"/>
      <c r="F371" s="51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 spans="1:25" ht="15.75" customHeight="1">
      <c r="A372" s="51"/>
      <c r="B372" s="56"/>
      <c r="C372" s="51"/>
      <c r="D372" s="51"/>
      <c r="E372" s="51"/>
      <c r="F372" s="51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 spans="1:25" ht="15.75" customHeight="1">
      <c r="A373" s="51"/>
      <c r="B373" s="56"/>
      <c r="C373" s="51"/>
      <c r="D373" s="51"/>
      <c r="E373" s="51"/>
      <c r="F373" s="51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 spans="1:25" ht="15.75" customHeight="1">
      <c r="A374" s="51"/>
      <c r="B374" s="56"/>
      <c r="C374" s="51"/>
      <c r="D374" s="51"/>
      <c r="E374" s="51"/>
      <c r="F374" s="51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 spans="1:25" ht="15.75" customHeight="1">
      <c r="A375" s="51"/>
      <c r="B375" s="56"/>
      <c r="C375" s="51"/>
      <c r="D375" s="51"/>
      <c r="E375" s="51"/>
      <c r="F375" s="51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 spans="1:25" ht="15.75" customHeight="1">
      <c r="A376" s="51"/>
      <c r="B376" s="56"/>
      <c r="C376" s="51"/>
      <c r="D376" s="51"/>
      <c r="E376" s="51"/>
      <c r="F376" s="51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 spans="1:25" ht="15.75" customHeight="1">
      <c r="A377" s="51"/>
      <c r="B377" s="56"/>
      <c r="C377" s="51"/>
      <c r="D377" s="51"/>
      <c r="E377" s="51"/>
      <c r="F377" s="51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 spans="1:25" ht="15.75" customHeight="1">
      <c r="A378" s="51"/>
      <c r="B378" s="56"/>
      <c r="C378" s="51"/>
      <c r="D378" s="51"/>
      <c r="E378" s="51"/>
      <c r="F378" s="51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 spans="1:25" ht="15.75" customHeight="1">
      <c r="A379" s="51"/>
      <c r="B379" s="56"/>
      <c r="C379" s="51"/>
      <c r="D379" s="51"/>
      <c r="E379" s="51"/>
      <c r="F379" s="51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 spans="1:25" ht="15.75" customHeight="1">
      <c r="A380" s="51"/>
      <c r="B380" s="56"/>
      <c r="C380" s="51"/>
      <c r="D380" s="51"/>
      <c r="E380" s="51"/>
      <c r="F380" s="51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 spans="1:25" ht="15.75" customHeight="1">
      <c r="A381" s="51"/>
      <c r="B381" s="56"/>
      <c r="C381" s="51"/>
      <c r="D381" s="51"/>
      <c r="E381" s="51"/>
      <c r="F381" s="51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 spans="1:25" ht="15.75" customHeight="1">
      <c r="A382" s="51"/>
      <c r="B382" s="56"/>
      <c r="C382" s="51"/>
      <c r="D382" s="51"/>
      <c r="E382" s="51"/>
      <c r="F382" s="51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 spans="1:25" ht="15.75" customHeight="1">
      <c r="A383" s="51"/>
      <c r="B383" s="56"/>
      <c r="C383" s="51"/>
      <c r="D383" s="51"/>
      <c r="E383" s="51"/>
      <c r="F383" s="51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 spans="1:25" ht="15.75" customHeight="1">
      <c r="A384" s="51"/>
      <c r="B384" s="56"/>
      <c r="C384" s="51"/>
      <c r="D384" s="51"/>
      <c r="E384" s="51"/>
      <c r="F384" s="51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 spans="1:25" ht="15.75" customHeight="1">
      <c r="A385" s="51"/>
      <c r="B385" s="56"/>
      <c r="C385" s="51"/>
      <c r="D385" s="51"/>
      <c r="E385" s="51"/>
      <c r="F385" s="51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 spans="1:25" ht="15.75" customHeight="1">
      <c r="A386" s="51"/>
      <c r="B386" s="56"/>
      <c r="C386" s="51"/>
      <c r="D386" s="51"/>
      <c r="E386" s="51"/>
      <c r="F386" s="51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 spans="1:25" ht="15.75" customHeight="1">
      <c r="A387" s="51"/>
      <c r="B387" s="56"/>
      <c r="C387" s="51"/>
      <c r="D387" s="51"/>
      <c r="E387" s="51"/>
      <c r="F387" s="51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 spans="1:25" ht="15.75" customHeight="1">
      <c r="A388" s="51"/>
      <c r="B388" s="56"/>
      <c r="C388" s="51"/>
      <c r="D388" s="51"/>
      <c r="E388" s="51"/>
      <c r="F388" s="51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 spans="1:25" ht="15.75" customHeight="1">
      <c r="A389" s="51"/>
      <c r="B389" s="56"/>
      <c r="C389" s="51"/>
      <c r="D389" s="51"/>
      <c r="E389" s="51"/>
      <c r="F389" s="51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 spans="1:25" ht="15.75" customHeight="1">
      <c r="A390" s="51"/>
      <c r="B390" s="56"/>
      <c r="C390" s="51"/>
      <c r="D390" s="51"/>
      <c r="E390" s="51"/>
      <c r="F390" s="51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 spans="1:25" ht="15.75" customHeight="1">
      <c r="A391" s="51"/>
      <c r="B391" s="56"/>
      <c r="C391" s="51"/>
      <c r="D391" s="51"/>
      <c r="E391" s="51"/>
      <c r="F391" s="51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 spans="1:25" ht="15.75" customHeight="1">
      <c r="A392" s="51"/>
      <c r="B392" s="56"/>
      <c r="C392" s="51"/>
      <c r="D392" s="51"/>
      <c r="E392" s="51"/>
      <c r="F392" s="51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 spans="1:25" ht="15.75" customHeight="1">
      <c r="A393" s="51"/>
      <c r="B393" s="56"/>
      <c r="C393" s="51"/>
      <c r="D393" s="51"/>
      <c r="E393" s="51"/>
      <c r="F393" s="51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 spans="1:25" ht="15.75" customHeight="1">
      <c r="A394" s="51"/>
      <c r="B394" s="56"/>
      <c r="C394" s="51"/>
      <c r="D394" s="51"/>
      <c r="E394" s="51"/>
      <c r="F394" s="51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 spans="1:25" ht="15.75" customHeight="1">
      <c r="A395" s="51"/>
      <c r="B395" s="56"/>
      <c r="C395" s="51"/>
      <c r="D395" s="51"/>
      <c r="E395" s="51"/>
      <c r="F395" s="51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 spans="1:25" ht="15.75" customHeight="1">
      <c r="A396" s="51"/>
      <c r="B396" s="56"/>
      <c r="C396" s="51"/>
      <c r="D396" s="51"/>
      <c r="E396" s="51"/>
      <c r="F396" s="51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 spans="1:25" ht="15.75" customHeight="1">
      <c r="A397" s="51"/>
      <c r="B397" s="56"/>
      <c r="C397" s="51"/>
      <c r="D397" s="51"/>
      <c r="E397" s="51"/>
      <c r="F397" s="51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 spans="1:25" ht="15.75" customHeight="1">
      <c r="A398" s="51"/>
      <c r="B398" s="56"/>
      <c r="C398" s="51"/>
      <c r="D398" s="51"/>
      <c r="E398" s="51"/>
      <c r="F398" s="51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 spans="1:25" ht="15.75" customHeight="1">
      <c r="A399" s="51"/>
      <c r="B399" s="56"/>
      <c r="C399" s="51"/>
      <c r="D399" s="51"/>
      <c r="E399" s="51"/>
      <c r="F399" s="51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 spans="1:25" ht="15.75" customHeight="1">
      <c r="A400" s="51"/>
      <c r="B400" s="56"/>
      <c r="C400" s="51"/>
      <c r="D400" s="51"/>
      <c r="E400" s="51"/>
      <c r="F400" s="51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 spans="1:25" ht="15.75" customHeight="1">
      <c r="A401" s="51"/>
      <c r="B401" s="56"/>
      <c r="C401" s="51"/>
      <c r="D401" s="51"/>
      <c r="E401" s="51"/>
      <c r="F401" s="51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 spans="1:25" ht="15.75" customHeight="1">
      <c r="A402" s="51"/>
      <c r="B402" s="56"/>
      <c r="C402" s="51"/>
      <c r="D402" s="51"/>
      <c r="E402" s="51"/>
      <c r="F402" s="51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 spans="1:25" ht="15.75" customHeight="1">
      <c r="A403" s="51"/>
      <c r="B403" s="56"/>
      <c r="C403" s="51"/>
      <c r="D403" s="51"/>
      <c r="E403" s="51"/>
      <c r="F403" s="51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 spans="1:25" ht="15.75" customHeight="1">
      <c r="A404" s="51"/>
      <c r="B404" s="56"/>
      <c r="C404" s="51"/>
      <c r="D404" s="51"/>
      <c r="E404" s="51"/>
      <c r="F404" s="51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 spans="1:25" ht="15.75" customHeight="1">
      <c r="A405" s="51"/>
      <c r="B405" s="56"/>
      <c r="C405" s="51"/>
      <c r="D405" s="51"/>
      <c r="E405" s="51"/>
      <c r="F405" s="51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 spans="1:25" ht="15.75" customHeight="1">
      <c r="A406" s="51"/>
      <c r="B406" s="56"/>
      <c r="C406" s="51"/>
      <c r="D406" s="51"/>
      <c r="E406" s="51"/>
      <c r="F406" s="51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 spans="1:25" ht="15.75" customHeight="1">
      <c r="A407" s="51"/>
      <c r="B407" s="56"/>
      <c r="C407" s="51"/>
      <c r="D407" s="51"/>
      <c r="E407" s="51"/>
      <c r="F407" s="51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 spans="1:25" ht="15.75" customHeight="1">
      <c r="A408" s="51"/>
      <c r="B408" s="56"/>
      <c r="C408" s="51"/>
      <c r="D408" s="51"/>
      <c r="E408" s="51"/>
      <c r="F408" s="51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 spans="1:25" ht="15.75" customHeight="1">
      <c r="A409" s="51"/>
      <c r="B409" s="56"/>
      <c r="C409" s="51"/>
      <c r="D409" s="51"/>
      <c r="E409" s="51"/>
      <c r="F409" s="51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 spans="1:25" ht="15.75" customHeight="1">
      <c r="A410" s="51"/>
      <c r="B410" s="56"/>
      <c r="C410" s="51"/>
      <c r="D410" s="51"/>
      <c r="E410" s="51"/>
      <c r="F410" s="51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 spans="1:25" ht="15.75" customHeight="1">
      <c r="A411" s="51"/>
      <c r="B411" s="56"/>
      <c r="C411" s="51"/>
      <c r="D411" s="51"/>
      <c r="E411" s="51"/>
      <c r="F411" s="51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 spans="1:25" ht="15.75" customHeight="1">
      <c r="A412" s="51"/>
      <c r="B412" s="56"/>
      <c r="C412" s="51"/>
      <c r="D412" s="51"/>
      <c r="E412" s="51"/>
      <c r="F412" s="51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 spans="1:25" ht="15.75" customHeight="1">
      <c r="A413" s="51"/>
      <c r="B413" s="56"/>
      <c r="C413" s="51"/>
      <c r="D413" s="51"/>
      <c r="E413" s="51"/>
      <c r="F413" s="51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 spans="1:25" ht="15.75" customHeight="1">
      <c r="A414" s="51"/>
      <c r="B414" s="56"/>
      <c r="C414" s="51"/>
      <c r="D414" s="51"/>
      <c r="E414" s="51"/>
      <c r="F414" s="51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 spans="1:25" ht="15.75" customHeight="1">
      <c r="A415" s="51"/>
      <c r="B415" s="56"/>
      <c r="C415" s="51"/>
      <c r="D415" s="51"/>
      <c r="E415" s="51"/>
      <c r="F415" s="51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 spans="1:25" ht="15.75" customHeight="1">
      <c r="A416" s="51"/>
      <c r="B416" s="56"/>
      <c r="C416" s="51"/>
      <c r="D416" s="51"/>
      <c r="E416" s="51"/>
      <c r="F416" s="51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 spans="1:25" ht="15.75" customHeight="1">
      <c r="A417" s="51"/>
      <c r="B417" s="56"/>
      <c r="C417" s="51"/>
      <c r="D417" s="51"/>
      <c r="E417" s="51"/>
      <c r="F417" s="51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 spans="1:25" ht="15.75" customHeight="1">
      <c r="A418" s="51"/>
      <c r="B418" s="56"/>
      <c r="C418" s="51"/>
      <c r="D418" s="51"/>
      <c r="E418" s="51"/>
      <c r="F418" s="51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 spans="1:25" ht="15.75" customHeight="1">
      <c r="A419" s="51"/>
      <c r="B419" s="56"/>
      <c r="C419" s="51"/>
      <c r="D419" s="51"/>
      <c r="E419" s="51"/>
      <c r="F419" s="51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 spans="1:25" ht="15.75" customHeight="1">
      <c r="A420" s="51"/>
      <c r="B420" s="56"/>
      <c r="C420" s="51"/>
      <c r="D420" s="51"/>
      <c r="E420" s="51"/>
      <c r="F420" s="51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 spans="1:25" ht="15.75" customHeight="1">
      <c r="A421" s="51"/>
      <c r="B421" s="56"/>
      <c r="C421" s="51"/>
      <c r="D421" s="51"/>
      <c r="E421" s="51"/>
      <c r="F421" s="51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 spans="1:25" ht="15.75" customHeight="1">
      <c r="A422" s="51"/>
      <c r="B422" s="56"/>
      <c r="C422" s="51"/>
      <c r="D422" s="51"/>
      <c r="E422" s="51"/>
      <c r="F422" s="51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 spans="1:25" ht="15.75" customHeight="1">
      <c r="A423" s="51"/>
      <c r="B423" s="56"/>
      <c r="C423" s="51"/>
      <c r="D423" s="51"/>
      <c r="E423" s="51"/>
      <c r="F423" s="51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 spans="1:25" ht="15.75" customHeight="1">
      <c r="A424" s="51"/>
      <c r="B424" s="56"/>
      <c r="C424" s="51"/>
      <c r="D424" s="51"/>
      <c r="E424" s="51"/>
      <c r="F424" s="51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 spans="1:25" ht="15.75" customHeight="1">
      <c r="A425" s="51"/>
      <c r="B425" s="56"/>
      <c r="C425" s="51"/>
      <c r="D425" s="51"/>
      <c r="E425" s="51"/>
      <c r="F425" s="51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 spans="1:25" ht="15.75" customHeight="1">
      <c r="A426" s="51"/>
      <c r="B426" s="56"/>
      <c r="C426" s="51"/>
      <c r="D426" s="51"/>
      <c r="E426" s="51"/>
      <c r="F426" s="51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 spans="1:25" ht="15.75" customHeight="1">
      <c r="A427" s="51"/>
      <c r="B427" s="56"/>
      <c r="C427" s="51"/>
      <c r="D427" s="51"/>
      <c r="E427" s="51"/>
      <c r="F427" s="51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 spans="1:25" ht="15.75" customHeight="1">
      <c r="A428" s="51"/>
      <c r="B428" s="56"/>
      <c r="C428" s="51"/>
      <c r="D428" s="51"/>
      <c r="E428" s="51"/>
      <c r="F428" s="51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 spans="1:25" ht="15.75" customHeight="1">
      <c r="A429" s="51"/>
      <c r="B429" s="56"/>
      <c r="C429" s="51"/>
      <c r="D429" s="51"/>
      <c r="E429" s="51"/>
      <c r="F429" s="51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 spans="1:25" ht="15.75" customHeight="1">
      <c r="A430" s="51"/>
      <c r="B430" s="56"/>
      <c r="C430" s="51"/>
      <c r="D430" s="51"/>
      <c r="E430" s="51"/>
      <c r="F430" s="51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 spans="1:25" ht="15.75" customHeight="1">
      <c r="A431" s="51"/>
      <c r="B431" s="56"/>
      <c r="C431" s="51"/>
      <c r="D431" s="51"/>
      <c r="E431" s="51"/>
      <c r="F431" s="51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 spans="1:25" ht="15.75" customHeight="1">
      <c r="A432" s="51"/>
      <c r="B432" s="56"/>
      <c r="C432" s="51"/>
      <c r="D432" s="51"/>
      <c r="E432" s="51"/>
      <c r="F432" s="51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 spans="1:25" ht="15.75" customHeight="1">
      <c r="A433" s="51"/>
      <c r="B433" s="56"/>
      <c r="C433" s="51"/>
      <c r="D433" s="51"/>
      <c r="E433" s="51"/>
      <c r="F433" s="51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 spans="1:25" ht="15.75" customHeight="1">
      <c r="A434" s="51"/>
      <c r="B434" s="56"/>
      <c r="C434" s="51"/>
      <c r="D434" s="51"/>
      <c r="E434" s="51"/>
      <c r="F434" s="51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 spans="1:25" ht="15.75" customHeight="1">
      <c r="A435" s="51"/>
      <c r="B435" s="56"/>
      <c r="C435" s="51"/>
      <c r="D435" s="51"/>
      <c r="E435" s="51"/>
      <c r="F435" s="51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 spans="1:25" ht="15.75" customHeight="1">
      <c r="A436" s="51"/>
      <c r="B436" s="56"/>
      <c r="C436" s="51"/>
      <c r="D436" s="51"/>
      <c r="E436" s="51"/>
      <c r="F436" s="51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 spans="1:25" ht="15.75" customHeight="1">
      <c r="A437" s="51"/>
      <c r="B437" s="56"/>
      <c r="C437" s="51"/>
      <c r="D437" s="51"/>
      <c r="E437" s="51"/>
      <c r="F437" s="51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 spans="1:25" ht="15.75" customHeight="1">
      <c r="A438" s="51"/>
      <c r="B438" s="56"/>
      <c r="C438" s="51"/>
      <c r="D438" s="51"/>
      <c r="E438" s="51"/>
      <c r="F438" s="51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 spans="1:25" ht="15.75" customHeight="1">
      <c r="A439" s="51"/>
      <c r="B439" s="56"/>
      <c r="C439" s="51"/>
      <c r="D439" s="51"/>
      <c r="E439" s="51"/>
      <c r="F439" s="51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 spans="1:25" ht="15.75" customHeight="1">
      <c r="A440" s="51"/>
      <c r="B440" s="56"/>
      <c r="C440" s="51"/>
      <c r="D440" s="51"/>
      <c r="E440" s="51"/>
      <c r="F440" s="51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 spans="1:25" ht="15.75" customHeight="1">
      <c r="A441" s="51"/>
      <c r="B441" s="56"/>
      <c r="C441" s="51"/>
      <c r="D441" s="51"/>
      <c r="E441" s="51"/>
      <c r="F441" s="51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 spans="1:25" ht="15.75" customHeight="1">
      <c r="A442" s="51"/>
      <c r="B442" s="56"/>
      <c r="C442" s="51"/>
      <c r="D442" s="51"/>
      <c r="E442" s="51"/>
      <c r="F442" s="51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 spans="1:25" ht="15.75" customHeight="1">
      <c r="A443" s="51"/>
      <c r="B443" s="56"/>
      <c r="C443" s="51"/>
      <c r="D443" s="51"/>
      <c r="E443" s="51"/>
      <c r="F443" s="51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 spans="1:25" ht="15.75" customHeight="1">
      <c r="A444" s="51"/>
      <c r="B444" s="56"/>
      <c r="C444" s="51"/>
      <c r="D444" s="51"/>
      <c r="E444" s="51"/>
      <c r="F444" s="51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 spans="1:25" ht="15.75" customHeight="1">
      <c r="A445" s="51"/>
      <c r="B445" s="56"/>
      <c r="C445" s="51"/>
      <c r="D445" s="51"/>
      <c r="E445" s="51"/>
      <c r="F445" s="51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 spans="1:25" ht="15.75" customHeight="1">
      <c r="A446" s="51"/>
      <c r="B446" s="56"/>
      <c r="C446" s="51"/>
      <c r="D446" s="51"/>
      <c r="E446" s="51"/>
      <c r="F446" s="51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 spans="1:25" ht="15.75" customHeight="1">
      <c r="A447" s="51"/>
      <c r="B447" s="56"/>
      <c r="C447" s="51"/>
      <c r="D447" s="51"/>
      <c r="E447" s="51"/>
      <c r="F447" s="51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 spans="1:25" ht="15.75" customHeight="1">
      <c r="A448" s="51"/>
      <c r="B448" s="56"/>
      <c r="C448" s="51"/>
      <c r="D448" s="51"/>
      <c r="E448" s="51"/>
      <c r="F448" s="51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 spans="1:25" ht="15.75" customHeight="1">
      <c r="A449" s="51"/>
      <c r="B449" s="56"/>
      <c r="C449" s="51"/>
      <c r="D449" s="51"/>
      <c r="E449" s="51"/>
      <c r="F449" s="51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 spans="1:25" ht="15.75" customHeight="1">
      <c r="A450" s="51"/>
      <c r="B450" s="56"/>
      <c r="C450" s="51"/>
      <c r="D450" s="51"/>
      <c r="E450" s="51"/>
      <c r="F450" s="51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 spans="1:25" ht="15.75" customHeight="1">
      <c r="A451" s="51"/>
      <c r="B451" s="56"/>
      <c r="C451" s="51"/>
      <c r="D451" s="51"/>
      <c r="E451" s="51"/>
      <c r="F451" s="51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 spans="1:25" ht="15.75" customHeight="1">
      <c r="A452" s="51"/>
      <c r="B452" s="56"/>
      <c r="C452" s="51"/>
      <c r="D452" s="51"/>
      <c r="E452" s="51"/>
      <c r="F452" s="51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 spans="1:25" ht="15.75" customHeight="1">
      <c r="A453" s="51"/>
      <c r="B453" s="56"/>
      <c r="C453" s="51"/>
      <c r="D453" s="51"/>
      <c r="E453" s="51"/>
      <c r="F453" s="51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 spans="1:25" ht="15.75" customHeight="1">
      <c r="A454" s="51"/>
      <c r="B454" s="56"/>
      <c r="C454" s="51"/>
      <c r="D454" s="51"/>
      <c r="E454" s="51"/>
      <c r="F454" s="51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 spans="1:25" ht="15.75" customHeight="1">
      <c r="A455" s="51"/>
      <c r="B455" s="56"/>
      <c r="C455" s="51"/>
      <c r="D455" s="51"/>
      <c r="E455" s="51"/>
      <c r="F455" s="51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 spans="1:25" ht="15.75" customHeight="1">
      <c r="A456" s="51"/>
      <c r="B456" s="56"/>
      <c r="C456" s="51"/>
      <c r="D456" s="51"/>
      <c r="E456" s="51"/>
      <c r="F456" s="51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 spans="1:25" ht="15.75" customHeight="1">
      <c r="A457" s="51"/>
      <c r="B457" s="56"/>
      <c r="C457" s="51"/>
      <c r="D457" s="51"/>
      <c r="E457" s="51"/>
      <c r="F457" s="51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 spans="1:25" ht="15.75" customHeight="1">
      <c r="A458" s="51"/>
      <c r="B458" s="56"/>
      <c r="C458" s="51"/>
      <c r="D458" s="51"/>
      <c r="E458" s="51"/>
      <c r="F458" s="51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 spans="1:25" ht="15.75" customHeight="1">
      <c r="A459" s="51"/>
      <c r="B459" s="56"/>
      <c r="C459" s="51"/>
      <c r="D459" s="51"/>
      <c r="E459" s="51"/>
      <c r="F459" s="51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 spans="1:25" ht="15.75" customHeight="1">
      <c r="A460" s="51"/>
      <c r="B460" s="56"/>
      <c r="C460" s="51"/>
      <c r="D460" s="51"/>
      <c r="E460" s="51"/>
      <c r="F460" s="51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 spans="1:25" ht="15.75" customHeight="1">
      <c r="A461" s="51"/>
      <c r="B461" s="56"/>
      <c r="C461" s="51"/>
      <c r="D461" s="51"/>
      <c r="E461" s="51"/>
      <c r="F461" s="51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 spans="1:25" ht="15.75" customHeight="1">
      <c r="A462" s="51"/>
      <c r="B462" s="56"/>
      <c r="C462" s="51"/>
      <c r="D462" s="51"/>
      <c r="E462" s="51"/>
      <c r="F462" s="51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 spans="1:25" ht="15.75" customHeight="1">
      <c r="A463" s="51"/>
      <c r="B463" s="56"/>
      <c r="C463" s="51"/>
      <c r="D463" s="51"/>
      <c r="E463" s="51"/>
      <c r="F463" s="51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 spans="1:25" ht="15.75" customHeight="1">
      <c r="A464" s="51"/>
      <c r="B464" s="56"/>
      <c r="C464" s="51"/>
      <c r="D464" s="51"/>
      <c r="E464" s="51"/>
      <c r="F464" s="51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 spans="1:25" ht="15.75" customHeight="1">
      <c r="A465" s="51"/>
      <c r="B465" s="56"/>
      <c r="C465" s="51"/>
      <c r="D465" s="51"/>
      <c r="E465" s="51"/>
      <c r="F465" s="51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 spans="1:25" ht="15.75" customHeight="1">
      <c r="A466" s="51"/>
      <c r="B466" s="56"/>
      <c r="C466" s="51"/>
      <c r="D466" s="51"/>
      <c r="E466" s="51"/>
      <c r="F466" s="51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 spans="1:25" ht="15.75" customHeight="1">
      <c r="A467" s="51"/>
      <c r="B467" s="56"/>
      <c r="C467" s="51"/>
      <c r="D467" s="51"/>
      <c r="E467" s="51"/>
      <c r="F467" s="51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 spans="1:25" ht="15.75" customHeight="1">
      <c r="A468" s="51"/>
      <c r="B468" s="56"/>
      <c r="C468" s="51"/>
      <c r="D468" s="51"/>
      <c r="E468" s="51"/>
      <c r="F468" s="51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 spans="1:25" ht="15.75" customHeight="1">
      <c r="A469" s="51"/>
      <c r="B469" s="56"/>
      <c r="C469" s="51"/>
      <c r="D469" s="51"/>
      <c r="E469" s="51"/>
      <c r="F469" s="51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 spans="1:25" ht="15.75" customHeight="1">
      <c r="A470" s="51"/>
      <c r="B470" s="56"/>
      <c r="C470" s="51"/>
      <c r="D470" s="51"/>
      <c r="E470" s="51"/>
      <c r="F470" s="51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 spans="1:25" ht="15.75" customHeight="1">
      <c r="A471" s="51"/>
      <c r="B471" s="56"/>
      <c r="C471" s="51"/>
      <c r="D471" s="51"/>
      <c r="E471" s="51"/>
      <c r="F471" s="51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 spans="1:25" ht="15.75" customHeight="1">
      <c r="A472" s="51"/>
      <c r="B472" s="56"/>
      <c r="C472" s="51"/>
      <c r="D472" s="51"/>
      <c r="E472" s="51"/>
      <c r="F472" s="51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 spans="1:25" ht="15.75" customHeight="1">
      <c r="A473" s="51"/>
      <c r="B473" s="56"/>
      <c r="C473" s="51"/>
      <c r="D473" s="51"/>
      <c r="E473" s="51"/>
      <c r="F473" s="51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 spans="1:25" ht="15.75" customHeight="1">
      <c r="A474" s="51"/>
      <c r="B474" s="56"/>
      <c r="C474" s="51"/>
      <c r="D474" s="51"/>
      <c r="E474" s="51"/>
      <c r="F474" s="51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 spans="1:25" ht="15.75" customHeight="1">
      <c r="A475" s="51"/>
      <c r="B475" s="56"/>
      <c r="C475" s="51"/>
      <c r="D475" s="51"/>
      <c r="E475" s="51"/>
      <c r="F475" s="51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 spans="1:25" ht="15.75" customHeight="1">
      <c r="A476" s="51"/>
      <c r="B476" s="56"/>
      <c r="C476" s="51"/>
      <c r="D476" s="51"/>
      <c r="E476" s="51"/>
      <c r="F476" s="51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 spans="1:25" ht="15.75" customHeight="1">
      <c r="A477" s="51"/>
      <c r="B477" s="56"/>
      <c r="C477" s="51"/>
      <c r="D477" s="51"/>
      <c r="E477" s="51"/>
      <c r="F477" s="51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 spans="1:25" ht="15.75" customHeight="1">
      <c r="A478" s="51"/>
      <c r="B478" s="56"/>
      <c r="C478" s="51"/>
      <c r="D478" s="51"/>
      <c r="E478" s="51"/>
      <c r="F478" s="51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 spans="1:25" ht="15.75" customHeight="1">
      <c r="A479" s="51"/>
      <c r="B479" s="56"/>
      <c r="C479" s="51"/>
      <c r="D479" s="51"/>
      <c r="E479" s="51"/>
      <c r="F479" s="51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 spans="1:25" ht="15.75" customHeight="1">
      <c r="A480" s="51"/>
      <c r="B480" s="56"/>
      <c r="C480" s="51"/>
      <c r="D480" s="51"/>
      <c r="E480" s="51"/>
      <c r="F480" s="51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 spans="1:25" ht="15.75" customHeight="1">
      <c r="A481" s="51"/>
      <c r="B481" s="56"/>
      <c r="C481" s="51"/>
      <c r="D481" s="51"/>
      <c r="E481" s="51"/>
      <c r="F481" s="51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 spans="1:25" ht="15.75" customHeight="1">
      <c r="A482" s="51"/>
      <c r="B482" s="56"/>
      <c r="C482" s="51"/>
      <c r="D482" s="51"/>
      <c r="E482" s="51"/>
      <c r="F482" s="51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 spans="1:25" ht="15.75" customHeight="1">
      <c r="A483" s="51"/>
      <c r="B483" s="56"/>
      <c r="C483" s="51"/>
      <c r="D483" s="51"/>
      <c r="E483" s="51"/>
      <c r="F483" s="51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 spans="1:25" ht="15.75" customHeight="1">
      <c r="A484" s="51"/>
      <c r="B484" s="56"/>
      <c r="C484" s="51"/>
      <c r="D484" s="51"/>
      <c r="E484" s="51"/>
      <c r="F484" s="51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 spans="1:25" ht="15.75" customHeight="1">
      <c r="A485" s="51"/>
      <c r="B485" s="56"/>
      <c r="C485" s="51"/>
      <c r="D485" s="51"/>
      <c r="E485" s="51"/>
      <c r="F485" s="51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 spans="1:25" ht="15.75" customHeight="1">
      <c r="A486" s="51"/>
      <c r="B486" s="56"/>
      <c r="C486" s="51"/>
      <c r="D486" s="51"/>
      <c r="E486" s="51"/>
      <c r="F486" s="51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 spans="1:25" ht="15.75" customHeight="1">
      <c r="A487" s="51"/>
      <c r="B487" s="56"/>
      <c r="C487" s="51"/>
      <c r="D487" s="51"/>
      <c r="E487" s="51"/>
      <c r="F487" s="51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 spans="1:25" ht="15.75" customHeight="1">
      <c r="A488" s="51"/>
      <c r="B488" s="56"/>
      <c r="C488" s="51"/>
      <c r="D488" s="51"/>
      <c r="E488" s="51"/>
      <c r="F488" s="51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 spans="1:25" ht="15.75" customHeight="1">
      <c r="A489" s="51"/>
      <c r="B489" s="56"/>
      <c r="C489" s="51"/>
      <c r="D489" s="51"/>
      <c r="E489" s="51"/>
      <c r="F489" s="51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 spans="1:25" ht="15.75" customHeight="1">
      <c r="A490" s="51"/>
      <c r="B490" s="56"/>
      <c r="C490" s="51"/>
      <c r="D490" s="51"/>
      <c r="E490" s="51"/>
      <c r="F490" s="51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 spans="1:25" ht="15.75" customHeight="1">
      <c r="A491" s="51"/>
      <c r="B491" s="56"/>
      <c r="C491" s="51"/>
      <c r="D491" s="51"/>
      <c r="E491" s="51"/>
      <c r="F491" s="51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 spans="1:25" ht="15.75" customHeight="1">
      <c r="A492" s="51"/>
      <c r="B492" s="56"/>
      <c r="C492" s="51"/>
      <c r="D492" s="51"/>
      <c r="E492" s="51"/>
      <c r="F492" s="51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 spans="1:25" ht="15.75" customHeight="1">
      <c r="A493" s="51"/>
      <c r="B493" s="56"/>
      <c r="C493" s="51"/>
      <c r="D493" s="51"/>
      <c r="E493" s="51"/>
      <c r="F493" s="51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 spans="1:25" ht="15.75" customHeight="1">
      <c r="A494" s="51"/>
      <c r="B494" s="56"/>
      <c r="C494" s="51"/>
      <c r="D494" s="51"/>
      <c r="E494" s="51"/>
      <c r="F494" s="51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 spans="1:25" ht="15.75" customHeight="1">
      <c r="A495" s="51"/>
      <c r="B495" s="56"/>
      <c r="C495" s="51"/>
      <c r="D495" s="51"/>
      <c r="E495" s="51"/>
      <c r="F495" s="51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 spans="1:25" ht="15.75" customHeight="1">
      <c r="A496" s="51"/>
      <c r="B496" s="56"/>
      <c r="C496" s="51"/>
      <c r="D496" s="51"/>
      <c r="E496" s="51"/>
      <c r="F496" s="51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 spans="1:25" ht="15.75" customHeight="1">
      <c r="A497" s="51"/>
      <c r="B497" s="56"/>
      <c r="C497" s="51"/>
      <c r="D497" s="51"/>
      <c r="E497" s="51"/>
      <c r="F497" s="51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 spans="1:25" ht="15.75" customHeight="1">
      <c r="A498" s="51"/>
      <c r="B498" s="56"/>
      <c r="C498" s="51"/>
      <c r="D498" s="51"/>
      <c r="E498" s="51"/>
      <c r="F498" s="51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 spans="1:25" ht="15.75" customHeight="1">
      <c r="A499" s="51"/>
      <c r="B499" s="56"/>
      <c r="C499" s="51"/>
      <c r="D499" s="51"/>
      <c r="E499" s="51"/>
      <c r="F499" s="51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 spans="1:25" ht="15.75" customHeight="1">
      <c r="A500" s="51"/>
      <c r="B500" s="56"/>
      <c r="C500" s="51"/>
      <c r="D500" s="51"/>
      <c r="E500" s="51"/>
      <c r="F500" s="51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 spans="1:25" ht="15.75" customHeight="1">
      <c r="A501" s="51"/>
      <c r="B501" s="56"/>
      <c r="C501" s="51"/>
      <c r="D501" s="51"/>
      <c r="E501" s="51"/>
      <c r="F501" s="51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 spans="1:25" ht="15.75" customHeight="1">
      <c r="A502" s="51"/>
      <c r="B502" s="56"/>
      <c r="C502" s="51"/>
      <c r="D502" s="51"/>
      <c r="E502" s="51"/>
      <c r="F502" s="51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 spans="1:25" ht="15.75" customHeight="1">
      <c r="A503" s="51"/>
      <c r="B503" s="56"/>
      <c r="C503" s="51"/>
      <c r="D503" s="51"/>
      <c r="E503" s="51"/>
      <c r="F503" s="51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 spans="1:25" ht="15.75" customHeight="1">
      <c r="A504" s="51"/>
      <c r="B504" s="56"/>
      <c r="C504" s="51"/>
      <c r="D504" s="51"/>
      <c r="E504" s="51"/>
      <c r="F504" s="51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 spans="1:25" ht="15.75" customHeight="1">
      <c r="A505" s="51"/>
      <c r="B505" s="56"/>
      <c r="C505" s="51"/>
      <c r="D505" s="51"/>
      <c r="E505" s="51"/>
      <c r="F505" s="51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 spans="1:25" ht="15.75" customHeight="1">
      <c r="A506" s="51"/>
      <c r="B506" s="56"/>
      <c r="C506" s="51"/>
      <c r="D506" s="51"/>
      <c r="E506" s="51"/>
      <c r="F506" s="51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 spans="1:25" ht="15.75" customHeight="1">
      <c r="A507" s="51"/>
      <c r="B507" s="56"/>
      <c r="C507" s="51"/>
      <c r="D507" s="51"/>
      <c r="E507" s="51"/>
      <c r="F507" s="51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 spans="1:25" ht="15.75" customHeight="1">
      <c r="A508" s="51"/>
      <c r="B508" s="56"/>
      <c r="C508" s="51"/>
      <c r="D508" s="51"/>
      <c r="E508" s="51"/>
      <c r="F508" s="51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 spans="1:25" ht="15.75" customHeight="1">
      <c r="A509" s="51"/>
      <c r="B509" s="56"/>
      <c r="C509" s="51"/>
      <c r="D509" s="51"/>
      <c r="E509" s="51"/>
      <c r="F509" s="51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 spans="1:25" ht="15.75" customHeight="1">
      <c r="A510" s="51"/>
      <c r="B510" s="56"/>
      <c r="C510" s="51"/>
      <c r="D510" s="51"/>
      <c r="E510" s="51"/>
      <c r="F510" s="51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 spans="1:25" ht="15.75" customHeight="1">
      <c r="A511" s="51"/>
      <c r="B511" s="56"/>
      <c r="C511" s="51"/>
      <c r="D511" s="51"/>
      <c r="E511" s="51"/>
      <c r="F511" s="51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 spans="1:25" ht="15.75" customHeight="1">
      <c r="A512" s="51"/>
      <c r="B512" s="56"/>
      <c r="C512" s="51"/>
      <c r="D512" s="51"/>
      <c r="E512" s="51"/>
      <c r="F512" s="51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 spans="1:25" ht="15.75" customHeight="1">
      <c r="A513" s="51"/>
      <c r="B513" s="56"/>
      <c r="C513" s="51"/>
      <c r="D513" s="51"/>
      <c r="E513" s="51"/>
      <c r="F513" s="51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 spans="1:25" ht="15.75" customHeight="1">
      <c r="A514" s="51"/>
      <c r="B514" s="56"/>
      <c r="C514" s="51"/>
      <c r="D514" s="51"/>
      <c r="E514" s="51"/>
      <c r="F514" s="51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 spans="1:25" ht="15.75" customHeight="1">
      <c r="A515" s="51"/>
      <c r="B515" s="56"/>
      <c r="C515" s="51"/>
      <c r="D515" s="51"/>
      <c r="E515" s="51"/>
      <c r="F515" s="51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 spans="1:25" ht="15.75" customHeight="1">
      <c r="A516" s="51"/>
      <c r="B516" s="56"/>
      <c r="C516" s="51"/>
      <c r="D516" s="51"/>
      <c r="E516" s="51"/>
      <c r="F516" s="51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 spans="1:25" ht="15.75" customHeight="1">
      <c r="A517" s="51"/>
      <c r="B517" s="56"/>
      <c r="C517" s="51"/>
      <c r="D517" s="51"/>
      <c r="E517" s="51"/>
      <c r="F517" s="51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 spans="1:25" ht="15.75" customHeight="1">
      <c r="A518" s="51"/>
      <c r="B518" s="56"/>
      <c r="C518" s="51"/>
      <c r="D518" s="51"/>
      <c r="E518" s="51"/>
      <c r="F518" s="51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 spans="1:25" ht="15.75" customHeight="1">
      <c r="A519" s="51"/>
      <c r="B519" s="56"/>
      <c r="C519" s="51"/>
      <c r="D519" s="51"/>
      <c r="E519" s="51"/>
      <c r="F519" s="51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 spans="1:25" ht="15.75" customHeight="1">
      <c r="A520" s="51"/>
      <c r="B520" s="56"/>
      <c r="C520" s="51"/>
      <c r="D520" s="51"/>
      <c r="E520" s="51"/>
      <c r="F520" s="51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 spans="1:25" ht="15.75" customHeight="1">
      <c r="A521" s="51"/>
      <c r="B521" s="56"/>
      <c r="C521" s="51"/>
      <c r="D521" s="51"/>
      <c r="E521" s="51"/>
      <c r="F521" s="51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 spans="1:25" ht="15.75" customHeight="1">
      <c r="A522" s="51"/>
      <c r="B522" s="56"/>
      <c r="C522" s="51"/>
      <c r="D522" s="51"/>
      <c r="E522" s="51"/>
      <c r="F522" s="51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 spans="1:25" ht="15.75" customHeight="1">
      <c r="A523" s="51"/>
      <c r="B523" s="56"/>
      <c r="C523" s="51"/>
      <c r="D523" s="51"/>
      <c r="E523" s="51"/>
      <c r="F523" s="51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 spans="1:25" ht="15.75" customHeight="1">
      <c r="A524" s="51"/>
      <c r="B524" s="56"/>
      <c r="C524" s="51"/>
      <c r="D524" s="51"/>
      <c r="E524" s="51"/>
      <c r="F524" s="51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 spans="1:25" ht="15.75" customHeight="1">
      <c r="A525" s="51"/>
      <c r="B525" s="56"/>
      <c r="C525" s="51"/>
      <c r="D525" s="51"/>
      <c r="E525" s="51"/>
      <c r="F525" s="51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 spans="1:25" ht="15.75" customHeight="1">
      <c r="A526" s="51"/>
      <c r="B526" s="56"/>
      <c r="C526" s="51"/>
      <c r="D526" s="51"/>
      <c r="E526" s="51"/>
      <c r="F526" s="51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 spans="1:25" ht="15.75" customHeight="1">
      <c r="A527" s="51"/>
      <c r="B527" s="56"/>
      <c r="C527" s="51"/>
      <c r="D527" s="51"/>
      <c r="E527" s="51"/>
      <c r="F527" s="51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 spans="1:25" ht="15.75" customHeight="1">
      <c r="A528" s="51"/>
      <c r="B528" s="56"/>
      <c r="C528" s="51"/>
      <c r="D528" s="51"/>
      <c r="E528" s="51"/>
      <c r="F528" s="51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 spans="1:25" ht="15.75" customHeight="1">
      <c r="A529" s="51"/>
      <c r="B529" s="56"/>
      <c r="C529" s="51"/>
      <c r="D529" s="51"/>
      <c r="E529" s="51"/>
      <c r="F529" s="51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 spans="1:25" ht="15.75" customHeight="1">
      <c r="A530" s="51"/>
      <c r="B530" s="56"/>
      <c r="C530" s="51"/>
      <c r="D530" s="51"/>
      <c r="E530" s="51"/>
      <c r="F530" s="51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 spans="1:25" ht="15.75" customHeight="1">
      <c r="A531" s="51"/>
      <c r="B531" s="56"/>
      <c r="C531" s="51"/>
      <c r="D531" s="51"/>
      <c r="E531" s="51"/>
      <c r="F531" s="51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 spans="1:25" ht="15.75" customHeight="1">
      <c r="A532" s="51"/>
      <c r="B532" s="56"/>
      <c r="C532" s="51"/>
      <c r="D532" s="51"/>
      <c r="E532" s="51"/>
      <c r="F532" s="51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 spans="1:25" ht="15.75" customHeight="1">
      <c r="A533" s="51"/>
      <c r="B533" s="56"/>
      <c r="C533" s="51"/>
      <c r="D533" s="51"/>
      <c r="E533" s="51"/>
      <c r="F533" s="51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 spans="1:25" ht="15.75" customHeight="1">
      <c r="A534" s="51"/>
      <c r="B534" s="56"/>
      <c r="C534" s="51"/>
      <c r="D534" s="51"/>
      <c r="E534" s="51"/>
      <c r="F534" s="51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 spans="1:25" ht="15.75" customHeight="1">
      <c r="A535" s="51"/>
      <c r="B535" s="56"/>
      <c r="C535" s="51"/>
      <c r="D535" s="51"/>
      <c r="E535" s="51"/>
      <c r="F535" s="51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 spans="1:25" ht="15.75" customHeight="1">
      <c r="A536" s="51"/>
      <c r="B536" s="56"/>
      <c r="C536" s="51"/>
      <c r="D536" s="51"/>
      <c r="E536" s="51"/>
      <c r="F536" s="51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 spans="1:25" ht="15.75" customHeight="1">
      <c r="A537" s="51"/>
      <c r="B537" s="56"/>
      <c r="C537" s="51"/>
      <c r="D537" s="51"/>
      <c r="E537" s="51"/>
      <c r="F537" s="51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 spans="1:25" ht="15.75" customHeight="1">
      <c r="A538" s="51"/>
      <c r="B538" s="56"/>
      <c r="C538" s="51"/>
      <c r="D538" s="51"/>
      <c r="E538" s="51"/>
      <c r="F538" s="51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 spans="1:25" ht="15.75" customHeight="1">
      <c r="A539" s="51"/>
      <c r="B539" s="56"/>
      <c r="C539" s="51"/>
      <c r="D539" s="51"/>
      <c r="E539" s="51"/>
      <c r="F539" s="51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 spans="1:25" ht="15.75" customHeight="1">
      <c r="A540" s="51"/>
      <c r="B540" s="56"/>
      <c r="C540" s="51"/>
      <c r="D540" s="51"/>
      <c r="E540" s="51"/>
      <c r="F540" s="51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 spans="1:25" ht="15.75" customHeight="1">
      <c r="A541" s="51"/>
      <c r="B541" s="56"/>
      <c r="C541" s="51"/>
      <c r="D541" s="51"/>
      <c r="E541" s="51"/>
      <c r="F541" s="51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 spans="1:25" ht="15.75" customHeight="1">
      <c r="A542" s="51"/>
      <c r="B542" s="56"/>
      <c r="C542" s="51"/>
      <c r="D542" s="51"/>
      <c r="E542" s="51"/>
      <c r="F542" s="51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 spans="1:25" ht="15.75" customHeight="1">
      <c r="A543" s="51"/>
      <c r="B543" s="56"/>
      <c r="C543" s="51"/>
      <c r="D543" s="51"/>
      <c r="E543" s="51"/>
      <c r="F543" s="51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 spans="1:25" ht="15.75" customHeight="1">
      <c r="A544" s="51"/>
      <c r="B544" s="56"/>
      <c r="C544" s="51"/>
      <c r="D544" s="51"/>
      <c r="E544" s="51"/>
      <c r="F544" s="51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 spans="1:25" ht="15.75" customHeight="1">
      <c r="A545" s="51"/>
      <c r="B545" s="56"/>
      <c r="C545" s="51"/>
      <c r="D545" s="51"/>
      <c r="E545" s="51"/>
      <c r="F545" s="51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 spans="1:25" ht="15.75" customHeight="1">
      <c r="A546" s="51"/>
      <c r="B546" s="56"/>
      <c r="C546" s="51"/>
      <c r="D546" s="51"/>
      <c r="E546" s="51"/>
      <c r="F546" s="51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 spans="1:25" ht="15.75" customHeight="1">
      <c r="A547" s="51"/>
      <c r="B547" s="56"/>
      <c r="C547" s="51"/>
      <c r="D547" s="51"/>
      <c r="E547" s="51"/>
      <c r="F547" s="51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 spans="1:25" ht="15.75" customHeight="1">
      <c r="A548" s="51"/>
      <c r="B548" s="56"/>
      <c r="C548" s="51"/>
      <c r="D548" s="51"/>
      <c r="E548" s="51"/>
      <c r="F548" s="51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 spans="1:25" ht="15.75" customHeight="1">
      <c r="A549" s="51"/>
      <c r="B549" s="56"/>
      <c r="C549" s="51"/>
      <c r="D549" s="51"/>
      <c r="E549" s="51"/>
      <c r="F549" s="51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 spans="1:25" ht="15.75" customHeight="1">
      <c r="A550" s="51"/>
      <c r="B550" s="56"/>
      <c r="C550" s="51"/>
      <c r="D550" s="51"/>
      <c r="E550" s="51"/>
      <c r="F550" s="51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 spans="1:25" ht="15.75" customHeight="1">
      <c r="A551" s="51"/>
      <c r="B551" s="56"/>
      <c r="C551" s="51"/>
      <c r="D551" s="51"/>
      <c r="E551" s="51"/>
      <c r="F551" s="51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 spans="1:25" ht="15.75" customHeight="1">
      <c r="A552" s="51"/>
      <c r="B552" s="56"/>
      <c r="C552" s="51"/>
      <c r="D552" s="51"/>
      <c r="E552" s="51"/>
      <c r="F552" s="51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 spans="1:25" ht="15.75" customHeight="1">
      <c r="A553" s="51"/>
      <c r="B553" s="56"/>
      <c r="C553" s="51"/>
      <c r="D553" s="51"/>
      <c r="E553" s="51"/>
      <c r="F553" s="51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 spans="1:25" ht="15.75" customHeight="1">
      <c r="A554" s="51"/>
      <c r="B554" s="56"/>
      <c r="C554" s="51"/>
      <c r="D554" s="51"/>
      <c r="E554" s="51"/>
      <c r="F554" s="51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 spans="1:25" ht="15.75" customHeight="1">
      <c r="A555" s="51"/>
      <c r="B555" s="56"/>
      <c r="C555" s="51"/>
      <c r="D555" s="51"/>
      <c r="E555" s="51"/>
      <c r="F555" s="51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 spans="1:25" ht="15.75" customHeight="1">
      <c r="A556" s="51"/>
      <c r="B556" s="56"/>
      <c r="C556" s="51"/>
      <c r="D556" s="51"/>
      <c r="E556" s="51"/>
      <c r="F556" s="51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 spans="1:25" ht="15.75" customHeight="1">
      <c r="A557" s="51"/>
      <c r="B557" s="56"/>
      <c r="C557" s="51"/>
      <c r="D557" s="51"/>
      <c r="E557" s="51"/>
      <c r="F557" s="51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 spans="1:25" ht="15.75" customHeight="1">
      <c r="A558" s="51"/>
      <c r="B558" s="56"/>
      <c r="C558" s="51"/>
      <c r="D558" s="51"/>
      <c r="E558" s="51"/>
      <c r="F558" s="51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 spans="1:25" ht="15.75" customHeight="1">
      <c r="A559" s="51"/>
      <c r="B559" s="56"/>
      <c r="C559" s="51"/>
      <c r="D559" s="51"/>
      <c r="E559" s="51"/>
      <c r="F559" s="51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 spans="1:25" ht="15.75" customHeight="1">
      <c r="A560" s="51"/>
      <c r="B560" s="56"/>
      <c r="C560" s="51"/>
      <c r="D560" s="51"/>
      <c r="E560" s="51"/>
      <c r="F560" s="51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 spans="1:25" ht="15.75" customHeight="1">
      <c r="A561" s="51"/>
      <c r="B561" s="56"/>
      <c r="C561" s="51"/>
      <c r="D561" s="51"/>
      <c r="E561" s="51"/>
      <c r="F561" s="51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 spans="1:25" ht="15.75" customHeight="1">
      <c r="A562" s="51"/>
      <c r="B562" s="56"/>
      <c r="C562" s="51"/>
      <c r="D562" s="51"/>
      <c r="E562" s="51"/>
      <c r="F562" s="51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 spans="1:25" ht="15.75" customHeight="1">
      <c r="A563" s="51"/>
      <c r="B563" s="56"/>
      <c r="C563" s="51"/>
      <c r="D563" s="51"/>
      <c r="E563" s="51"/>
      <c r="F563" s="51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 spans="1:25" ht="15.75" customHeight="1">
      <c r="A564" s="51"/>
      <c r="B564" s="56"/>
      <c r="C564" s="51"/>
      <c r="D564" s="51"/>
      <c r="E564" s="51"/>
      <c r="F564" s="51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 spans="1:25" ht="15.75" customHeight="1">
      <c r="A565" s="51"/>
      <c r="B565" s="56"/>
      <c r="C565" s="51"/>
      <c r="D565" s="51"/>
      <c r="E565" s="51"/>
      <c r="F565" s="51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 spans="1:25" ht="15.75" customHeight="1">
      <c r="A566" s="51"/>
      <c r="B566" s="56"/>
      <c r="C566" s="51"/>
      <c r="D566" s="51"/>
      <c r="E566" s="51"/>
      <c r="F566" s="51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 spans="1:25" ht="15.75" customHeight="1">
      <c r="A567" s="51"/>
      <c r="B567" s="56"/>
      <c r="C567" s="51"/>
      <c r="D567" s="51"/>
      <c r="E567" s="51"/>
      <c r="F567" s="51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 spans="1:25" ht="15.75" customHeight="1">
      <c r="A568" s="51"/>
      <c r="B568" s="56"/>
      <c r="C568" s="51"/>
      <c r="D568" s="51"/>
      <c r="E568" s="51"/>
      <c r="F568" s="51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 spans="1:25" ht="15.75" customHeight="1">
      <c r="A569" s="51"/>
      <c r="B569" s="56"/>
      <c r="C569" s="51"/>
      <c r="D569" s="51"/>
      <c r="E569" s="51"/>
      <c r="F569" s="51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 spans="1:25" ht="15.75" customHeight="1">
      <c r="A570" s="51"/>
      <c r="B570" s="56"/>
      <c r="C570" s="51"/>
      <c r="D570" s="51"/>
      <c r="E570" s="51"/>
      <c r="F570" s="51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 spans="1:25" ht="15.75" customHeight="1">
      <c r="A571" s="51"/>
      <c r="B571" s="56"/>
      <c r="C571" s="51"/>
      <c r="D571" s="51"/>
      <c r="E571" s="51"/>
      <c r="F571" s="51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 spans="1:25" ht="15.75" customHeight="1">
      <c r="A572" s="51"/>
      <c r="B572" s="56"/>
      <c r="C572" s="51"/>
      <c r="D572" s="51"/>
      <c r="E572" s="51"/>
      <c r="F572" s="51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 spans="1:25" ht="15.75" customHeight="1">
      <c r="A573" s="51"/>
      <c r="B573" s="56"/>
      <c r="C573" s="51"/>
      <c r="D573" s="51"/>
      <c r="E573" s="51"/>
      <c r="F573" s="51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 spans="1:25" ht="15.75" customHeight="1">
      <c r="A574" s="51"/>
      <c r="B574" s="56"/>
      <c r="C574" s="51"/>
      <c r="D574" s="51"/>
      <c r="E574" s="51"/>
      <c r="F574" s="51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 spans="1:25" ht="15.75" customHeight="1">
      <c r="A575" s="51"/>
      <c r="B575" s="56"/>
      <c r="C575" s="51"/>
      <c r="D575" s="51"/>
      <c r="E575" s="51"/>
      <c r="F575" s="51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 spans="1:25" ht="15.75" customHeight="1">
      <c r="A576" s="51"/>
      <c r="B576" s="56"/>
      <c r="C576" s="51"/>
      <c r="D576" s="51"/>
      <c r="E576" s="51"/>
      <c r="F576" s="51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 spans="1:25" ht="15.75" customHeight="1">
      <c r="A577" s="51"/>
      <c r="B577" s="56"/>
      <c r="C577" s="51"/>
      <c r="D577" s="51"/>
      <c r="E577" s="51"/>
      <c r="F577" s="51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 spans="1:25" ht="15.75" customHeight="1">
      <c r="A578" s="51"/>
      <c r="B578" s="56"/>
      <c r="C578" s="51"/>
      <c r="D578" s="51"/>
      <c r="E578" s="51"/>
      <c r="F578" s="51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 spans="1:25" ht="15.75" customHeight="1">
      <c r="A579" s="51"/>
      <c r="B579" s="56"/>
      <c r="C579" s="51"/>
      <c r="D579" s="51"/>
      <c r="E579" s="51"/>
      <c r="F579" s="51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 spans="1:25" ht="15.75" customHeight="1">
      <c r="A580" s="51"/>
      <c r="B580" s="56"/>
      <c r="C580" s="51"/>
      <c r="D580" s="51"/>
      <c r="E580" s="51"/>
      <c r="F580" s="51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 spans="1:25" ht="15.75" customHeight="1">
      <c r="A581" s="51"/>
      <c r="B581" s="56"/>
      <c r="C581" s="51"/>
      <c r="D581" s="51"/>
      <c r="E581" s="51"/>
      <c r="F581" s="51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 spans="1:25" ht="15.75" customHeight="1">
      <c r="A582" s="51"/>
      <c r="B582" s="56"/>
      <c r="C582" s="51"/>
      <c r="D582" s="51"/>
      <c r="E582" s="51"/>
      <c r="F582" s="51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 spans="1:25" ht="15.75" customHeight="1">
      <c r="A583" s="51"/>
      <c r="B583" s="56"/>
      <c r="C583" s="51"/>
      <c r="D583" s="51"/>
      <c r="E583" s="51"/>
      <c r="F583" s="51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 spans="1:25" ht="15.75" customHeight="1">
      <c r="A584" s="51"/>
      <c r="B584" s="56"/>
      <c r="C584" s="51"/>
      <c r="D584" s="51"/>
      <c r="E584" s="51"/>
      <c r="F584" s="51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 spans="1:25" ht="15.75" customHeight="1">
      <c r="A585" s="51"/>
      <c r="B585" s="56"/>
      <c r="C585" s="51"/>
      <c r="D585" s="51"/>
      <c r="E585" s="51"/>
      <c r="F585" s="51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 spans="1:25" ht="15.75" customHeight="1">
      <c r="A586" s="51"/>
      <c r="B586" s="56"/>
      <c r="C586" s="51"/>
      <c r="D586" s="51"/>
      <c r="E586" s="51"/>
      <c r="F586" s="51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 spans="1:25" ht="15.75" customHeight="1">
      <c r="A587" s="51"/>
      <c r="B587" s="56"/>
      <c r="C587" s="51"/>
      <c r="D587" s="51"/>
      <c r="E587" s="51"/>
      <c r="F587" s="51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 spans="1:25" ht="15.75" customHeight="1">
      <c r="A588" s="51"/>
      <c r="B588" s="56"/>
      <c r="C588" s="51"/>
      <c r="D588" s="51"/>
      <c r="E588" s="51"/>
      <c r="F588" s="51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 spans="1:25" ht="15.75" customHeight="1">
      <c r="A589" s="51"/>
      <c r="B589" s="56"/>
      <c r="C589" s="51"/>
      <c r="D589" s="51"/>
      <c r="E589" s="51"/>
      <c r="F589" s="51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 spans="1:25" ht="15.75" customHeight="1">
      <c r="A590" s="51"/>
      <c r="B590" s="56"/>
      <c r="C590" s="51"/>
      <c r="D590" s="51"/>
      <c r="E590" s="51"/>
      <c r="F590" s="51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 spans="1:25" ht="15.75" customHeight="1">
      <c r="A591" s="51"/>
      <c r="B591" s="56"/>
      <c r="C591" s="51"/>
      <c r="D591" s="51"/>
      <c r="E591" s="51"/>
      <c r="F591" s="51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 spans="1:25" ht="15.75" customHeight="1">
      <c r="A592" s="51"/>
      <c r="B592" s="56"/>
      <c r="C592" s="51"/>
      <c r="D592" s="51"/>
      <c r="E592" s="51"/>
      <c r="F592" s="51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 spans="1:25" ht="15.75" customHeight="1">
      <c r="A593" s="51"/>
      <c r="B593" s="56"/>
      <c r="C593" s="51"/>
      <c r="D593" s="51"/>
      <c r="E593" s="51"/>
      <c r="F593" s="51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 spans="1:25" ht="15.75" customHeight="1">
      <c r="A594" s="51"/>
      <c r="B594" s="56"/>
      <c r="C594" s="51"/>
      <c r="D594" s="51"/>
      <c r="E594" s="51"/>
      <c r="F594" s="51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 spans="1:25" ht="15.75" customHeight="1">
      <c r="A595" s="51"/>
      <c r="B595" s="56"/>
      <c r="C595" s="51"/>
      <c r="D595" s="51"/>
      <c r="E595" s="51"/>
      <c r="F595" s="51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 spans="1:25" ht="15.75" customHeight="1">
      <c r="A596" s="51"/>
      <c r="B596" s="56"/>
      <c r="C596" s="51"/>
      <c r="D596" s="51"/>
      <c r="E596" s="51"/>
      <c r="F596" s="51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 spans="1:25" ht="15.75" customHeight="1">
      <c r="A597" s="51"/>
      <c r="B597" s="56"/>
      <c r="C597" s="51"/>
      <c r="D597" s="51"/>
      <c r="E597" s="51"/>
      <c r="F597" s="51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 spans="1:25" ht="15.75" customHeight="1">
      <c r="A598" s="51"/>
      <c r="B598" s="56"/>
      <c r="C598" s="51"/>
      <c r="D598" s="51"/>
      <c r="E598" s="51"/>
      <c r="F598" s="51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 spans="1:25" ht="15.75" customHeight="1">
      <c r="A599" s="51"/>
      <c r="B599" s="56"/>
      <c r="C599" s="51"/>
      <c r="D599" s="51"/>
      <c r="E599" s="51"/>
      <c r="F599" s="51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 spans="1:25" ht="15.75" customHeight="1">
      <c r="A600" s="51"/>
      <c r="B600" s="56"/>
      <c r="C600" s="51"/>
      <c r="D600" s="51"/>
      <c r="E600" s="51"/>
      <c r="F600" s="51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 spans="1:25" ht="15.75" customHeight="1">
      <c r="A601" s="51"/>
      <c r="B601" s="56"/>
      <c r="C601" s="51"/>
      <c r="D601" s="51"/>
      <c r="E601" s="51"/>
      <c r="F601" s="51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 spans="1:25" ht="15.75" customHeight="1">
      <c r="A602" s="51"/>
      <c r="B602" s="56"/>
      <c r="C602" s="51"/>
      <c r="D602" s="51"/>
      <c r="E602" s="51"/>
      <c r="F602" s="51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 spans="1:25" ht="15.75" customHeight="1">
      <c r="A603" s="51"/>
      <c r="B603" s="56"/>
      <c r="C603" s="51"/>
      <c r="D603" s="51"/>
      <c r="E603" s="51"/>
      <c r="F603" s="51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 spans="1:25" ht="15.75" customHeight="1">
      <c r="A604" s="51"/>
      <c r="B604" s="56"/>
      <c r="C604" s="51"/>
      <c r="D604" s="51"/>
      <c r="E604" s="51"/>
      <c r="F604" s="51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 spans="1:25" ht="15.75" customHeight="1">
      <c r="A605" s="51"/>
      <c r="B605" s="56"/>
      <c r="C605" s="51"/>
      <c r="D605" s="51"/>
      <c r="E605" s="51"/>
      <c r="F605" s="51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 spans="1:25" ht="15.75" customHeight="1">
      <c r="A606" s="51"/>
      <c r="B606" s="56"/>
      <c r="C606" s="51"/>
      <c r="D606" s="51"/>
      <c r="E606" s="51"/>
      <c r="F606" s="51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 spans="1:25" ht="15.75" customHeight="1">
      <c r="A607" s="51"/>
      <c r="B607" s="56"/>
      <c r="C607" s="51"/>
      <c r="D607" s="51"/>
      <c r="E607" s="51"/>
      <c r="F607" s="51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 spans="1:25" ht="15.75" customHeight="1">
      <c r="A608" s="51"/>
      <c r="B608" s="56"/>
      <c r="C608" s="51"/>
      <c r="D608" s="51"/>
      <c r="E608" s="51"/>
      <c r="F608" s="51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 spans="1:25" ht="15.75" customHeight="1">
      <c r="A609" s="51"/>
      <c r="B609" s="56"/>
      <c r="C609" s="51"/>
      <c r="D609" s="51"/>
      <c r="E609" s="51"/>
      <c r="F609" s="51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 spans="1:25" ht="15.75" customHeight="1">
      <c r="A610" s="51"/>
      <c r="B610" s="56"/>
      <c r="C610" s="51"/>
      <c r="D610" s="51"/>
      <c r="E610" s="51"/>
      <c r="F610" s="51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 spans="1:25" ht="15.75" customHeight="1">
      <c r="A611" s="51"/>
      <c r="B611" s="56"/>
      <c r="C611" s="51"/>
      <c r="D611" s="51"/>
      <c r="E611" s="51"/>
      <c r="F611" s="51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 spans="1:25" ht="15.75" customHeight="1">
      <c r="A612" s="51"/>
      <c r="B612" s="56"/>
      <c r="C612" s="51"/>
      <c r="D612" s="51"/>
      <c r="E612" s="51"/>
      <c r="F612" s="51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 spans="1:25" ht="15.75" customHeight="1">
      <c r="A613" s="51"/>
      <c r="B613" s="56"/>
      <c r="C613" s="51"/>
      <c r="D613" s="51"/>
      <c r="E613" s="51"/>
      <c r="F613" s="51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 spans="1:25" ht="15.75" customHeight="1">
      <c r="A614" s="51"/>
      <c r="B614" s="56"/>
      <c r="C614" s="51"/>
      <c r="D614" s="51"/>
      <c r="E614" s="51"/>
      <c r="F614" s="51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 spans="1:25" ht="15.75" customHeight="1">
      <c r="A615" s="51"/>
      <c r="B615" s="56"/>
      <c r="C615" s="51"/>
      <c r="D615" s="51"/>
      <c r="E615" s="51"/>
      <c r="F615" s="51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 spans="1:25" ht="15.75" customHeight="1">
      <c r="A616" s="51"/>
      <c r="B616" s="56"/>
      <c r="C616" s="51"/>
      <c r="D616" s="51"/>
      <c r="E616" s="51"/>
      <c r="F616" s="51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 spans="1:25" ht="15.75" customHeight="1">
      <c r="A617" s="51"/>
      <c r="B617" s="56"/>
      <c r="C617" s="51"/>
      <c r="D617" s="51"/>
      <c r="E617" s="51"/>
      <c r="F617" s="51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 spans="1:25" ht="15.75" customHeight="1">
      <c r="A618" s="51"/>
      <c r="B618" s="56"/>
      <c r="C618" s="51"/>
      <c r="D618" s="51"/>
      <c r="E618" s="51"/>
      <c r="F618" s="51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 spans="1:25" ht="15.75" customHeight="1">
      <c r="A619" s="51"/>
      <c r="B619" s="56"/>
      <c r="C619" s="51"/>
      <c r="D619" s="51"/>
      <c r="E619" s="51"/>
      <c r="F619" s="51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 spans="1:25" ht="15.75" customHeight="1">
      <c r="A620" s="51"/>
      <c r="B620" s="56"/>
      <c r="C620" s="51"/>
      <c r="D620" s="51"/>
      <c r="E620" s="51"/>
      <c r="F620" s="51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 spans="1:25" ht="15.75" customHeight="1">
      <c r="A621" s="51"/>
      <c r="B621" s="56"/>
      <c r="C621" s="51"/>
      <c r="D621" s="51"/>
      <c r="E621" s="51"/>
      <c r="F621" s="51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 spans="1:25" ht="15.75" customHeight="1">
      <c r="A622" s="51"/>
      <c r="B622" s="56"/>
      <c r="C622" s="51"/>
      <c r="D622" s="51"/>
      <c r="E622" s="51"/>
      <c r="F622" s="51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 spans="1:25" ht="15.75" customHeight="1">
      <c r="A623" s="51"/>
      <c r="B623" s="56"/>
      <c r="C623" s="51"/>
      <c r="D623" s="51"/>
      <c r="E623" s="51"/>
      <c r="F623" s="51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 spans="1:25" ht="15.75" customHeight="1">
      <c r="A624" s="51"/>
      <c r="B624" s="56"/>
      <c r="C624" s="51"/>
      <c r="D624" s="51"/>
      <c r="E624" s="51"/>
      <c r="F624" s="51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 spans="1:25" ht="15.75" customHeight="1">
      <c r="A625" s="51"/>
      <c r="B625" s="56"/>
      <c r="C625" s="51"/>
      <c r="D625" s="51"/>
      <c r="E625" s="51"/>
      <c r="F625" s="51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 spans="1:25" ht="15.75" customHeight="1">
      <c r="A626" s="51"/>
      <c r="B626" s="56"/>
      <c r="C626" s="51"/>
      <c r="D626" s="51"/>
      <c r="E626" s="51"/>
      <c r="F626" s="51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 spans="1:25" ht="15.75" customHeight="1">
      <c r="A627" s="51"/>
      <c r="B627" s="56"/>
      <c r="C627" s="51"/>
      <c r="D627" s="51"/>
      <c r="E627" s="51"/>
      <c r="F627" s="51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 spans="1:25" ht="15.75" customHeight="1">
      <c r="A628" s="51"/>
      <c r="B628" s="56"/>
      <c r="C628" s="51"/>
      <c r="D628" s="51"/>
      <c r="E628" s="51"/>
      <c r="F628" s="51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 spans="1:25" ht="15.75" customHeight="1">
      <c r="A629" s="51"/>
      <c r="B629" s="56"/>
      <c r="C629" s="51"/>
      <c r="D629" s="51"/>
      <c r="E629" s="51"/>
      <c r="F629" s="51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 spans="1:25" ht="15.75" customHeight="1">
      <c r="A630" s="51"/>
      <c r="B630" s="56"/>
      <c r="C630" s="51"/>
      <c r="D630" s="51"/>
      <c r="E630" s="51"/>
      <c r="F630" s="51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 spans="1:25" ht="15.75" customHeight="1">
      <c r="A631" s="51"/>
      <c r="B631" s="56"/>
      <c r="C631" s="51"/>
      <c r="D631" s="51"/>
      <c r="E631" s="51"/>
      <c r="F631" s="51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 spans="1:25" ht="15.75" customHeight="1">
      <c r="A632" s="51"/>
      <c r="B632" s="56"/>
      <c r="C632" s="51"/>
      <c r="D632" s="51"/>
      <c r="E632" s="51"/>
      <c r="F632" s="51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 spans="1:25" ht="15.75" customHeight="1">
      <c r="A633" s="51"/>
      <c r="B633" s="56"/>
      <c r="C633" s="51"/>
      <c r="D633" s="51"/>
      <c r="E633" s="51"/>
      <c r="F633" s="51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 spans="1:25" ht="15.75" customHeight="1">
      <c r="A634" s="51"/>
      <c r="B634" s="56"/>
      <c r="C634" s="51"/>
      <c r="D634" s="51"/>
      <c r="E634" s="51"/>
      <c r="F634" s="51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 spans="1:25" ht="15.75" customHeight="1">
      <c r="A635" s="51"/>
      <c r="B635" s="56"/>
      <c r="C635" s="51"/>
      <c r="D635" s="51"/>
      <c r="E635" s="51"/>
      <c r="F635" s="51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 spans="1:25" ht="15.75" customHeight="1">
      <c r="A636" s="51"/>
      <c r="B636" s="56"/>
      <c r="C636" s="51"/>
      <c r="D636" s="51"/>
      <c r="E636" s="51"/>
      <c r="F636" s="51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 spans="1:25" ht="15.75" customHeight="1">
      <c r="A637" s="51"/>
      <c r="B637" s="56"/>
      <c r="C637" s="51"/>
      <c r="D637" s="51"/>
      <c r="E637" s="51"/>
      <c r="F637" s="51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 spans="1:25" ht="15.75" customHeight="1">
      <c r="A638" s="51"/>
      <c r="B638" s="56"/>
      <c r="C638" s="51"/>
      <c r="D638" s="51"/>
      <c r="E638" s="51"/>
      <c r="F638" s="51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 spans="1:25" ht="15.75" customHeight="1">
      <c r="A639" s="51"/>
      <c r="B639" s="56"/>
      <c r="C639" s="51"/>
      <c r="D639" s="51"/>
      <c r="E639" s="51"/>
      <c r="F639" s="51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 spans="1:25" ht="15.75" customHeight="1">
      <c r="A640" s="51"/>
      <c r="B640" s="56"/>
      <c r="C640" s="51"/>
      <c r="D640" s="51"/>
      <c r="E640" s="51"/>
      <c r="F640" s="51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 spans="1:25" ht="15.75" customHeight="1">
      <c r="A641" s="51"/>
      <c r="B641" s="56"/>
      <c r="C641" s="51"/>
      <c r="D641" s="51"/>
      <c r="E641" s="51"/>
      <c r="F641" s="51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 spans="1:25" ht="15.75" customHeight="1">
      <c r="A642" s="51"/>
      <c r="B642" s="56"/>
      <c r="C642" s="51"/>
      <c r="D642" s="51"/>
      <c r="E642" s="51"/>
      <c r="F642" s="51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 spans="1:25" ht="15.75" customHeight="1">
      <c r="A643" s="51"/>
      <c r="B643" s="56"/>
      <c r="C643" s="51"/>
      <c r="D643" s="51"/>
      <c r="E643" s="51"/>
      <c r="F643" s="51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 spans="1:25" ht="15.75" customHeight="1">
      <c r="A644" s="51"/>
      <c r="B644" s="56"/>
      <c r="C644" s="51"/>
      <c r="D644" s="51"/>
      <c r="E644" s="51"/>
      <c r="F644" s="51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 spans="1:25" ht="15.75" customHeight="1">
      <c r="A645" s="51"/>
      <c r="B645" s="56"/>
      <c r="C645" s="51"/>
      <c r="D645" s="51"/>
      <c r="E645" s="51"/>
      <c r="F645" s="51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 spans="1:25" ht="15.75" customHeight="1">
      <c r="A646" s="51"/>
      <c r="B646" s="56"/>
      <c r="C646" s="51"/>
      <c r="D646" s="51"/>
      <c r="E646" s="51"/>
      <c r="F646" s="51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 spans="1:25" ht="15.75" customHeight="1">
      <c r="A647" s="51"/>
      <c r="B647" s="56"/>
      <c r="C647" s="51"/>
      <c r="D647" s="51"/>
      <c r="E647" s="51"/>
      <c r="F647" s="51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 spans="1:25" ht="15.75" customHeight="1">
      <c r="A648" s="51"/>
      <c r="B648" s="56"/>
      <c r="C648" s="51"/>
      <c r="D648" s="51"/>
      <c r="E648" s="51"/>
      <c r="F648" s="51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 spans="1:25" ht="15.75" customHeight="1">
      <c r="A649" s="51"/>
      <c r="B649" s="56"/>
      <c r="C649" s="51"/>
      <c r="D649" s="51"/>
      <c r="E649" s="51"/>
      <c r="F649" s="51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 spans="1:25" ht="15.75" customHeight="1">
      <c r="A650" s="51"/>
      <c r="B650" s="56"/>
      <c r="C650" s="51"/>
      <c r="D650" s="51"/>
      <c r="E650" s="51"/>
      <c r="F650" s="51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 spans="1:25" ht="15.75" customHeight="1">
      <c r="A651" s="51"/>
      <c r="B651" s="56"/>
      <c r="C651" s="51"/>
      <c r="D651" s="51"/>
      <c r="E651" s="51"/>
      <c r="F651" s="51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 spans="1:25" ht="15.75" customHeight="1">
      <c r="A652" s="51"/>
      <c r="B652" s="56"/>
      <c r="C652" s="51"/>
      <c r="D652" s="51"/>
      <c r="E652" s="51"/>
      <c r="F652" s="51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 spans="1:25" ht="15.75" customHeight="1">
      <c r="A653" s="51"/>
      <c r="B653" s="56"/>
      <c r="C653" s="51"/>
      <c r="D653" s="51"/>
      <c r="E653" s="51"/>
      <c r="F653" s="51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 spans="1:25" ht="15.75" customHeight="1">
      <c r="A654" s="51"/>
      <c r="B654" s="56"/>
      <c r="C654" s="51"/>
      <c r="D654" s="51"/>
      <c r="E654" s="51"/>
      <c r="F654" s="51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 spans="1:25" ht="15.75" customHeight="1">
      <c r="A655" s="51"/>
      <c r="B655" s="56"/>
      <c r="C655" s="51"/>
      <c r="D655" s="51"/>
      <c r="E655" s="51"/>
      <c r="F655" s="51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 spans="1:25" ht="15.75" customHeight="1">
      <c r="A656" s="51"/>
      <c r="B656" s="56"/>
      <c r="C656" s="51"/>
      <c r="D656" s="51"/>
      <c r="E656" s="51"/>
      <c r="F656" s="51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 spans="1:25" ht="15.75" customHeight="1">
      <c r="A657" s="51"/>
      <c r="B657" s="56"/>
      <c r="C657" s="51"/>
      <c r="D657" s="51"/>
      <c r="E657" s="51"/>
      <c r="F657" s="51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 spans="1:25" ht="15.75" customHeight="1">
      <c r="A658" s="51"/>
      <c r="B658" s="56"/>
      <c r="C658" s="51"/>
      <c r="D658" s="51"/>
      <c r="E658" s="51"/>
      <c r="F658" s="51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 spans="1:25" ht="15.75" customHeight="1">
      <c r="A659" s="51"/>
      <c r="B659" s="56"/>
      <c r="C659" s="51"/>
      <c r="D659" s="51"/>
      <c r="E659" s="51"/>
      <c r="F659" s="51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 spans="1:25" ht="15.75" customHeight="1">
      <c r="A660" s="51"/>
      <c r="B660" s="56"/>
      <c r="C660" s="51"/>
      <c r="D660" s="51"/>
      <c r="E660" s="51"/>
      <c r="F660" s="51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 spans="1:25" ht="15.75" customHeight="1">
      <c r="A661" s="51"/>
      <c r="B661" s="56"/>
      <c r="C661" s="51"/>
      <c r="D661" s="51"/>
      <c r="E661" s="51"/>
      <c r="F661" s="51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 spans="1:25" ht="15.75" customHeight="1">
      <c r="A662" s="51"/>
      <c r="B662" s="56"/>
      <c r="C662" s="51"/>
      <c r="D662" s="51"/>
      <c r="E662" s="51"/>
      <c r="F662" s="51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 spans="1:25" ht="15.75" customHeight="1">
      <c r="A663" s="51"/>
      <c r="B663" s="56"/>
      <c r="C663" s="51"/>
      <c r="D663" s="51"/>
      <c r="E663" s="51"/>
      <c r="F663" s="51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 spans="1:25" ht="15.75" customHeight="1">
      <c r="A664" s="51"/>
      <c r="B664" s="56"/>
      <c r="C664" s="51"/>
      <c r="D664" s="51"/>
      <c r="E664" s="51"/>
      <c r="F664" s="51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 spans="1:25" ht="15.75" customHeight="1">
      <c r="A665" s="51"/>
      <c r="B665" s="56"/>
      <c r="C665" s="51"/>
      <c r="D665" s="51"/>
      <c r="E665" s="51"/>
      <c r="F665" s="51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 spans="1:25" ht="15.75" customHeight="1">
      <c r="A666" s="51"/>
      <c r="B666" s="56"/>
      <c r="C666" s="51"/>
      <c r="D666" s="51"/>
      <c r="E666" s="51"/>
      <c r="F666" s="51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 spans="1:25" ht="15.75" customHeight="1">
      <c r="A667" s="51"/>
      <c r="B667" s="56"/>
      <c r="C667" s="51"/>
      <c r="D667" s="51"/>
      <c r="E667" s="51"/>
      <c r="F667" s="51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 spans="1:25" ht="15.75" customHeight="1">
      <c r="A668" s="51"/>
      <c r="B668" s="56"/>
      <c r="C668" s="51"/>
      <c r="D668" s="51"/>
      <c r="E668" s="51"/>
      <c r="F668" s="51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 spans="1:25" ht="15.75" customHeight="1">
      <c r="A669" s="51"/>
      <c r="B669" s="56"/>
      <c r="C669" s="51"/>
      <c r="D669" s="51"/>
      <c r="E669" s="51"/>
      <c r="F669" s="51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 spans="1:25" ht="15.75" customHeight="1">
      <c r="A670" s="51"/>
      <c r="B670" s="56"/>
      <c r="C670" s="51"/>
      <c r="D670" s="51"/>
      <c r="E670" s="51"/>
      <c r="F670" s="51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 spans="1:25" ht="15.75" customHeight="1">
      <c r="A671" s="51"/>
      <c r="B671" s="56"/>
      <c r="C671" s="51"/>
      <c r="D671" s="51"/>
      <c r="E671" s="51"/>
      <c r="F671" s="51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 spans="1:25" ht="15.75" customHeight="1">
      <c r="A672" s="51"/>
      <c r="B672" s="56"/>
      <c r="C672" s="51"/>
      <c r="D672" s="51"/>
      <c r="E672" s="51"/>
      <c r="F672" s="51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 spans="1:25" ht="15.75" customHeight="1">
      <c r="A673" s="51"/>
      <c r="B673" s="56"/>
      <c r="C673" s="51"/>
      <c r="D673" s="51"/>
      <c r="E673" s="51"/>
      <c r="F673" s="51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 spans="1:25" ht="15.75" customHeight="1">
      <c r="A674" s="51"/>
      <c r="B674" s="56"/>
      <c r="C674" s="51"/>
      <c r="D674" s="51"/>
      <c r="E674" s="51"/>
      <c r="F674" s="51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 spans="1:25" ht="15.75" customHeight="1">
      <c r="A675" s="51"/>
      <c r="B675" s="56"/>
      <c r="C675" s="51"/>
      <c r="D675" s="51"/>
      <c r="E675" s="51"/>
      <c r="F675" s="51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 spans="1:25" ht="15.75" customHeight="1">
      <c r="A676" s="51"/>
      <c r="B676" s="56"/>
      <c r="C676" s="51"/>
      <c r="D676" s="51"/>
      <c r="E676" s="51"/>
      <c r="F676" s="51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 spans="1:25" ht="15.75" customHeight="1">
      <c r="A677" s="51"/>
      <c r="B677" s="56"/>
      <c r="C677" s="51"/>
      <c r="D677" s="51"/>
      <c r="E677" s="51"/>
      <c r="F677" s="51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 spans="1:25" ht="15.75" customHeight="1">
      <c r="A678" s="51"/>
      <c r="B678" s="56"/>
      <c r="C678" s="51"/>
      <c r="D678" s="51"/>
      <c r="E678" s="51"/>
      <c r="F678" s="51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 spans="1:25" ht="15.75" customHeight="1">
      <c r="A679" s="51"/>
      <c r="B679" s="56"/>
      <c r="C679" s="51"/>
      <c r="D679" s="51"/>
      <c r="E679" s="51"/>
      <c r="F679" s="51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 spans="1:25" ht="15.75" customHeight="1">
      <c r="A680" s="51"/>
      <c r="B680" s="56"/>
      <c r="C680" s="51"/>
      <c r="D680" s="51"/>
      <c r="E680" s="51"/>
      <c r="F680" s="51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 spans="1:25" ht="15.75" customHeight="1">
      <c r="A681" s="51"/>
      <c r="B681" s="56"/>
      <c r="C681" s="51"/>
      <c r="D681" s="51"/>
      <c r="E681" s="51"/>
      <c r="F681" s="51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 spans="1:25" ht="15.75" customHeight="1">
      <c r="A682" s="51"/>
      <c r="B682" s="56"/>
      <c r="C682" s="51"/>
      <c r="D682" s="51"/>
      <c r="E682" s="51"/>
      <c r="F682" s="51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 spans="1:25" ht="15.75" customHeight="1">
      <c r="A683" s="51"/>
      <c r="B683" s="56"/>
      <c r="C683" s="51"/>
      <c r="D683" s="51"/>
      <c r="E683" s="51"/>
      <c r="F683" s="51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 spans="1:25" ht="15.75" customHeight="1">
      <c r="A684" s="51"/>
      <c r="B684" s="56"/>
      <c r="C684" s="51"/>
      <c r="D684" s="51"/>
      <c r="E684" s="51"/>
      <c r="F684" s="51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 spans="1:25" ht="15.75" customHeight="1">
      <c r="A685" s="51"/>
      <c r="B685" s="56"/>
      <c r="C685" s="51"/>
      <c r="D685" s="51"/>
      <c r="E685" s="51"/>
      <c r="F685" s="51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 spans="1:25" ht="15.75" customHeight="1">
      <c r="A686" s="51"/>
      <c r="B686" s="56"/>
      <c r="C686" s="51"/>
      <c r="D686" s="51"/>
      <c r="E686" s="51"/>
      <c r="F686" s="51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 spans="1:25" ht="15.75" customHeight="1">
      <c r="A687" s="51"/>
      <c r="B687" s="56"/>
      <c r="C687" s="51"/>
      <c r="D687" s="51"/>
      <c r="E687" s="51"/>
      <c r="F687" s="51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 spans="1:25" ht="15.75" customHeight="1">
      <c r="A688" s="51"/>
      <c r="B688" s="56"/>
      <c r="C688" s="51"/>
      <c r="D688" s="51"/>
      <c r="E688" s="51"/>
      <c r="F688" s="51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 spans="1:25" ht="15.75" customHeight="1">
      <c r="A689" s="51"/>
      <c r="B689" s="56"/>
      <c r="C689" s="51"/>
      <c r="D689" s="51"/>
      <c r="E689" s="51"/>
      <c r="F689" s="51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 spans="1:25" ht="15.75" customHeight="1">
      <c r="A690" s="51"/>
      <c r="B690" s="56"/>
      <c r="C690" s="51"/>
      <c r="D690" s="51"/>
      <c r="E690" s="51"/>
      <c r="F690" s="51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 spans="1:25" ht="15.75" customHeight="1">
      <c r="A691" s="51"/>
      <c r="B691" s="56"/>
      <c r="C691" s="51"/>
      <c r="D691" s="51"/>
      <c r="E691" s="51"/>
      <c r="F691" s="51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 spans="1:25" ht="15.75" customHeight="1">
      <c r="A692" s="51"/>
      <c r="B692" s="56"/>
      <c r="C692" s="51"/>
      <c r="D692" s="51"/>
      <c r="E692" s="51"/>
      <c r="F692" s="51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 spans="1:25" ht="15.75" customHeight="1">
      <c r="A693" s="51"/>
      <c r="B693" s="56"/>
      <c r="C693" s="51"/>
      <c r="D693" s="51"/>
      <c r="E693" s="51"/>
      <c r="F693" s="51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 spans="1:25" ht="15.75" customHeight="1">
      <c r="A694" s="51"/>
      <c r="B694" s="56"/>
      <c r="C694" s="51"/>
      <c r="D694" s="51"/>
      <c r="E694" s="51"/>
      <c r="F694" s="51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 spans="1:25" ht="15.75" customHeight="1">
      <c r="A695" s="51"/>
      <c r="B695" s="56"/>
      <c r="C695" s="51"/>
      <c r="D695" s="51"/>
      <c r="E695" s="51"/>
      <c r="F695" s="51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 spans="1:25" ht="15.75" customHeight="1">
      <c r="A696" s="51"/>
      <c r="B696" s="56"/>
      <c r="C696" s="51"/>
      <c r="D696" s="51"/>
      <c r="E696" s="51"/>
      <c r="F696" s="51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 spans="1:25" ht="15.75" customHeight="1">
      <c r="A697" s="51"/>
      <c r="B697" s="56"/>
      <c r="C697" s="51"/>
      <c r="D697" s="51"/>
      <c r="E697" s="51"/>
      <c r="F697" s="51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 spans="1:25" ht="15.75" customHeight="1">
      <c r="A698" s="51"/>
      <c r="B698" s="56"/>
      <c r="C698" s="51"/>
      <c r="D698" s="51"/>
      <c r="E698" s="51"/>
      <c r="F698" s="51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 spans="1:25" ht="15.75" customHeight="1">
      <c r="A699" s="51"/>
      <c r="B699" s="56"/>
      <c r="C699" s="51"/>
      <c r="D699" s="51"/>
      <c r="E699" s="51"/>
      <c r="F699" s="51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 spans="1:25" ht="15.75" customHeight="1">
      <c r="A700" s="51"/>
      <c r="B700" s="56"/>
      <c r="C700" s="51"/>
      <c r="D700" s="51"/>
      <c r="E700" s="51"/>
      <c r="F700" s="51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 spans="1:25" ht="15.75" customHeight="1">
      <c r="A701" s="51"/>
      <c r="B701" s="56"/>
      <c r="C701" s="51"/>
      <c r="D701" s="51"/>
      <c r="E701" s="51"/>
      <c r="F701" s="51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 spans="1:25" ht="15.75" customHeight="1">
      <c r="A702" s="51"/>
      <c r="B702" s="56"/>
      <c r="C702" s="51"/>
      <c r="D702" s="51"/>
      <c r="E702" s="51"/>
      <c r="F702" s="51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 spans="1:25" ht="15.75" customHeight="1">
      <c r="A703" s="51"/>
      <c r="B703" s="56"/>
      <c r="C703" s="51"/>
      <c r="D703" s="51"/>
      <c r="E703" s="51"/>
      <c r="F703" s="51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 spans="1:25" ht="15.75" customHeight="1">
      <c r="A704" s="51"/>
      <c r="B704" s="56"/>
      <c r="C704" s="51"/>
      <c r="D704" s="51"/>
      <c r="E704" s="51"/>
      <c r="F704" s="51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 spans="1:25" ht="15.75" customHeight="1">
      <c r="A705" s="51"/>
      <c r="B705" s="56"/>
      <c r="C705" s="51"/>
      <c r="D705" s="51"/>
      <c r="E705" s="51"/>
      <c r="F705" s="51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 spans="1:25" ht="15.75" customHeight="1">
      <c r="A706" s="51"/>
      <c r="B706" s="56"/>
      <c r="C706" s="51"/>
      <c r="D706" s="51"/>
      <c r="E706" s="51"/>
      <c r="F706" s="51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 spans="1:25" ht="15.75" customHeight="1">
      <c r="A707" s="51"/>
      <c r="B707" s="56"/>
      <c r="C707" s="51"/>
      <c r="D707" s="51"/>
      <c r="E707" s="51"/>
      <c r="F707" s="51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 spans="1:25" ht="15.75" customHeight="1">
      <c r="A708" s="51"/>
      <c r="B708" s="56"/>
      <c r="C708" s="51"/>
      <c r="D708" s="51"/>
      <c r="E708" s="51"/>
      <c r="F708" s="51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 spans="1:25" ht="15.75" customHeight="1">
      <c r="A709" s="51"/>
      <c r="B709" s="56"/>
      <c r="C709" s="51"/>
      <c r="D709" s="51"/>
      <c r="E709" s="51"/>
      <c r="F709" s="51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 spans="1:25" ht="15.75" customHeight="1">
      <c r="A710" s="51"/>
      <c r="B710" s="56"/>
      <c r="C710" s="51"/>
      <c r="D710" s="51"/>
      <c r="E710" s="51"/>
      <c r="F710" s="51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 spans="1:25" ht="15.75" customHeight="1">
      <c r="A711" s="51"/>
      <c r="B711" s="56"/>
      <c r="C711" s="51"/>
      <c r="D711" s="51"/>
      <c r="E711" s="51"/>
      <c r="F711" s="51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 spans="1:25" ht="15.75" customHeight="1">
      <c r="A712" s="51"/>
      <c r="B712" s="56"/>
      <c r="C712" s="51"/>
      <c r="D712" s="51"/>
      <c r="E712" s="51"/>
      <c r="F712" s="51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 spans="1:25" ht="15.75" customHeight="1">
      <c r="A713" s="51"/>
      <c r="B713" s="56"/>
      <c r="C713" s="51"/>
      <c r="D713" s="51"/>
      <c r="E713" s="51"/>
      <c r="F713" s="51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 spans="1:25" ht="15.75" customHeight="1">
      <c r="A714" s="51"/>
      <c r="B714" s="56"/>
      <c r="C714" s="51"/>
      <c r="D714" s="51"/>
      <c r="E714" s="51"/>
      <c r="F714" s="51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 spans="1:25" ht="15.75" customHeight="1">
      <c r="A715" s="51"/>
      <c r="B715" s="56"/>
      <c r="C715" s="51"/>
      <c r="D715" s="51"/>
      <c r="E715" s="51"/>
      <c r="F715" s="51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 spans="1:25" ht="15.75" customHeight="1">
      <c r="A716" s="51"/>
      <c r="B716" s="56"/>
      <c r="C716" s="51"/>
      <c r="D716" s="51"/>
      <c r="E716" s="51"/>
      <c r="F716" s="51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 spans="1:25" ht="15.75" customHeight="1">
      <c r="A717" s="51"/>
      <c r="B717" s="56"/>
      <c r="C717" s="51"/>
      <c r="D717" s="51"/>
      <c r="E717" s="51"/>
      <c r="F717" s="51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 spans="1:25" ht="15.75" customHeight="1">
      <c r="A718" s="51"/>
      <c r="B718" s="56"/>
      <c r="C718" s="51"/>
      <c r="D718" s="51"/>
      <c r="E718" s="51"/>
      <c r="F718" s="51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 spans="1:25" ht="15.75" customHeight="1">
      <c r="A719" s="51"/>
      <c r="B719" s="56"/>
      <c r="C719" s="51"/>
      <c r="D719" s="51"/>
      <c r="E719" s="51"/>
      <c r="F719" s="51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 spans="1:25" ht="15.75" customHeight="1">
      <c r="A720" s="51"/>
      <c r="B720" s="56"/>
      <c r="C720" s="51"/>
      <c r="D720" s="51"/>
      <c r="E720" s="51"/>
      <c r="F720" s="51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 spans="1:25" ht="15.75" customHeight="1">
      <c r="A721" s="51"/>
      <c r="B721" s="56"/>
      <c r="C721" s="51"/>
      <c r="D721" s="51"/>
      <c r="E721" s="51"/>
      <c r="F721" s="51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 spans="1:25" ht="15.75" customHeight="1">
      <c r="A722" s="51"/>
      <c r="B722" s="56"/>
      <c r="C722" s="51"/>
      <c r="D722" s="51"/>
      <c r="E722" s="51"/>
      <c r="F722" s="51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 spans="1:25" ht="15.75" customHeight="1">
      <c r="A723" s="51"/>
      <c r="B723" s="56"/>
      <c r="C723" s="51"/>
      <c r="D723" s="51"/>
      <c r="E723" s="51"/>
      <c r="F723" s="51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 spans="1:25" ht="15.75" customHeight="1">
      <c r="A724" s="51"/>
      <c r="B724" s="56"/>
      <c r="C724" s="51"/>
      <c r="D724" s="51"/>
      <c r="E724" s="51"/>
      <c r="F724" s="51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 spans="1:25" ht="15.75" customHeight="1">
      <c r="A725" s="51"/>
      <c r="B725" s="56"/>
      <c r="C725" s="51"/>
      <c r="D725" s="51"/>
      <c r="E725" s="51"/>
      <c r="F725" s="51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 spans="1:25" ht="15.75" customHeight="1">
      <c r="A726" s="51"/>
      <c r="B726" s="56"/>
      <c r="C726" s="51"/>
      <c r="D726" s="51"/>
      <c r="E726" s="51"/>
      <c r="F726" s="51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 spans="1:25" ht="15.75" customHeight="1">
      <c r="A727" s="51"/>
      <c r="B727" s="56"/>
      <c r="C727" s="51"/>
      <c r="D727" s="51"/>
      <c r="E727" s="51"/>
      <c r="F727" s="51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 spans="1:25" ht="15.75" customHeight="1">
      <c r="A728" s="51"/>
      <c r="B728" s="56"/>
      <c r="C728" s="51"/>
      <c r="D728" s="51"/>
      <c r="E728" s="51"/>
      <c r="F728" s="51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 spans="1:25" ht="15.75" customHeight="1">
      <c r="A729" s="51"/>
      <c r="B729" s="56"/>
      <c r="C729" s="51"/>
      <c r="D729" s="51"/>
      <c r="E729" s="51"/>
      <c r="F729" s="51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 spans="1:25" ht="15.75" customHeight="1">
      <c r="A730" s="51"/>
      <c r="B730" s="56"/>
      <c r="C730" s="51"/>
      <c r="D730" s="51"/>
      <c r="E730" s="51"/>
      <c r="F730" s="51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 spans="1:25" ht="15.75" customHeight="1">
      <c r="A731" s="51"/>
      <c r="B731" s="56"/>
      <c r="C731" s="51"/>
      <c r="D731" s="51"/>
      <c r="E731" s="51"/>
      <c r="F731" s="51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 spans="1:25" ht="15.75" customHeight="1">
      <c r="A732" s="51"/>
      <c r="B732" s="56"/>
      <c r="C732" s="51"/>
      <c r="D732" s="51"/>
      <c r="E732" s="51"/>
      <c r="F732" s="51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 spans="1:25" ht="15.75" customHeight="1">
      <c r="A733" s="51"/>
      <c r="B733" s="56"/>
      <c r="C733" s="51"/>
      <c r="D733" s="51"/>
      <c r="E733" s="51"/>
      <c r="F733" s="51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 spans="1:25" ht="15.75" customHeight="1">
      <c r="A734" s="51"/>
      <c r="B734" s="56"/>
      <c r="C734" s="51"/>
      <c r="D734" s="51"/>
      <c r="E734" s="51"/>
      <c r="F734" s="51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 spans="1:25" ht="15.75" customHeight="1">
      <c r="A735" s="51"/>
      <c r="B735" s="56"/>
      <c r="C735" s="51"/>
      <c r="D735" s="51"/>
      <c r="E735" s="51"/>
      <c r="F735" s="51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 spans="1:25" ht="15.75" customHeight="1">
      <c r="A736" s="51"/>
      <c r="B736" s="56"/>
      <c r="C736" s="51"/>
      <c r="D736" s="51"/>
      <c r="E736" s="51"/>
      <c r="F736" s="51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 spans="1:25" ht="15.75" customHeight="1">
      <c r="A737" s="51"/>
      <c r="B737" s="56"/>
      <c r="C737" s="51"/>
      <c r="D737" s="51"/>
      <c r="E737" s="51"/>
      <c r="F737" s="51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 spans="1:25" ht="15.75" customHeight="1">
      <c r="A738" s="51"/>
      <c r="B738" s="56"/>
      <c r="C738" s="51"/>
      <c r="D738" s="51"/>
      <c r="E738" s="51"/>
      <c r="F738" s="51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 spans="1:25" ht="15.75" customHeight="1">
      <c r="A739" s="51"/>
      <c r="B739" s="56"/>
      <c r="C739" s="51"/>
      <c r="D739" s="51"/>
      <c r="E739" s="51"/>
      <c r="F739" s="51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 spans="1:25" ht="15.75" customHeight="1">
      <c r="A740" s="51"/>
      <c r="B740" s="56"/>
      <c r="C740" s="51"/>
      <c r="D740" s="51"/>
      <c r="E740" s="51"/>
      <c r="F740" s="51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 spans="1:25" ht="15.75" customHeight="1">
      <c r="A741" s="51"/>
      <c r="B741" s="56"/>
      <c r="C741" s="51"/>
      <c r="D741" s="51"/>
      <c r="E741" s="51"/>
      <c r="F741" s="51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 spans="1:25" ht="15.75" customHeight="1">
      <c r="A742" s="51"/>
      <c r="B742" s="56"/>
      <c r="C742" s="51"/>
      <c r="D742" s="51"/>
      <c r="E742" s="51"/>
      <c r="F742" s="51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 spans="1:25" ht="15.75" customHeight="1">
      <c r="A743" s="51"/>
      <c r="B743" s="56"/>
      <c r="C743" s="51"/>
      <c r="D743" s="51"/>
      <c r="E743" s="51"/>
      <c r="F743" s="51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 spans="1:25" ht="15.75" customHeight="1">
      <c r="A744" s="51"/>
      <c r="B744" s="56"/>
      <c r="C744" s="51"/>
      <c r="D744" s="51"/>
      <c r="E744" s="51"/>
      <c r="F744" s="51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 spans="1:25" ht="15.75" customHeight="1">
      <c r="A745" s="51"/>
      <c r="B745" s="56"/>
      <c r="C745" s="51"/>
      <c r="D745" s="51"/>
      <c r="E745" s="51"/>
      <c r="F745" s="51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 spans="1:25" ht="15.75" customHeight="1">
      <c r="A746" s="51"/>
      <c r="B746" s="56"/>
      <c r="C746" s="51"/>
      <c r="D746" s="51"/>
      <c r="E746" s="51"/>
      <c r="F746" s="51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 spans="1:25" ht="15.75" customHeight="1">
      <c r="A747" s="51"/>
      <c r="B747" s="56"/>
      <c r="C747" s="51"/>
      <c r="D747" s="51"/>
      <c r="E747" s="51"/>
      <c r="F747" s="51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 spans="1:25" ht="15.75" customHeight="1">
      <c r="A748" s="51"/>
      <c r="B748" s="56"/>
      <c r="C748" s="51"/>
      <c r="D748" s="51"/>
      <c r="E748" s="51"/>
      <c r="F748" s="51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 spans="1:25" ht="15.75" customHeight="1">
      <c r="A749" s="51"/>
      <c r="B749" s="56"/>
      <c r="C749" s="51"/>
      <c r="D749" s="51"/>
      <c r="E749" s="51"/>
      <c r="F749" s="51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 spans="1:25" ht="15.75" customHeight="1">
      <c r="A750" s="51"/>
      <c r="B750" s="56"/>
      <c r="C750" s="51"/>
      <c r="D750" s="51"/>
      <c r="E750" s="51"/>
      <c r="F750" s="51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 spans="1:25" ht="15.75" customHeight="1">
      <c r="A751" s="51"/>
      <c r="B751" s="56"/>
      <c r="C751" s="51"/>
      <c r="D751" s="51"/>
      <c r="E751" s="51"/>
      <c r="F751" s="51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 spans="1:25" ht="15.75" customHeight="1">
      <c r="A752" s="51"/>
      <c r="B752" s="56"/>
      <c r="C752" s="51"/>
      <c r="D752" s="51"/>
      <c r="E752" s="51"/>
      <c r="F752" s="51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 spans="1:25" ht="15.75" customHeight="1">
      <c r="A753" s="51"/>
      <c r="B753" s="56"/>
      <c r="C753" s="51"/>
      <c r="D753" s="51"/>
      <c r="E753" s="51"/>
      <c r="F753" s="51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 spans="1:25" ht="15.75" customHeight="1">
      <c r="A754" s="51"/>
      <c r="B754" s="56"/>
      <c r="C754" s="51"/>
      <c r="D754" s="51"/>
      <c r="E754" s="51"/>
      <c r="F754" s="51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 spans="1:25" ht="15.75" customHeight="1">
      <c r="A755" s="51"/>
      <c r="B755" s="56"/>
      <c r="C755" s="51"/>
      <c r="D755" s="51"/>
      <c r="E755" s="51"/>
      <c r="F755" s="51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 spans="1:25" ht="15.75" customHeight="1">
      <c r="A756" s="51"/>
      <c r="B756" s="56"/>
      <c r="C756" s="51"/>
      <c r="D756" s="51"/>
      <c r="E756" s="51"/>
      <c r="F756" s="51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 spans="1:25" ht="15.75" customHeight="1">
      <c r="A757" s="51"/>
      <c r="B757" s="56"/>
      <c r="C757" s="51"/>
      <c r="D757" s="51"/>
      <c r="E757" s="51"/>
      <c r="F757" s="51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 spans="1:25" ht="15.75" customHeight="1">
      <c r="A758" s="51"/>
      <c r="B758" s="56"/>
      <c r="C758" s="51"/>
      <c r="D758" s="51"/>
      <c r="E758" s="51"/>
      <c r="F758" s="51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 spans="1:25" ht="15.75" customHeight="1">
      <c r="A759" s="51"/>
      <c r="B759" s="56"/>
      <c r="C759" s="51"/>
      <c r="D759" s="51"/>
      <c r="E759" s="51"/>
      <c r="F759" s="51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 spans="1:25" ht="15.75" customHeight="1">
      <c r="A760" s="51"/>
      <c r="B760" s="56"/>
      <c r="C760" s="51"/>
      <c r="D760" s="51"/>
      <c r="E760" s="51"/>
      <c r="F760" s="51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 spans="1:25" ht="15.75" customHeight="1">
      <c r="A761" s="51"/>
      <c r="B761" s="56"/>
      <c r="C761" s="51"/>
      <c r="D761" s="51"/>
      <c r="E761" s="51"/>
      <c r="F761" s="51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 spans="1:25" ht="15.75" customHeight="1">
      <c r="A762" s="51"/>
      <c r="B762" s="56"/>
      <c r="C762" s="51"/>
      <c r="D762" s="51"/>
      <c r="E762" s="51"/>
      <c r="F762" s="51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 spans="1:25" ht="15.75" customHeight="1">
      <c r="A763" s="51"/>
      <c r="B763" s="56"/>
      <c r="C763" s="51"/>
      <c r="D763" s="51"/>
      <c r="E763" s="51"/>
      <c r="F763" s="51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 spans="1:25" ht="15.75" customHeight="1">
      <c r="A764" s="51"/>
      <c r="B764" s="56"/>
      <c r="C764" s="51"/>
      <c r="D764" s="51"/>
      <c r="E764" s="51"/>
      <c r="F764" s="51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 spans="1:25" ht="15.75" customHeight="1">
      <c r="A765" s="51"/>
      <c r="B765" s="56"/>
      <c r="C765" s="51"/>
      <c r="D765" s="51"/>
      <c r="E765" s="51"/>
      <c r="F765" s="51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 spans="1:25" ht="15.75" customHeight="1">
      <c r="A766" s="51"/>
      <c r="B766" s="56"/>
      <c r="C766" s="51"/>
      <c r="D766" s="51"/>
      <c r="E766" s="51"/>
      <c r="F766" s="51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 spans="1:25" ht="15.75" customHeight="1">
      <c r="A767" s="51"/>
      <c r="B767" s="56"/>
      <c r="C767" s="51"/>
      <c r="D767" s="51"/>
      <c r="E767" s="51"/>
      <c r="F767" s="51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 spans="1:25" ht="15.75" customHeight="1">
      <c r="A768" s="51"/>
      <c r="B768" s="56"/>
      <c r="C768" s="51"/>
      <c r="D768" s="51"/>
      <c r="E768" s="51"/>
      <c r="F768" s="51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 spans="1:25" ht="15.75" customHeight="1">
      <c r="A769" s="51"/>
      <c r="B769" s="56"/>
      <c r="C769" s="51"/>
      <c r="D769" s="51"/>
      <c r="E769" s="51"/>
      <c r="F769" s="51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 spans="1:25" ht="15.75" customHeight="1">
      <c r="A770" s="51"/>
      <c r="B770" s="56"/>
      <c r="C770" s="51"/>
      <c r="D770" s="51"/>
      <c r="E770" s="51"/>
      <c r="F770" s="51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 spans="1:25" ht="15.75" customHeight="1">
      <c r="A771" s="51"/>
      <c r="B771" s="56"/>
      <c r="C771" s="51"/>
      <c r="D771" s="51"/>
      <c r="E771" s="51"/>
      <c r="F771" s="51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 spans="1:25" ht="15.75" customHeight="1">
      <c r="A772" s="51"/>
      <c r="B772" s="56"/>
      <c r="C772" s="51"/>
      <c r="D772" s="51"/>
      <c r="E772" s="51"/>
      <c r="F772" s="51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 spans="1:25" ht="15.75" customHeight="1">
      <c r="A773" s="51"/>
      <c r="B773" s="56"/>
      <c r="C773" s="51"/>
      <c r="D773" s="51"/>
      <c r="E773" s="51"/>
      <c r="F773" s="51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 spans="1:25" ht="15.75" customHeight="1">
      <c r="A774" s="51"/>
      <c r="B774" s="56"/>
      <c r="C774" s="51"/>
      <c r="D774" s="51"/>
      <c r="E774" s="51"/>
      <c r="F774" s="51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 spans="1:25" ht="15.75" customHeight="1">
      <c r="A775" s="51"/>
      <c r="B775" s="56"/>
      <c r="C775" s="51"/>
      <c r="D775" s="51"/>
      <c r="E775" s="51"/>
      <c r="F775" s="51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 spans="1:25" ht="15.75" customHeight="1">
      <c r="A776" s="51"/>
      <c r="B776" s="56"/>
      <c r="C776" s="51"/>
      <c r="D776" s="51"/>
      <c r="E776" s="51"/>
      <c r="F776" s="51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 spans="1:25" ht="15.75" customHeight="1">
      <c r="A777" s="51"/>
      <c r="B777" s="56"/>
      <c r="C777" s="51"/>
      <c r="D777" s="51"/>
      <c r="E777" s="51"/>
      <c r="F777" s="51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 spans="1:25" ht="15.75" customHeight="1">
      <c r="A778" s="51"/>
      <c r="B778" s="56"/>
      <c r="C778" s="51"/>
      <c r="D778" s="51"/>
      <c r="E778" s="51"/>
      <c r="F778" s="51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 spans="1:25" ht="15.75" customHeight="1">
      <c r="A779" s="51"/>
      <c r="B779" s="56"/>
      <c r="C779" s="51"/>
      <c r="D779" s="51"/>
      <c r="E779" s="51"/>
      <c r="F779" s="51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 spans="1:25" ht="15.75" customHeight="1">
      <c r="A780" s="51"/>
      <c r="B780" s="56"/>
      <c r="C780" s="51"/>
      <c r="D780" s="51"/>
      <c r="E780" s="51"/>
      <c r="F780" s="51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 spans="1:25" ht="15.75" customHeight="1">
      <c r="A781" s="51"/>
      <c r="B781" s="56"/>
      <c r="C781" s="51"/>
      <c r="D781" s="51"/>
      <c r="E781" s="51"/>
      <c r="F781" s="51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 spans="1:25" ht="15.75" customHeight="1">
      <c r="A782" s="51"/>
      <c r="B782" s="56"/>
      <c r="C782" s="51"/>
      <c r="D782" s="51"/>
      <c r="E782" s="51"/>
      <c r="F782" s="51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 spans="1:25" ht="15.75" customHeight="1">
      <c r="A783" s="51"/>
      <c r="B783" s="56"/>
      <c r="C783" s="51"/>
      <c r="D783" s="51"/>
      <c r="E783" s="51"/>
      <c r="F783" s="51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 spans="1:25" ht="15.75" customHeight="1">
      <c r="A784" s="51"/>
      <c r="B784" s="56"/>
      <c r="C784" s="51"/>
      <c r="D784" s="51"/>
      <c r="E784" s="51"/>
      <c r="F784" s="51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 spans="1:25" ht="15.75" customHeight="1">
      <c r="A785" s="51"/>
      <c r="B785" s="56"/>
      <c r="C785" s="51"/>
      <c r="D785" s="51"/>
      <c r="E785" s="51"/>
      <c r="F785" s="51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 spans="1:25" ht="15.75" customHeight="1">
      <c r="A786" s="51"/>
      <c r="B786" s="56"/>
      <c r="C786" s="51"/>
      <c r="D786" s="51"/>
      <c r="E786" s="51"/>
      <c r="F786" s="51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 spans="1:25" ht="15.75" customHeight="1">
      <c r="A787" s="51"/>
      <c r="B787" s="56"/>
      <c r="C787" s="51"/>
      <c r="D787" s="51"/>
      <c r="E787" s="51"/>
      <c r="F787" s="51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 spans="1:25" ht="15.75" customHeight="1">
      <c r="A788" s="51"/>
      <c r="B788" s="56"/>
      <c r="C788" s="51"/>
      <c r="D788" s="51"/>
      <c r="E788" s="51"/>
      <c r="F788" s="51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 spans="1:25" ht="15.75" customHeight="1">
      <c r="A789" s="51"/>
      <c r="B789" s="56"/>
      <c r="C789" s="51"/>
      <c r="D789" s="51"/>
      <c r="E789" s="51"/>
      <c r="F789" s="51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 spans="1:25" ht="15.75" customHeight="1">
      <c r="A790" s="51"/>
      <c r="B790" s="56"/>
      <c r="C790" s="51"/>
      <c r="D790" s="51"/>
      <c r="E790" s="51"/>
      <c r="F790" s="51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 spans="1:25" ht="15.75" customHeight="1">
      <c r="A791" s="51"/>
      <c r="B791" s="56"/>
      <c r="C791" s="51"/>
      <c r="D791" s="51"/>
      <c r="E791" s="51"/>
      <c r="F791" s="51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 spans="1:25" ht="15.75" customHeight="1">
      <c r="A792" s="51"/>
      <c r="B792" s="56"/>
      <c r="C792" s="51"/>
      <c r="D792" s="51"/>
      <c r="E792" s="51"/>
      <c r="F792" s="51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 spans="1:25" ht="15.75" customHeight="1">
      <c r="A793" s="51"/>
      <c r="B793" s="56"/>
      <c r="C793" s="51"/>
      <c r="D793" s="51"/>
      <c r="E793" s="51"/>
      <c r="F793" s="51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 spans="1:25" ht="15.75" customHeight="1">
      <c r="A794" s="51"/>
      <c r="B794" s="56"/>
      <c r="C794" s="51"/>
      <c r="D794" s="51"/>
      <c r="E794" s="51"/>
      <c r="F794" s="51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 spans="1:25" ht="15.75" customHeight="1">
      <c r="A795" s="51"/>
      <c r="B795" s="56"/>
      <c r="C795" s="51"/>
      <c r="D795" s="51"/>
      <c r="E795" s="51"/>
      <c r="F795" s="51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 spans="1:25" ht="15.75" customHeight="1">
      <c r="A796" s="51"/>
      <c r="B796" s="56"/>
      <c r="C796" s="51"/>
      <c r="D796" s="51"/>
      <c r="E796" s="51"/>
      <c r="F796" s="51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 spans="1:25" ht="15.75" customHeight="1">
      <c r="A797" s="51"/>
      <c r="B797" s="56"/>
      <c r="C797" s="51"/>
      <c r="D797" s="51"/>
      <c r="E797" s="51"/>
      <c r="F797" s="51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 spans="1:25" ht="15.75" customHeight="1">
      <c r="A798" s="51"/>
      <c r="B798" s="56"/>
      <c r="C798" s="51"/>
      <c r="D798" s="51"/>
      <c r="E798" s="51"/>
      <c r="F798" s="51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 spans="1:25" ht="15.75" customHeight="1">
      <c r="A799" s="51"/>
      <c r="B799" s="56"/>
      <c r="C799" s="51"/>
      <c r="D799" s="51"/>
      <c r="E799" s="51"/>
      <c r="F799" s="51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 spans="1:25" ht="15.75" customHeight="1">
      <c r="A800" s="51"/>
      <c r="B800" s="56"/>
      <c r="C800" s="51"/>
      <c r="D800" s="51"/>
      <c r="E800" s="51"/>
      <c r="F800" s="51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 spans="1:25" ht="15.75" customHeight="1">
      <c r="A801" s="51"/>
      <c r="B801" s="56"/>
      <c r="C801" s="51"/>
      <c r="D801" s="51"/>
      <c r="E801" s="51"/>
      <c r="F801" s="51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 spans="1:25" ht="15.75" customHeight="1">
      <c r="A802" s="51"/>
      <c r="B802" s="56"/>
      <c r="C802" s="51"/>
      <c r="D802" s="51"/>
      <c r="E802" s="51"/>
      <c r="F802" s="51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 spans="1:25" ht="15.75" customHeight="1">
      <c r="A803" s="51"/>
      <c r="B803" s="56"/>
      <c r="C803" s="51"/>
      <c r="D803" s="51"/>
      <c r="E803" s="51"/>
      <c r="F803" s="51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 spans="1:25" ht="15.75" customHeight="1">
      <c r="A804" s="51"/>
      <c r="B804" s="56"/>
      <c r="C804" s="51"/>
      <c r="D804" s="51"/>
      <c r="E804" s="51"/>
      <c r="F804" s="51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 spans="1:25" ht="15.75" customHeight="1">
      <c r="A805" s="51"/>
      <c r="B805" s="56"/>
      <c r="C805" s="51"/>
      <c r="D805" s="51"/>
      <c r="E805" s="51"/>
      <c r="F805" s="51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 spans="1:25" ht="15.75" customHeight="1">
      <c r="A806" s="51"/>
      <c r="B806" s="56"/>
      <c r="C806" s="51"/>
      <c r="D806" s="51"/>
      <c r="E806" s="51"/>
      <c r="F806" s="51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 spans="1:25" ht="15.75" customHeight="1">
      <c r="A807" s="51"/>
      <c r="B807" s="56"/>
      <c r="C807" s="51"/>
      <c r="D807" s="51"/>
      <c r="E807" s="51"/>
      <c r="F807" s="51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 spans="1:25" ht="15.75" customHeight="1">
      <c r="A808" s="51"/>
      <c r="B808" s="56"/>
      <c r="C808" s="51"/>
      <c r="D808" s="51"/>
      <c r="E808" s="51"/>
      <c r="F808" s="51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 spans="1:25" ht="15.75" customHeight="1">
      <c r="A809" s="51"/>
      <c r="B809" s="56"/>
      <c r="C809" s="51"/>
      <c r="D809" s="51"/>
      <c r="E809" s="51"/>
      <c r="F809" s="51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 spans="1:25" ht="15.75" customHeight="1">
      <c r="A810" s="51"/>
      <c r="B810" s="56"/>
      <c r="C810" s="51"/>
      <c r="D810" s="51"/>
      <c r="E810" s="51"/>
      <c r="F810" s="51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 spans="1:25" ht="15.75" customHeight="1">
      <c r="A811" s="51"/>
      <c r="B811" s="56"/>
      <c r="C811" s="51"/>
      <c r="D811" s="51"/>
      <c r="E811" s="51"/>
      <c r="F811" s="51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 spans="1:25" ht="15.75" customHeight="1">
      <c r="A812" s="51"/>
      <c r="B812" s="56"/>
      <c r="C812" s="51"/>
      <c r="D812" s="51"/>
      <c r="E812" s="51"/>
      <c r="F812" s="51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 spans="1:25" ht="15.75" customHeight="1">
      <c r="A813" s="51"/>
      <c r="B813" s="56"/>
      <c r="C813" s="51"/>
      <c r="D813" s="51"/>
      <c r="E813" s="51"/>
      <c r="F813" s="51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 spans="1:25" ht="15.75" customHeight="1">
      <c r="A814" s="51"/>
      <c r="B814" s="56"/>
      <c r="C814" s="51"/>
      <c r="D814" s="51"/>
      <c r="E814" s="51"/>
      <c r="F814" s="51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 spans="1:25" ht="15.75" customHeight="1">
      <c r="A815" s="51"/>
      <c r="B815" s="56"/>
      <c r="C815" s="51"/>
      <c r="D815" s="51"/>
      <c r="E815" s="51"/>
      <c r="F815" s="51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 spans="1:25" ht="15.75" customHeight="1">
      <c r="A816" s="51"/>
      <c r="B816" s="56"/>
      <c r="C816" s="51"/>
      <c r="D816" s="51"/>
      <c r="E816" s="51"/>
      <c r="F816" s="51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 spans="1:25" ht="15.75" customHeight="1">
      <c r="A817" s="51"/>
      <c r="B817" s="56"/>
      <c r="C817" s="51"/>
      <c r="D817" s="51"/>
      <c r="E817" s="51"/>
      <c r="F817" s="51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 spans="1:25" ht="15.75" customHeight="1">
      <c r="A818" s="51"/>
      <c r="B818" s="56"/>
      <c r="C818" s="51"/>
      <c r="D818" s="51"/>
      <c r="E818" s="51"/>
      <c r="F818" s="51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 spans="1:25" ht="15.75" customHeight="1">
      <c r="A819" s="51"/>
      <c r="B819" s="56"/>
      <c r="C819" s="51"/>
      <c r="D819" s="51"/>
      <c r="E819" s="51"/>
      <c r="F819" s="51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 spans="1:25" ht="15.75" customHeight="1">
      <c r="A820" s="51"/>
      <c r="B820" s="56"/>
      <c r="C820" s="51"/>
      <c r="D820" s="51"/>
      <c r="E820" s="51"/>
      <c r="F820" s="51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 spans="1:25" ht="15.75" customHeight="1">
      <c r="A821" s="51"/>
      <c r="B821" s="56"/>
      <c r="C821" s="51"/>
      <c r="D821" s="51"/>
      <c r="E821" s="51"/>
      <c r="F821" s="51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 spans="1:25" ht="15.75" customHeight="1">
      <c r="A822" s="51"/>
      <c r="B822" s="56"/>
      <c r="C822" s="51"/>
      <c r="D822" s="51"/>
      <c r="E822" s="51"/>
      <c r="F822" s="51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 spans="1:25" ht="15.75" customHeight="1">
      <c r="A823" s="51"/>
      <c r="B823" s="56"/>
      <c r="C823" s="51"/>
      <c r="D823" s="51"/>
      <c r="E823" s="51"/>
      <c r="F823" s="51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 spans="1:25" ht="15.75" customHeight="1">
      <c r="A824" s="51"/>
      <c r="B824" s="56"/>
      <c r="C824" s="51"/>
      <c r="D824" s="51"/>
      <c r="E824" s="51"/>
      <c r="F824" s="51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 spans="1:25" ht="15.75" customHeight="1">
      <c r="A825" s="51"/>
      <c r="B825" s="56"/>
      <c r="C825" s="51"/>
      <c r="D825" s="51"/>
      <c r="E825" s="51"/>
      <c r="F825" s="51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 spans="1:25" ht="15.75" customHeight="1">
      <c r="A826" s="51"/>
      <c r="B826" s="56"/>
      <c r="C826" s="51"/>
      <c r="D826" s="51"/>
      <c r="E826" s="51"/>
      <c r="F826" s="51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 spans="1:25" ht="15.75" customHeight="1">
      <c r="A827" s="51"/>
      <c r="B827" s="56"/>
      <c r="C827" s="51"/>
      <c r="D827" s="51"/>
      <c r="E827" s="51"/>
      <c r="F827" s="51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 spans="1:25" ht="15.75" customHeight="1">
      <c r="A828" s="51"/>
      <c r="B828" s="56"/>
      <c r="C828" s="51"/>
      <c r="D828" s="51"/>
      <c r="E828" s="51"/>
      <c r="F828" s="51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 spans="1:25" ht="15.75" customHeight="1">
      <c r="A829" s="51"/>
      <c r="B829" s="56"/>
      <c r="C829" s="51"/>
      <c r="D829" s="51"/>
      <c r="E829" s="51"/>
      <c r="F829" s="51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 spans="1:25" ht="15.75" customHeight="1">
      <c r="A830" s="51"/>
      <c r="B830" s="56"/>
      <c r="C830" s="51"/>
      <c r="D830" s="51"/>
      <c r="E830" s="51"/>
      <c r="F830" s="51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 spans="1:25" ht="15.75" customHeight="1">
      <c r="A831" s="51"/>
      <c r="B831" s="56"/>
      <c r="C831" s="51"/>
      <c r="D831" s="51"/>
      <c r="E831" s="51"/>
      <c r="F831" s="51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 spans="1:25" ht="15.75" customHeight="1">
      <c r="A832" s="51"/>
      <c r="B832" s="56"/>
      <c r="C832" s="51"/>
      <c r="D832" s="51"/>
      <c r="E832" s="51"/>
      <c r="F832" s="51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 spans="1:25" ht="15.75" customHeight="1">
      <c r="A833" s="51"/>
      <c r="B833" s="56"/>
      <c r="C833" s="51"/>
      <c r="D833" s="51"/>
      <c r="E833" s="51"/>
      <c r="F833" s="51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 spans="1:25" ht="15.75" customHeight="1">
      <c r="A834" s="51"/>
      <c r="B834" s="56"/>
      <c r="C834" s="51"/>
      <c r="D834" s="51"/>
      <c r="E834" s="51"/>
      <c r="F834" s="51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 spans="1:25" ht="15.75" customHeight="1">
      <c r="A835" s="51"/>
      <c r="B835" s="56"/>
      <c r="C835" s="51"/>
      <c r="D835" s="51"/>
      <c r="E835" s="51"/>
      <c r="F835" s="51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 spans="1:25" ht="15.75" customHeight="1">
      <c r="A836" s="51"/>
      <c r="B836" s="56"/>
      <c r="C836" s="51"/>
      <c r="D836" s="51"/>
      <c r="E836" s="51"/>
      <c r="F836" s="51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 spans="1:25" ht="15.75" customHeight="1">
      <c r="A837" s="51"/>
      <c r="B837" s="56"/>
      <c r="C837" s="51"/>
      <c r="D837" s="51"/>
      <c r="E837" s="51"/>
      <c r="F837" s="51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 spans="1:25" ht="15.75" customHeight="1">
      <c r="A838" s="51"/>
      <c r="B838" s="56"/>
      <c r="C838" s="51"/>
      <c r="D838" s="51"/>
      <c r="E838" s="51"/>
      <c r="F838" s="51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 spans="1:25" ht="15.75" customHeight="1">
      <c r="A839" s="51"/>
      <c r="B839" s="56"/>
      <c r="C839" s="51"/>
      <c r="D839" s="51"/>
      <c r="E839" s="51"/>
      <c r="F839" s="51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 spans="1:25" ht="15.75" customHeight="1">
      <c r="A840" s="51"/>
      <c r="B840" s="56"/>
      <c r="C840" s="51"/>
      <c r="D840" s="51"/>
      <c r="E840" s="51"/>
      <c r="F840" s="51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 spans="1:25" ht="15.75" customHeight="1">
      <c r="A841" s="51"/>
      <c r="B841" s="56"/>
      <c r="C841" s="51"/>
      <c r="D841" s="51"/>
      <c r="E841" s="51"/>
      <c r="F841" s="51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 spans="1:25" ht="15.75" customHeight="1">
      <c r="A842" s="51"/>
      <c r="B842" s="56"/>
      <c r="C842" s="51"/>
      <c r="D842" s="51"/>
      <c r="E842" s="51"/>
      <c r="F842" s="51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 spans="1:25" ht="15.75" customHeight="1">
      <c r="A843" s="51"/>
      <c r="B843" s="56"/>
      <c r="C843" s="51"/>
      <c r="D843" s="51"/>
      <c r="E843" s="51"/>
      <c r="F843" s="51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 spans="1:25" ht="15.75" customHeight="1">
      <c r="A844" s="51"/>
      <c r="B844" s="56"/>
      <c r="C844" s="51"/>
      <c r="D844" s="51"/>
      <c r="E844" s="51"/>
      <c r="F844" s="51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 spans="1:25" ht="15.75" customHeight="1">
      <c r="A845" s="51"/>
      <c r="B845" s="56"/>
      <c r="C845" s="51"/>
      <c r="D845" s="51"/>
      <c r="E845" s="51"/>
      <c r="F845" s="51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 spans="1:25" ht="15.75" customHeight="1">
      <c r="A846" s="51"/>
      <c r="B846" s="56"/>
      <c r="C846" s="51"/>
      <c r="D846" s="51"/>
      <c r="E846" s="51"/>
      <c r="F846" s="51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 spans="1:25" ht="15.75" customHeight="1">
      <c r="A847" s="51"/>
      <c r="B847" s="56"/>
      <c r="C847" s="51"/>
      <c r="D847" s="51"/>
      <c r="E847" s="51"/>
      <c r="F847" s="51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 spans="1:25" ht="15.75" customHeight="1">
      <c r="A848" s="51"/>
      <c r="B848" s="56"/>
      <c r="C848" s="51"/>
      <c r="D848" s="51"/>
      <c r="E848" s="51"/>
      <c r="F848" s="51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 spans="1:25" ht="15.75" customHeight="1">
      <c r="A849" s="51"/>
      <c r="B849" s="56"/>
      <c r="C849" s="51"/>
      <c r="D849" s="51"/>
      <c r="E849" s="51"/>
      <c r="F849" s="51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 spans="1:25" ht="15.75" customHeight="1">
      <c r="A850" s="51"/>
      <c r="B850" s="56"/>
      <c r="C850" s="51"/>
      <c r="D850" s="51"/>
      <c r="E850" s="51"/>
      <c r="F850" s="51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 spans="1:25" ht="15.75" customHeight="1">
      <c r="A851" s="51"/>
      <c r="B851" s="56"/>
      <c r="C851" s="51"/>
      <c r="D851" s="51"/>
      <c r="E851" s="51"/>
      <c r="F851" s="51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 spans="1:25" ht="15.75" customHeight="1">
      <c r="A852" s="51"/>
      <c r="B852" s="56"/>
      <c r="C852" s="51"/>
      <c r="D852" s="51"/>
      <c r="E852" s="51"/>
      <c r="F852" s="51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 spans="1:25" ht="15.75" customHeight="1">
      <c r="A853" s="51"/>
      <c r="B853" s="56"/>
      <c r="C853" s="51"/>
      <c r="D853" s="51"/>
      <c r="E853" s="51"/>
      <c r="F853" s="51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 spans="1:25" ht="15.75" customHeight="1">
      <c r="A854" s="51"/>
      <c r="B854" s="56"/>
      <c r="C854" s="51"/>
      <c r="D854" s="51"/>
      <c r="E854" s="51"/>
      <c r="F854" s="51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 spans="1:25" ht="15.75" customHeight="1">
      <c r="A855" s="51"/>
      <c r="B855" s="56"/>
      <c r="C855" s="51"/>
      <c r="D855" s="51"/>
      <c r="E855" s="51"/>
      <c r="F855" s="51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 spans="1:25" ht="15.75" customHeight="1">
      <c r="A856" s="51"/>
      <c r="B856" s="56"/>
      <c r="C856" s="51"/>
      <c r="D856" s="51"/>
      <c r="E856" s="51"/>
      <c r="F856" s="51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 spans="1:25" ht="15.75" customHeight="1">
      <c r="A857" s="51"/>
      <c r="B857" s="56"/>
      <c r="C857" s="51"/>
      <c r="D857" s="51"/>
      <c r="E857" s="51"/>
      <c r="F857" s="51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 spans="1:25" ht="15.75" customHeight="1">
      <c r="A858" s="51"/>
      <c r="B858" s="56"/>
      <c r="C858" s="51"/>
      <c r="D858" s="51"/>
      <c r="E858" s="51"/>
      <c r="F858" s="51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 spans="1:25" ht="15.75" customHeight="1">
      <c r="A859" s="51"/>
      <c r="B859" s="56"/>
      <c r="C859" s="51"/>
      <c r="D859" s="51"/>
      <c r="E859" s="51"/>
      <c r="F859" s="51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 spans="1:25" ht="15.75" customHeight="1">
      <c r="A860" s="51"/>
      <c r="B860" s="56"/>
      <c r="C860" s="51"/>
      <c r="D860" s="51"/>
      <c r="E860" s="51"/>
      <c r="F860" s="51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 spans="1:25" ht="15.75" customHeight="1">
      <c r="A861" s="51"/>
      <c r="B861" s="56"/>
      <c r="C861" s="51"/>
      <c r="D861" s="51"/>
      <c r="E861" s="51"/>
      <c r="F861" s="51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 spans="1:25" ht="15.75" customHeight="1">
      <c r="A862" s="51"/>
      <c r="B862" s="56"/>
      <c r="C862" s="51"/>
      <c r="D862" s="51"/>
      <c r="E862" s="51"/>
      <c r="F862" s="51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 spans="1:25" ht="15.75" customHeight="1">
      <c r="A863" s="51"/>
      <c r="B863" s="56"/>
      <c r="C863" s="51"/>
      <c r="D863" s="51"/>
      <c r="E863" s="51"/>
      <c r="F863" s="51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 spans="1:25" ht="15.75" customHeight="1">
      <c r="A864" s="51"/>
      <c r="B864" s="56"/>
      <c r="C864" s="51"/>
      <c r="D864" s="51"/>
      <c r="E864" s="51"/>
      <c r="F864" s="51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 spans="1:25" ht="15.75" customHeight="1">
      <c r="A865" s="51"/>
      <c r="B865" s="56"/>
      <c r="C865" s="51"/>
      <c r="D865" s="51"/>
      <c r="E865" s="51"/>
      <c r="F865" s="51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 spans="1:25" ht="15.75" customHeight="1">
      <c r="A866" s="51"/>
      <c r="B866" s="56"/>
      <c r="C866" s="51"/>
      <c r="D866" s="51"/>
      <c r="E866" s="51"/>
      <c r="F866" s="51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 spans="1:25" ht="15.75" customHeight="1">
      <c r="A867" s="51"/>
      <c r="B867" s="56"/>
      <c r="C867" s="51"/>
      <c r="D867" s="51"/>
      <c r="E867" s="51"/>
      <c r="F867" s="51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 spans="1:25" ht="15.75" customHeight="1">
      <c r="A868" s="51"/>
      <c r="B868" s="56"/>
      <c r="C868" s="51"/>
      <c r="D868" s="51"/>
      <c r="E868" s="51"/>
      <c r="F868" s="51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 spans="1:25" ht="15.75" customHeight="1">
      <c r="A869" s="51"/>
      <c r="B869" s="56"/>
      <c r="C869" s="51"/>
      <c r="D869" s="51"/>
      <c r="E869" s="51"/>
      <c r="F869" s="51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 spans="1:25" ht="15.75" customHeight="1">
      <c r="A870" s="51"/>
      <c r="B870" s="56"/>
      <c r="C870" s="51"/>
      <c r="D870" s="51"/>
      <c r="E870" s="51"/>
      <c r="F870" s="51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 spans="1:25" ht="15.75" customHeight="1">
      <c r="A871" s="51"/>
      <c r="B871" s="56"/>
      <c r="C871" s="51"/>
      <c r="D871" s="51"/>
      <c r="E871" s="51"/>
      <c r="F871" s="51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 spans="1:25" ht="15.75" customHeight="1">
      <c r="A872" s="51"/>
      <c r="B872" s="56"/>
      <c r="C872" s="51"/>
      <c r="D872" s="51"/>
      <c r="E872" s="51"/>
      <c r="F872" s="51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 spans="1:25" ht="15.75" customHeight="1">
      <c r="A873" s="51"/>
      <c r="B873" s="56"/>
      <c r="C873" s="51"/>
      <c r="D873" s="51"/>
      <c r="E873" s="51"/>
      <c r="F873" s="51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 spans="1:25" ht="15.75" customHeight="1">
      <c r="A874" s="51"/>
      <c r="B874" s="56"/>
      <c r="C874" s="51"/>
      <c r="D874" s="51"/>
      <c r="E874" s="51"/>
      <c r="F874" s="51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 spans="1:25" ht="15.75" customHeight="1">
      <c r="A875" s="51"/>
      <c r="B875" s="56"/>
      <c r="C875" s="51"/>
      <c r="D875" s="51"/>
      <c r="E875" s="51"/>
      <c r="F875" s="51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 spans="1:25" ht="15.75" customHeight="1">
      <c r="A876" s="51"/>
      <c r="B876" s="56"/>
      <c r="C876" s="51"/>
      <c r="D876" s="51"/>
      <c r="E876" s="51"/>
      <c r="F876" s="51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 spans="1:25" ht="15.75" customHeight="1">
      <c r="A877" s="51"/>
      <c r="B877" s="56"/>
      <c r="C877" s="51"/>
      <c r="D877" s="51"/>
      <c r="E877" s="51"/>
      <c r="F877" s="51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 spans="1:25" ht="15.75" customHeight="1">
      <c r="A878" s="51"/>
      <c r="B878" s="56"/>
      <c r="C878" s="51"/>
      <c r="D878" s="51"/>
      <c r="E878" s="51"/>
      <c r="F878" s="51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 spans="1:25" ht="15.75" customHeight="1">
      <c r="A879" s="51"/>
      <c r="B879" s="56"/>
      <c r="C879" s="51"/>
      <c r="D879" s="51"/>
      <c r="E879" s="51"/>
      <c r="F879" s="51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 spans="1:25" ht="15.75" customHeight="1">
      <c r="A880" s="51"/>
      <c r="B880" s="56"/>
      <c r="C880" s="51"/>
      <c r="D880" s="51"/>
      <c r="E880" s="51"/>
      <c r="F880" s="51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 spans="1:25" ht="15.75" customHeight="1">
      <c r="A881" s="51"/>
      <c r="B881" s="56"/>
      <c r="C881" s="51"/>
      <c r="D881" s="51"/>
      <c r="E881" s="51"/>
      <c r="F881" s="51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 spans="1:25" ht="15.75" customHeight="1">
      <c r="A882" s="51"/>
      <c r="B882" s="56"/>
      <c r="C882" s="51"/>
      <c r="D882" s="51"/>
      <c r="E882" s="51"/>
      <c r="F882" s="51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 spans="1:25" ht="15.75" customHeight="1">
      <c r="A883" s="51"/>
      <c r="B883" s="56"/>
      <c r="C883" s="51"/>
      <c r="D883" s="51"/>
      <c r="E883" s="51"/>
      <c r="F883" s="51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 spans="1:25" ht="15.75" customHeight="1">
      <c r="A884" s="51"/>
      <c r="B884" s="56"/>
      <c r="C884" s="51"/>
      <c r="D884" s="51"/>
      <c r="E884" s="51"/>
      <c r="F884" s="51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 spans="1:25" ht="15.75" customHeight="1">
      <c r="A885" s="51"/>
      <c r="B885" s="56"/>
      <c r="C885" s="51"/>
      <c r="D885" s="51"/>
      <c r="E885" s="51"/>
      <c r="F885" s="51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 spans="1:25" ht="15.75" customHeight="1">
      <c r="A886" s="51"/>
      <c r="B886" s="56"/>
      <c r="C886" s="51"/>
      <c r="D886" s="51"/>
      <c r="E886" s="51"/>
      <c r="F886" s="51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 spans="1:25" ht="15.75" customHeight="1">
      <c r="A887" s="51"/>
      <c r="B887" s="56"/>
      <c r="C887" s="51"/>
      <c r="D887" s="51"/>
      <c r="E887" s="51"/>
      <c r="F887" s="51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 spans="1:25" ht="15.75" customHeight="1">
      <c r="A888" s="51"/>
      <c r="B888" s="56"/>
      <c r="C888" s="51"/>
      <c r="D888" s="51"/>
      <c r="E888" s="51"/>
      <c r="F888" s="51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 spans="1:25" ht="15.75" customHeight="1">
      <c r="A889" s="51"/>
      <c r="B889" s="56"/>
      <c r="C889" s="51"/>
      <c r="D889" s="51"/>
      <c r="E889" s="51"/>
      <c r="F889" s="51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 spans="1:25" ht="15.75" customHeight="1">
      <c r="A890" s="51"/>
      <c r="B890" s="56"/>
      <c r="C890" s="51"/>
      <c r="D890" s="51"/>
      <c r="E890" s="51"/>
      <c r="F890" s="51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 spans="1:25" ht="15.75" customHeight="1">
      <c r="A891" s="51"/>
      <c r="B891" s="56"/>
      <c r="C891" s="51"/>
      <c r="D891" s="51"/>
      <c r="E891" s="51"/>
      <c r="F891" s="51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 spans="1:25" ht="15.75" customHeight="1">
      <c r="A892" s="51"/>
      <c r="B892" s="56"/>
      <c r="C892" s="51"/>
      <c r="D892" s="51"/>
      <c r="E892" s="51"/>
      <c r="F892" s="51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 spans="1:25" ht="15.75" customHeight="1">
      <c r="A893" s="51"/>
      <c r="B893" s="56"/>
      <c r="C893" s="51"/>
      <c r="D893" s="51"/>
      <c r="E893" s="51"/>
      <c r="F893" s="51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 spans="1:25" ht="15.75" customHeight="1">
      <c r="A894" s="51"/>
      <c r="B894" s="56"/>
      <c r="C894" s="51"/>
      <c r="D894" s="51"/>
      <c r="E894" s="51"/>
      <c r="F894" s="51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 spans="1:25" ht="15.75" customHeight="1">
      <c r="A895" s="51"/>
      <c r="B895" s="56"/>
      <c r="C895" s="51"/>
      <c r="D895" s="51"/>
      <c r="E895" s="51"/>
      <c r="F895" s="51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 spans="1:25" ht="15.75" customHeight="1">
      <c r="A896" s="51"/>
      <c r="B896" s="56"/>
      <c r="C896" s="51"/>
      <c r="D896" s="51"/>
      <c r="E896" s="51"/>
      <c r="F896" s="51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 spans="1:25" ht="15.75" customHeight="1">
      <c r="A897" s="51"/>
      <c r="B897" s="56"/>
      <c r="C897" s="51"/>
      <c r="D897" s="51"/>
      <c r="E897" s="51"/>
      <c r="F897" s="51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 spans="1:25" ht="15.75" customHeight="1">
      <c r="A898" s="51"/>
      <c r="B898" s="56"/>
      <c r="C898" s="51"/>
      <c r="D898" s="51"/>
      <c r="E898" s="51"/>
      <c r="F898" s="51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 spans="1:25" ht="15.75" customHeight="1">
      <c r="A899" s="51"/>
      <c r="B899" s="56"/>
      <c r="C899" s="51"/>
      <c r="D899" s="51"/>
      <c r="E899" s="51"/>
      <c r="F899" s="51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 spans="1:25" ht="15.75" customHeight="1">
      <c r="A900" s="51"/>
      <c r="B900" s="56"/>
      <c r="C900" s="51"/>
      <c r="D900" s="51"/>
      <c r="E900" s="51"/>
      <c r="F900" s="51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 spans="1:25" ht="15.75" customHeight="1">
      <c r="A901" s="51"/>
      <c r="B901" s="56"/>
      <c r="C901" s="51"/>
      <c r="D901" s="51"/>
      <c r="E901" s="51"/>
      <c r="F901" s="51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 spans="1:25" ht="15.75" customHeight="1">
      <c r="A902" s="51"/>
      <c r="B902" s="56"/>
      <c r="C902" s="51"/>
      <c r="D902" s="51"/>
      <c r="E902" s="51"/>
      <c r="F902" s="51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 spans="1:25" ht="15.75" customHeight="1">
      <c r="A903" s="51"/>
      <c r="B903" s="56"/>
      <c r="C903" s="51"/>
      <c r="D903" s="51"/>
      <c r="E903" s="51"/>
      <c r="F903" s="51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 spans="1:25" ht="15.75" customHeight="1">
      <c r="A904" s="51"/>
      <c r="B904" s="56"/>
      <c r="C904" s="51"/>
      <c r="D904" s="51"/>
      <c r="E904" s="51"/>
      <c r="F904" s="51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 spans="1:25" ht="15.75" customHeight="1">
      <c r="A905" s="51"/>
      <c r="B905" s="56"/>
      <c r="C905" s="51"/>
      <c r="D905" s="51"/>
      <c r="E905" s="51"/>
      <c r="F905" s="51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 spans="1:25" ht="15.75" customHeight="1">
      <c r="A906" s="51"/>
      <c r="B906" s="56"/>
      <c r="C906" s="51"/>
      <c r="D906" s="51"/>
      <c r="E906" s="51"/>
      <c r="F906" s="51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 spans="1:25" ht="15.75" customHeight="1">
      <c r="A907" s="51"/>
      <c r="B907" s="56"/>
      <c r="C907" s="51"/>
      <c r="D907" s="51"/>
      <c r="E907" s="51"/>
      <c r="F907" s="51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 spans="1:25" ht="15.75" customHeight="1">
      <c r="A908" s="51"/>
      <c r="B908" s="56"/>
      <c r="C908" s="51"/>
      <c r="D908" s="51"/>
      <c r="E908" s="51"/>
      <c r="F908" s="51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 spans="1:25" ht="15.75" customHeight="1">
      <c r="A909" s="51"/>
      <c r="B909" s="56"/>
      <c r="C909" s="51"/>
      <c r="D909" s="51"/>
      <c r="E909" s="51"/>
      <c r="F909" s="51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 spans="1:25" ht="15.75" customHeight="1">
      <c r="A910" s="51"/>
      <c r="B910" s="56"/>
      <c r="C910" s="51"/>
      <c r="D910" s="51"/>
      <c r="E910" s="51"/>
      <c r="F910" s="51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 spans="1:25" ht="15.75" customHeight="1">
      <c r="A911" s="51"/>
      <c r="B911" s="56"/>
      <c r="C911" s="51"/>
      <c r="D911" s="51"/>
      <c r="E911" s="51"/>
      <c r="F911" s="51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 spans="1:25" ht="15.75" customHeight="1">
      <c r="A912" s="51"/>
      <c r="B912" s="56"/>
      <c r="C912" s="51"/>
      <c r="D912" s="51"/>
      <c r="E912" s="51"/>
      <c r="F912" s="51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 spans="1:25" ht="15.75" customHeight="1">
      <c r="A913" s="51"/>
      <c r="B913" s="56"/>
      <c r="C913" s="51"/>
      <c r="D913" s="51"/>
      <c r="E913" s="51"/>
      <c r="F913" s="51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 spans="1:25" ht="15.75" customHeight="1">
      <c r="A914" s="51"/>
      <c r="B914" s="56"/>
      <c r="C914" s="51"/>
      <c r="D914" s="51"/>
      <c r="E914" s="51"/>
      <c r="F914" s="51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 spans="1:25" ht="15.75" customHeight="1">
      <c r="A915" s="51"/>
      <c r="B915" s="56"/>
      <c r="C915" s="51"/>
      <c r="D915" s="51"/>
      <c r="E915" s="51"/>
      <c r="F915" s="51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 spans="1:25" ht="15.75" customHeight="1">
      <c r="A916" s="51"/>
      <c r="B916" s="56"/>
      <c r="C916" s="51"/>
      <c r="D916" s="51"/>
      <c r="E916" s="51"/>
      <c r="F916" s="51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 spans="1:25" ht="15.75" customHeight="1">
      <c r="A917" s="51"/>
      <c r="B917" s="56"/>
      <c r="C917" s="51"/>
      <c r="D917" s="51"/>
      <c r="E917" s="51"/>
      <c r="F917" s="51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 spans="1:25" ht="15.75" customHeight="1">
      <c r="A918" s="51"/>
      <c r="B918" s="56"/>
      <c r="C918" s="51"/>
      <c r="D918" s="51"/>
      <c r="E918" s="51"/>
      <c r="F918" s="51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 spans="1:25" ht="15.75" customHeight="1">
      <c r="A919" s="51"/>
      <c r="B919" s="56"/>
      <c r="C919" s="51"/>
      <c r="D919" s="51"/>
      <c r="E919" s="51"/>
      <c r="F919" s="51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 spans="1:25" ht="15.75" customHeight="1">
      <c r="A920" s="51"/>
      <c r="B920" s="56"/>
      <c r="C920" s="51"/>
      <c r="D920" s="51"/>
      <c r="E920" s="51"/>
      <c r="F920" s="51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 spans="1:25" ht="15.75" customHeight="1">
      <c r="A921" s="51"/>
      <c r="B921" s="56"/>
      <c r="C921" s="51"/>
      <c r="D921" s="51"/>
      <c r="E921" s="51"/>
      <c r="F921" s="51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 spans="1:25" ht="15.75" customHeight="1">
      <c r="A922" s="51"/>
      <c r="B922" s="56"/>
      <c r="C922" s="51"/>
      <c r="D922" s="51"/>
      <c r="E922" s="51"/>
      <c r="F922" s="51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 spans="1:25" ht="15.75" customHeight="1">
      <c r="A923" s="51"/>
      <c r="B923" s="56"/>
      <c r="C923" s="51"/>
      <c r="D923" s="51"/>
      <c r="E923" s="51"/>
      <c r="F923" s="51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 spans="1:25" ht="15.75" customHeight="1">
      <c r="A924" s="51"/>
      <c r="B924" s="56"/>
      <c r="C924" s="51"/>
      <c r="D924" s="51"/>
      <c r="E924" s="51"/>
      <c r="F924" s="51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 spans="1:25" ht="15.75" customHeight="1">
      <c r="A925" s="51"/>
      <c r="B925" s="56"/>
      <c r="C925" s="51"/>
      <c r="D925" s="51"/>
      <c r="E925" s="51"/>
      <c r="F925" s="51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 spans="1:25" ht="15.75" customHeight="1">
      <c r="A926" s="51"/>
      <c r="B926" s="56"/>
      <c r="C926" s="51"/>
      <c r="D926" s="51"/>
      <c r="E926" s="51"/>
      <c r="F926" s="51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 spans="1:25" ht="15.75" customHeight="1">
      <c r="A927" s="51"/>
      <c r="B927" s="56"/>
      <c r="C927" s="51"/>
      <c r="D927" s="51"/>
      <c r="E927" s="51"/>
      <c r="F927" s="51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 spans="1:25" ht="15.75" customHeight="1">
      <c r="A928" s="51"/>
      <c r="B928" s="56"/>
      <c r="C928" s="51"/>
      <c r="D928" s="51"/>
      <c r="E928" s="51"/>
      <c r="F928" s="51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 spans="1:25" ht="15.75" customHeight="1">
      <c r="A929" s="51"/>
      <c r="B929" s="56"/>
      <c r="C929" s="51"/>
      <c r="D929" s="51"/>
      <c r="E929" s="51"/>
      <c r="F929" s="51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 spans="1:25" ht="15.75" customHeight="1">
      <c r="A930" s="51"/>
      <c r="B930" s="56"/>
      <c r="C930" s="51"/>
      <c r="D930" s="51"/>
      <c r="E930" s="51"/>
      <c r="F930" s="51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 spans="1:25" ht="15.75" customHeight="1">
      <c r="A931" s="51"/>
      <c r="B931" s="56"/>
      <c r="C931" s="51"/>
      <c r="D931" s="51"/>
      <c r="E931" s="51"/>
      <c r="F931" s="51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 spans="1:25" ht="15.75" customHeight="1">
      <c r="A932" s="51"/>
      <c r="B932" s="56"/>
      <c r="C932" s="51"/>
      <c r="D932" s="51"/>
      <c r="E932" s="51"/>
      <c r="F932" s="51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 spans="1:25" ht="15.75" customHeight="1">
      <c r="A933" s="51"/>
      <c r="B933" s="56"/>
      <c r="C933" s="51"/>
      <c r="D933" s="51"/>
      <c r="E933" s="51"/>
      <c r="F933" s="51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 spans="1:25" ht="15.75" customHeight="1">
      <c r="A934" s="51"/>
      <c r="B934" s="56"/>
      <c r="C934" s="51"/>
      <c r="D934" s="51"/>
      <c r="E934" s="51"/>
      <c r="F934" s="51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 spans="1:25" ht="15.75" customHeight="1">
      <c r="A935" s="51"/>
      <c r="B935" s="56"/>
      <c r="C935" s="51"/>
      <c r="D935" s="51"/>
      <c r="E935" s="51"/>
      <c r="F935" s="51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 spans="1:25" ht="15.75" customHeight="1">
      <c r="A936" s="51"/>
      <c r="B936" s="56"/>
      <c r="C936" s="51"/>
      <c r="D936" s="51"/>
      <c r="E936" s="51"/>
      <c r="F936" s="51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 spans="1:25" ht="15.75" customHeight="1">
      <c r="A937" s="51"/>
      <c r="B937" s="56"/>
      <c r="C937" s="51"/>
      <c r="D937" s="51"/>
      <c r="E937" s="51"/>
      <c r="F937" s="51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 spans="1:25" ht="15.75" customHeight="1">
      <c r="A938" s="51"/>
      <c r="B938" s="56"/>
      <c r="C938" s="51"/>
      <c r="D938" s="51"/>
      <c r="E938" s="51"/>
      <c r="F938" s="51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 spans="1:25" ht="15.75" customHeight="1">
      <c r="A939" s="51"/>
      <c r="B939" s="56"/>
      <c r="C939" s="51"/>
      <c r="D939" s="51"/>
      <c r="E939" s="51"/>
      <c r="F939" s="51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 spans="1:25" ht="15.75" customHeight="1">
      <c r="A940" s="51"/>
      <c r="B940" s="56"/>
      <c r="C940" s="51"/>
      <c r="D940" s="51"/>
      <c r="E940" s="51"/>
      <c r="F940" s="51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 spans="1:25" ht="15.75" customHeight="1">
      <c r="A941" s="51"/>
      <c r="B941" s="56"/>
      <c r="C941" s="51"/>
      <c r="D941" s="51"/>
      <c r="E941" s="51"/>
      <c r="F941" s="51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 spans="1:25" ht="15.75" customHeight="1">
      <c r="A942" s="51"/>
      <c r="B942" s="56"/>
      <c r="C942" s="51"/>
      <c r="D942" s="51"/>
      <c r="E942" s="51"/>
      <c r="F942" s="51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 spans="1:25" ht="15.75" customHeight="1">
      <c r="A943" s="51"/>
      <c r="B943" s="56"/>
      <c r="C943" s="51"/>
      <c r="D943" s="51"/>
      <c r="E943" s="51"/>
      <c r="F943" s="51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 spans="1:25" ht="15.75" customHeight="1">
      <c r="A944" s="51"/>
      <c r="B944" s="56"/>
      <c r="C944" s="51"/>
      <c r="D944" s="51"/>
      <c r="E944" s="51"/>
      <c r="F944" s="51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</sheetData>
  <mergeCells count="2">
    <mergeCell ref="A8:B8"/>
    <mergeCell ref="A1:F1"/>
  </mergeCells>
  <conditionalFormatting sqref="F11:F944">
    <cfRule type="cellIs" dxfId="20" priority="1" operator="equal">
      <formula>"Não iniciado"</formula>
    </cfRule>
    <cfRule type="cellIs" dxfId="19" priority="2" operator="equal">
      <formula>"Em cadastramento"</formula>
    </cfRule>
    <cfRule type="cellIs" dxfId="18" priority="3" operator="equal">
      <formula>"Em análise do MEC"</formula>
    </cfRule>
  </conditionalFormatting>
  <pageMargins left="0.25" right="0.25" top="0.75" bottom="0.75" header="0" footer="0"/>
  <pageSetup paperSize="9" scale="75"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943"/>
  <sheetViews>
    <sheetView topLeftCell="A4" zoomScale="70" zoomScaleNormal="70" workbookViewId="0">
      <selection activeCell="B19" sqref="B19"/>
    </sheetView>
  </sheetViews>
  <sheetFormatPr defaultColWidth="12.5703125" defaultRowHeight="15" customHeight="1"/>
  <cols>
    <col min="1" max="1" width="40.28515625" style="80" customWidth="1"/>
    <col min="2" max="2" width="92.140625" style="79" customWidth="1"/>
    <col min="3" max="3" width="25.28515625" style="80" customWidth="1"/>
    <col min="4" max="4" width="25.28515625" style="80" bestFit="1" customWidth="1"/>
    <col min="5" max="5" width="12.5703125" style="80" customWidth="1"/>
    <col min="6" max="6" width="23.140625" style="80" bestFit="1" customWidth="1"/>
  </cols>
  <sheetData>
    <row r="1" spans="1:25" ht="18.75" customHeight="1">
      <c r="A1" s="90" t="s">
        <v>366</v>
      </c>
      <c r="B1" s="97"/>
      <c r="C1" s="98"/>
      <c r="D1" s="98"/>
      <c r="E1" s="98"/>
      <c r="F1" s="98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ht="15.75" customHeight="1">
      <c r="A2" s="21"/>
      <c r="B2" s="21"/>
      <c r="C2" s="22"/>
      <c r="D2" s="22"/>
      <c r="E2" s="22"/>
      <c r="F2" s="2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ht="15.75" customHeight="1">
      <c r="A3" s="23" t="s">
        <v>33</v>
      </c>
      <c r="B3" s="24">
        <f>COUNTA(F11:F904)</f>
        <v>58</v>
      </c>
      <c r="C3" s="22"/>
      <c r="D3" s="22"/>
      <c r="E3" s="22"/>
      <c r="F3" s="2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ht="15.75" customHeight="1">
      <c r="A4" s="23" t="s">
        <v>34</v>
      </c>
      <c r="B4" s="24">
        <f>COUNTIF(F11:F726, "Em análise do MEC")</f>
        <v>18</v>
      </c>
      <c r="C4" s="22"/>
      <c r="D4" s="22"/>
      <c r="E4" s="22"/>
      <c r="F4" s="2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5.75" customHeight="1">
      <c r="A5" s="23" t="s">
        <v>35</v>
      </c>
      <c r="B5" s="24">
        <f>SUM(COUNTIF(F11:F726, "Não iniciado"), COUNTIF(F11:F726, "Em cadastramento"))</f>
        <v>40</v>
      </c>
      <c r="C5" s="22"/>
      <c r="D5" s="22"/>
      <c r="E5" s="22"/>
      <c r="F5" s="2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5" ht="15.75" customHeight="1">
      <c r="A6" s="23" t="s">
        <v>36</v>
      </c>
      <c r="B6" s="25">
        <f>B4/B3*100</f>
        <v>31.03448275862069</v>
      </c>
      <c r="C6" s="22"/>
      <c r="D6" s="22"/>
      <c r="E6" s="22"/>
      <c r="F6" s="2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 spans="1:25" ht="15.75" customHeight="1">
      <c r="A7" s="22"/>
      <c r="B7" s="22"/>
      <c r="C7" s="22"/>
      <c r="D7" s="22"/>
      <c r="E7" s="22"/>
      <c r="F7" s="2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ht="15.75" customHeight="1">
      <c r="A8" s="88" t="s">
        <v>37</v>
      </c>
      <c r="B8" s="97"/>
      <c r="C8" s="22"/>
      <c r="D8" s="22"/>
      <c r="E8" s="22"/>
      <c r="F8" s="2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 spans="1:25" ht="15.75" customHeight="1">
      <c r="A9" s="22"/>
      <c r="B9" s="22"/>
      <c r="C9" s="22"/>
      <c r="D9" s="22"/>
      <c r="E9" s="22"/>
      <c r="F9" s="2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 ht="15.75" customHeight="1">
      <c r="A10" s="50" t="s">
        <v>38</v>
      </c>
      <c r="B10" s="50" t="s">
        <v>39</v>
      </c>
      <c r="C10" s="50" t="s">
        <v>40</v>
      </c>
      <c r="D10" s="50" t="s">
        <v>41</v>
      </c>
      <c r="E10" s="50" t="s">
        <v>42</v>
      </c>
      <c r="F10" s="50" t="s">
        <v>43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 spans="1:25" ht="15.75" customHeight="1">
      <c r="A11" s="63">
        <v>17067405</v>
      </c>
      <c r="B11" s="64" t="s">
        <v>367</v>
      </c>
      <c r="C11" s="63" t="s">
        <v>368</v>
      </c>
      <c r="D11" s="63" t="s">
        <v>369</v>
      </c>
      <c r="E11" s="63" t="s">
        <v>46</v>
      </c>
      <c r="F11" s="57" t="s">
        <v>47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 spans="1:25" ht="15.75" customHeight="1">
      <c r="A12" s="80">
        <v>17014654</v>
      </c>
      <c r="B12" s="79" t="s">
        <v>370</v>
      </c>
      <c r="C12" s="80" t="s">
        <v>368</v>
      </c>
      <c r="D12" s="80" t="s">
        <v>371</v>
      </c>
      <c r="E12" s="80" t="s">
        <v>46</v>
      </c>
      <c r="F12" s="57" t="s">
        <v>47</v>
      </c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 spans="1:25" ht="15.75" customHeight="1">
      <c r="A13" s="63">
        <v>17014778</v>
      </c>
      <c r="B13" s="64" t="s">
        <v>372</v>
      </c>
      <c r="C13" s="63" t="s">
        <v>368</v>
      </c>
      <c r="D13" s="63" t="s">
        <v>371</v>
      </c>
      <c r="E13" s="63" t="s">
        <v>46</v>
      </c>
      <c r="F13" s="51" t="s">
        <v>47</v>
      </c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ht="15.75" customHeight="1">
      <c r="A14" s="80">
        <v>17047854</v>
      </c>
      <c r="B14" s="79" t="s">
        <v>373</v>
      </c>
      <c r="C14" s="80" t="s">
        <v>368</v>
      </c>
      <c r="D14" s="80" t="s">
        <v>374</v>
      </c>
      <c r="E14" s="80" t="s">
        <v>46</v>
      </c>
      <c r="F14" s="57" t="s">
        <v>47</v>
      </c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 spans="1:25" ht="15.75" customHeight="1">
      <c r="A15" s="63">
        <v>17015375</v>
      </c>
      <c r="B15" s="64" t="s">
        <v>375</v>
      </c>
      <c r="C15" s="63" t="s">
        <v>368</v>
      </c>
      <c r="D15" s="63" t="s">
        <v>374</v>
      </c>
      <c r="E15" s="63" t="s">
        <v>46</v>
      </c>
      <c r="F15" s="51" t="s">
        <v>47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spans="1:25" ht="15.75" customHeight="1">
      <c r="A16" s="80">
        <v>17026946</v>
      </c>
      <c r="B16" s="79" t="s">
        <v>376</v>
      </c>
      <c r="C16" s="80" t="s">
        <v>368</v>
      </c>
      <c r="D16" s="80" t="s">
        <v>377</v>
      </c>
      <c r="E16" s="80" t="s">
        <v>46</v>
      </c>
      <c r="F16" s="57" t="s">
        <v>47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 spans="1:25" ht="15.75" customHeight="1">
      <c r="A17" s="63">
        <v>17027004</v>
      </c>
      <c r="B17" s="64" t="s">
        <v>378</v>
      </c>
      <c r="C17" s="63" t="s">
        <v>368</v>
      </c>
      <c r="D17" s="63" t="s">
        <v>377</v>
      </c>
      <c r="E17" s="63" t="s">
        <v>46</v>
      </c>
      <c r="F17" s="51" t="s">
        <v>47</v>
      </c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 spans="1:25" ht="15.75" customHeight="1">
      <c r="A18" s="80">
        <v>17049245</v>
      </c>
      <c r="B18" s="79" t="s">
        <v>379</v>
      </c>
      <c r="C18" s="80" t="s">
        <v>368</v>
      </c>
      <c r="D18" s="80" t="s">
        <v>377</v>
      </c>
      <c r="E18" s="80" t="s">
        <v>46</v>
      </c>
      <c r="F18" s="57" t="s">
        <v>47</v>
      </c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 spans="1:25" ht="15.75" customHeight="1">
      <c r="A19" s="63">
        <v>17053935</v>
      </c>
      <c r="B19" s="64" t="s">
        <v>380</v>
      </c>
      <c r="C19" s="63" t="s">
        <v>368</v>
      </c>
      <c r="D19" s="63" t="s">
        <v>377</v>
      </c>
      <c r="E19" s="63" t="s">
        <v>46</v>
      </c>
      <c r="F19" s="51" t="s">
        <v>47</v>
      </c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ht="15.75" customHeight="1">
      <c r="A20" s="80">
        <v>17054400</v>
      </c>
      <c r="B20" s="79" t="s">
        <v>381</v>
      </c>
      <c r="C20" s="80" t="s">
        <v>368</v>
      </c>
      <c r="D20" s="80" t="s">
        <v>377</v>
      </c>
      <c r="E20" s="80" t="s">
        <v>46</v>
      </c>
      <c r="F20" s="57" t="s">
        <v>47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 spans="1:25" ht="15.75" customHeight="1">
      <c r="A21" s="63">
        <v>17054389</v>
      </c>
      <c r="B21" s="64" t="s">
        <v>382</v>
      </c>
      <c r="C21" s="63" t="s">
        <v>368</v>
      </c>
      <c r="D21" s="63" t="s">
        <v>377</v>
      </c>
      <c r="E21" s="63" t="s">
        <v>46</v>
      </c>
      <c r="F21" s="51" t="s">
        <v>47</v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ht="15.75" customHeight="1">
      <c r="A22" s="80">
        <v>17113806</v>
      </c>
      <c r="B22" s="79" t="s">
        <v>383</v>
      </c>
      <c r="C22" s="80" t="s">
        <v>368</v>
      </c>
      <c r="D22" s="80" t="s">
        <v>377</v>
      </c>
      <c r="E22" s="80" t="s">
        <v>46</v>
      </c>
      <c r="F22" s="57" t="s">
        <v>47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 spans="1:25" ht="15.75" customHeight="1">
      <c r="A23" s="63">
        <v>17054419</v>
      </c>
      <c r="B23" s="64" t="s">
        <v>384</v>
      </c>
      <c r="C23" s="63" t="s">
        <v>368</v>
      </c>
      <c r="D23" s="63" t="s">
        <v>377</v>
      </c>
      <c r="E23" s="63" t="s">
        <v>46</v>
      </c>
      <c r="F23" s="51" t="s">
        <v>47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1:25" ht="15.75" customHeight="1">
      <c r="A24" s="80">
        <v>17042330</v>
      </c>
      <c r="B24" s="79" t="s">
        <v>385</v>
      </c>
      <c r="C24" s="80" t="s">
        <v>368</v>
      </c>
      <c r="D24" s="80" t="s">
        <v>377</v>
      </c>
      <c r="E24" s="80" t="s">
        <v>46</v>
      </c>
      <c r="F24" s="57" t="s">
        <v>47</v>
      </c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 spans="1:25" ht="15.75" customHeight="1">
      <c r="A25" s="63">
        <v>17050316</v>
      </c>
      <c r="B25" s="64" t="s">
        <v>386</v>
      </c>
      <c r="C25" s="63" t="s">
        <v>368</v>
      </c>
      <c r="D25" s="63" t="s">
        <v>377</v>
      </c>
      <c r="E25" s="63" t="s">
        <v>46</v>
      </c>
      <c r="F25" s="51" t="s">
        <v>47</v>
      </c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ht="15.75" customHeight="1">
      <c r="A26" s="80">
        <v>17053943</v>
      </c>
      <c r="B26" s="79" t="s">
        <v>387</v>
      </c>
      <c r="C26" s="80" t="s">
        <v>368</v>
      </c>
      <c r="D26" s="80" t="s">
        <v>377</v>
      </c>
      <c r="E26" s="80" t="s">
        <v>46</v>
      </c>
      <c r="F26" s="57" t="s">
        <v>47</v>
      </c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 spans="1:25" ht="15.75" customHeight="1">
      <c r="A27" s="63">
        <v>17027225</v>
      </c>
      <c r="B27" s="64" t="s">
        <v>388</v>
      </c>
      <c r="C27" s="63" t="s">
        <v>368</v>
      </c>
      <c r="D27" s="63" t="s">
        <v>377</v>
      </c>
      <c r="E27" s="63" t="s">
        <v>46</v>
      </c>
      <c r="F27" s="51" t="s">
        <v>47</v>
      </c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 ht="15.75" customHeight="1">
      <c r="A28" s="80">
        <v>17027020</v>
      </c>
      <c r="B28" s="79" t="s">
        <v>389</v>
      </c>
      <c r="C28" s="80" t="s">
        <v>368</v>
      </c>
      <c r="D28" s="80" t="s">
        <v>377</v>
      </c>
      <c r="E28" s="80" t="s">
        <v>46</v>
      </c>
      <c r="F28" s="57" t="s">
        <v>47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 spans="1:25" ht="15.75" customHeight="1">
      <c r="A29" s="63">
        <v>17027039</v>
      </c>
      <c r="B29" s="64" t="s">
        <v>390</v>
      </c>
      <c r="C29" s="63" t="s">
        <v>368</v>
      </c>
      <c r="D29" s="63" t="s">
        <v>377</v>
      </c>
      <c r="E29" s="63" t="s">
        <v>46</v>
      </c>
      <c r="F29" s="51" t="s">
        <v>47</v>
      </c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25" ht="15.75" customHeight="1">
      <c r="A30" s="80">
        <v>17050332</v>
      </c>
      <c r="B30" s="79" t="s">
        <v>391</v>
      </c>
      <c r="C30" s="80" t="s">
        <v>368</v>
      </c>
      <c r="D30" s="80" t="s">
        <v>377</v>
      </c>
      <c r="E30" s="80" t="s">
        <v>46</v>
      </c>
      <c r="F30" s="57" t="s">
        <v>47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 spans="1:25" ht="15.75" customHeight="1">
      <c r="A31" s="63">
        <v>17049261</v>
      </c>
      <c r="B31" s="64" t="s">
        <v>392</v>
      </c>
      <c r="C31" s="63" t="s">
        <v>368</v>
      </c>
      <c r="D31" s="63" t="s">
        <v>377</v>
      </c>
      <c r="E31" s="63" t="s">
        <v>46</v>
      </c>
      <c r="F31" s="51" t="s">
        <v>47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 ht="15.75" customHeight="1">
      <c r="A32" s="80">
        <v>17044480</v>
      </c>
      <c r="B32" s="79" t="s">
        <v>393</v>
      </c>
      <c r="C32" s="80" t="s">
        <v>368</v>
      </c>
      <c r="D32" s="80" t="s">
        <v>377</v>
      </c>
      <c r="E32" s="80" t="s">
        <v>46</v>
      </c>
      <c r="F32" s="57" t="s">
        <v>47</v>
      </c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 spans="1:25" ht="15.75" customHeight="1">
      <c r="A33" s="63">
        <v>17027012</v>
      </c>
      <c r="B33" s="64" t="s">
        <v>394</v>
      </c>
      <c r="C33" s="63" t="s">
        <v>368</v>
      </c>
      <c r="D33" s="63" t="s">
        <v>377</v>
      </c>
      <c r="E33" s="63" t="s">
        <v>46</v>
      </c>
      <c r="F33" s="51" t="s">
        <v>47</v>
      </c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 ht="15.75" customHeight="1">
      <c r="A34" s="80">
        <v>17027217</v>
      </c>
      <c r="B34" t="s">
        <v>395</v>
      </c>
      <c r="C34" s="66" t="s">
        <v>368</v>
      </c>
      <c r="D34" s="66" t="s">
        <v>377</v>
      </c>
      <c r="E34" s="66" t="s">
        <v>46</v>
      </c>
      <c r="F34" s="57" t="s">
        <v>47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 spans="1:25" ht="15.75" customHeight="1">
      <c r="A35" s="63">
        <v>17044391</v>
      </c>
      <c r="B35" s="64" t="s">
        <v>396</v>
      </c>
      <c r="C35" s="63" t="s">
        <v>368</v>
      </c>
      <c r="D35" s="63" t="s">
        <v>377</v>
      </c>
      <c r="E35" s="63" t="s">
        <v>46</v>
      </c>
      <c r="F35" s="51" t="s">
        <v>47</v>
      </c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 ht="15.75" customHeight="1">
      <c r="A36" s="80">
        <v>17053927</v>
      </c>
      <c r="B36" t="s">
        <v>397</v>
      </c>
      <c r="C36" s="66" t="s">
        <v>368</v>
      </c>
      <c r="D36" s="66" t="s">
        <v>377</v>
      </c>
      <c r="E36" s="66" t="s">
        <v>46</v>
      </c>
      <c r="F36" s="57" t="s">
        <v>47</v>
      </c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 spans="1:25" ht="15.75" customHeight="1">
      <c r="A37" s="63">
        <v>17027330</v>
      </c>
      <c r="B37" s="64" t="s">
        <v>398</v>
      </c>
      <c r="C37" s="63" t="s">
        <v>368</v>
      </c>
      <c r="D37" s="63" t="s">
        <v>377</v>
      </c>
      <c r="E37" s="63" t="s">
        <v>46</v>
      </c>
      <c r="F37" s="51" t="s">
        <v>47</v>
      </c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 spans="1:25" ht="15.75" customHeight="1">
      <c r="A38" s="80">
        <v>17044421</v>
      </c>
      <c r="B38" t="s">
        <v>399</v>
      </c>
      <c r="C38" s="66" t="s">
        <v>368</v>
      </c>
      <c r="D38" s="66" t="s">
        <v>377</v>
      </c>
      <c r="E38" s="66" t="s">
        <v>46</v>
      </c>
      <c r="F38" s="57" t="s">
        <v>47</v>
      </c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 spans="1:25" ht="15.75" customHeight="1">
      <c r="A39" s="63">
        <v>17047196</v>
      </c>
      <c r="B39" s="64" t="s">
        <v>400</v>
      </c>
      <c r="C39" s="63" t="s">
        <v>368</v>
      </c>
      <c r="D39" s="63" t="s">
        <v>377</v>
      </c>
      <c r="E39" s="63" t="s">
        <v>46</v>
      </c>
      <c r="F39" s="51" t="s">
        <v>47</v>
      </c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 spans="1:25" ht="15.75" customHeight="1">
      <c r="A40" s="80">
        <v>17050324</v>
      </c>
      <c r="B40" t="s">
        <v>401</v>
      </c>
      <c r="C40" s="66" t="s">
        <v>368</v>
      </c>
      <c r="D40" s="66" t="s">
        <v>377</v>
      </c>
      <c r="E40" s="66" t="s">
        <v>46</v>
      </c>
      <c r="F40" s="57" t="s">
        <v>47</v>
      </c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 spans="1:25" ht="15.75" customHeight="1">
      <c r="A41" s="63">
        <v>17027233</v>
      </c>
      <c r="B41" s="64" t="s">
        <v>402</v>
      </c>
      <c r="C41" s="63" t="s">
        <v>368</v>
      </c>
      <c r="D41" s="63" t="s">
        <v>377</v>
      </c>
      <c r="E41" s="63" t="s">
        <v>46</v>
      </c>
      <c r="F41" s="51" t="s">
        <v>47</v>
      </c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 spans="1:25" ht="15.75" customHeight="1">
      <c r="A42" s="80">
        <v>17054397</v>
      </c>
      <c r="B42" t="s">
        <v>403</v>
      </c>
      <c r="C42" s="80" t="s">
        <v>368</v>
      </c>
      <c r="D42" s="80" t="s">
        <v>377</v>
      </c>
      <c r="E42" s="80" t="s">
        <v>46</v>
      </c>
      <c r="F42" s="57" t="s">
        <v>47</v>
      </c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 spans="1:25" ht="15.75" customHeight="1">
      <c r="A43" s="63">
        <v>17027420</v>
      </c>
      <c r="B43" s="64" t="s">
        <v>404</v>
      </c>
      <c r="C43" s="63" t="s">
        <v>368</v>
      </c>
      <c r="D43" s="63" t="s">
        <v>377</v>
      </c>
      <c r="E43" s="63" t="s">
        <v>46</v>
      </c>
      <c r="F43" s="51" t="s">
        <v>47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5" ht="15.75" customHeight="1">
      <c r="A44" s="80">
        <v>17044332</v>
      </c>
      <c r="B44" t="s">
        <v>405</v>
      </c>
      <c r="C44" s="80" t="s">
        <v>368</v>
      </c>
      <c r="D44" s="80" t="s">
        <v>377</v>
      </c>
      <c r="E44" s="80" t="s">
        <v>46</v>
      </c>
      <c r="F44" s="57" t="s">
        <v>47</v>
      </c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 spans="1:25" ht="15.75" customHeight="1">
      <c r="A45" s="63">
        <v>17052432</v>
      </c>
      <c r="B45" s="64" t="s">
        <v>406</v>
      </c>
      <c r="C45" s="63" t="s">
        <v>368</v>
      </c>
      <c r="D45" s="63" t="s">
        <v>377</v>
      </c>
      <c r="E45" s="63" t="s">
        <v>46</v>
      </c>
      <c r="F45" s="51" t="s">
        <v>47</v>
      </c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 ht="15.75" customHeight="1">
      <c r="A46" s="80">
        <v>17044464</v>
      </c>
      <c r="B46" t="s">
        <v>407</v>
      </c>
      <c r="C46" s="80" t="s">
        <v>368</v>
      </c>
      <c r="D46" s="80" t="s">
        <v>377</v>
      </c>
      <c r="E46" s="80" t="s">
        <v>46</v>
      </c>
      <c r="F46" s="57" t="s">
        <v>47</v>
      </c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 spans="1:25" ht="15.75" customHeight="1">
      <c r="A47" s="63">
        <v>17027063</v>
      </c>
      <c r="B47" s="64" t="s">
        <v>408</v>
      </c>
      <c r="C47" s="63" t="s">
        <v>368</v>
      </c>
      <c r="D47" s="63" t="s">
        <v>377</v>
      </c>
      <c r="E47" s="63" t="s">
        <v>46</v>
      </c>
      <c r="F47" s="51" t="s">
        <v>47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 ht="15.75" customHeight="1">
      <c r="A48" s="80">
        <v>17047862</v>
      </c>
      <c r="B48" t="s">
        <v>409</v>
      </c>
      <c r="C48" s="80" t="s">
        <v>368</v>
      </c>
      <c r="D48" s="80" t="s">
        <v>377</v>
      </c>
      <c r="E48" s="80" t="s">
        <v>46</v>
      </c>
      <c r="F48" s="57" t="s">
        <v>47</v>
      </c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25" ht="15.75" customHeight="1">
      <c r="A49" s="63">
        <v>17040884</v>
      </c>
      <c r="B49" s="64" t="s">
        <v>410</v>
      </c>
      <c r="C49" s="63" t="s">
        <v>368</v>
      </c>
      <c r="D49" s="63" t="s">
        <v>371</v>
      </c>
      <c r="E49" s="63" t="s">
        <v>46</v>
      </c>
      <c r="F49" s="57" t="s">
        <v>80</v>
      </c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spans="1:25" ht="15.75" customHeight="1">
      <c r="A50" s="80">
        <v>17014646</v>
      </c>
      <c r="B50" t="s">
        <v>411</v>
      </c>
      <c r="C50" s="80" t="s">
        <v>368</v>
      </c>
      <c r="D50" s="80" t="s">
        <v>371</v>
      </c>
      <c r="E50" s="80" t="s">
        <v>46</v>
      </c>
      <c r="F50" s="51" t="s">
        <v>80</v>
      </c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 spans="1:25" ht="15.75" customHeight="1">
      <c r="A51" s="63">
        <v>17012350</v>
      </c>
      <c r="B51" s="64" t="s">
        <v>412</v>
      </c>
      <c r="C51" s="63" t="s">
        <v>368</v>
      </c>
      <c r="D51" s="63" t="s">
        <v>369</v>
      </c>
      <c r="E51" s="63" t="s">
        <v>46</v>
      </c>
      <c r="F51" s="57" t="s">
        <v>96</v>
      </c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5" ht="15.75" customHeight="1">
      <c r="A52" s="80">
        <v>17029872</v>
      </c>
      <c r="B52" t="s">
        <v>413</v>
      </c>
      <c r="C52" s="80" t="s">
        <v>368</v>
      </c>
      <c r="D52" s="80" t="s">
        <v>414</v>
      </c>
      <c r="E52" s="80" t="s">
        <v>46</v>
      </c>
      <c r="F52" s="57" t="s">
        <v>96</v>
      </c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 spans="1:25" ht="15.75" customHeight="1">
      <c r="A53" s="63">
        <v>17041880</v>
      </c>
      <c r="B53" s="64" t="s">
        <v>415</v>
      </c>
      <c r="C53" s="63" t="s">
        <v>368</v>
      </c>
      <c r="D53" s="63" t="s">
        <v>414</v>
      </c>
      <c r="E53" s="63" t="s">
        <v>46</v>
      </c>
      <c r="F53" s="51" t="s">
        <v>96</v>
      </c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25" ht="15.75" customHeight="1">
      <c r="A54" s="80">
        <v>17014727</v>
      </c>
      <c r="B54" s="79" t="s">
        <v>416</v>
      </c>
      <c r="C54" s="80" t="s">
        <v>368</v>
      </c>
      <c r="D54" s="80" t="s">
        <v>371</v>
      </c>
      <c r="E54" s="80" t="s">
        <v>46</v>
      </c>
      <c r="F54" s="57" t="s">
        <v>96</v>
      </c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25" ht="15.75" customHeight="1">
      <c r="A55" s="63">
        <v>17014751</v>
      </c>
      <c r="B55" s="64" t="s">
        <v>417</v>
      </c>
      <c r="C55" s="63" t="s">
        <v>368</v>
      </c>
      <c r="D55" s="63" t="s">
        <v>371</v>
      </c>
      <c r="E55" s="63" t="s">
        <v>46</v>
      </c>
      <c r="F55" s="51" t="s">
        <v>96</v>
      </c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25" ht="15.75" customHeight="1">
      <c r="A56" s="80">
        <v>17014760</v>
      </c>
      <c r="B56" s="79" t="s">
        <v>418</v>
      </c>
      <c r="C56" s="80" t="s">
        <v>368</v>
      </c>
      <c r="D56" s="80" t="s">
        <v>371</v>
      </c>
      <c r="E56" s="80" t="s">
        <v>46</v>
      </c>
      <c r="F56" s="57" t="s">
        <v>96</v>
      </c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25" ht="15.75" customHeight="1">
      <c r="A57" s="63">
        <v>17015367</v>
      </c>
      <c r="B57" s="64" t="s">
        <v>419</v>
      </c>
      <c r="C57" s="63" t="s">
        <v>368</v>
      </c>
      <c r="D57" s="63" t="s">
        <v>374</v>
      </c>
      <c r="E57" s="63" t="s">
        <v>46</v>
      </c>
      <c r="F57" s="51" t="s">
        <v>96</v>
      </c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25" ht="15.75" customHeight="1">
      <c r="A58" s="80">
        <v>17016932</v>
      </c>
      <c r="B58" s="79" t="s">
        <v>420</v>
      </c>
      <c r="C58" s="80" t="s">
        <v>368</v>
      </c>
      <c r="D58" s="80" t="s">
        <v>421</v>
      </c>
      <c r="E58" s="80" t="s">
        <v>46</v>
      </c>
      <c r="F58" s="57" t="s">
        <v>96</v>
      </c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25" ht="15.75" customHeight="1">
      <c r="A59" s="63">
        <v>17053455</v>
      </c>
      <c r="B59" s="64" t="s">
        <v>422</v>
      </c>
      <c r="C59" s="63" t="s">
        <v>368</v>
      </c>
      <c r="D59" s="63" t="s">
        <v>377</v>
      </c>
      <c r="E59" s="63" t="s">
        <v>46</v>
      </c>
      <c r="F59" s="57" t="s">
        <v>96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25" ht="15.75" customHeight="1">
      <c r="A60" s="80">
        <v>17026920</v>
      </c>
      <c r="B60" s="79" t="s">
        <v>423</v>
      </c>
      <c r="C60" s="80" t="s">
        <v>368</v>
      </c>
      <c r="D60" s="80" t="s">
        <v>377</v>
      </c>
      <c r="E60" s="80" t="s">
        <v>46</v>
      </c>
      <c r="F60" s="51" t="s">
        <v>96</v>
      </c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25" ht="15.75" customHeight="1">
      <c r="A61" s="63">
        <v>17027071</v>
      </c>
      <c r="B61" s="64" t="s">
        <v>424</v>
      </c>
      <c r="C61" s="63" t="s">
        <v>368</v>
      </c>
      <c r="D61" s="63" t="s">
        <v>377</v>
      </c>
      <c r="E61" s="63" t="s">
        <v>46</v>
      </c>
      <c r="F61" s="57" t="s">
        <v>96</v>
      </c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5" ht="15.75" customHeight="1">
      <c r="A62" s="80">
        <v>17052424</v>
      </c>
      <c r="B62" s="79" t="s">
        <v>425</v>
      </c>
      <c r="C62" s="80" t="s">
        <v>368</v>
      </c>
      <c r="D62" s="80" t="s">
        <v>377</v>
      </c>
      <c r="E62" s="80" t="s">
        <v>46</v>
      </c>
      <c r="F62" s="51" t="s">
        <v>96</v>
      </c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 spans="1:25" ht="15.75" customHeight="1">
      <c r="A63" s="63">
        <v>17027241</v>
      </c>
      <c r="B63" s="64" t="s">
        <v>426</v>
      </c>
      <c r="C63" s="63" t="s">
        <v>368</v>
      </c>
      <c r="D63" s="63" t="s">
        <v>377</v>
      </c>
      <c r="E63" s="63" t="s">
        <v>46</v>
      </c>
      <c r="F63" s="57" t="s">
        <v>96</v>
      </c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5" ht="15.75" customHeight="1">
      <c r="A64" s="80">
        <v>17026962</v>
      </c>
      <c r="B64" s="79" t="s">
        <v>427</v>
      </c>
      <c r="C64" s="80" t="s">
        <v>368</v>
      </c>
      <c r="D64" s="80" t="s">
        <v>377</v>
      </c>
      <c r="E64" s="80" t="s">
        <v>46</v>
      </c>
      <c r="F64" s="51" t="s">
        <v>96</v>
      </c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 spans="1:25" ht="15.75" customHeight="1">
      <c r="A65" s="63">
        <v>17042453</v>
      </c>
      <c r="B65" s="64" t="s">
        <v>428</v>
      </c>
      <c r="C65" s="63" t="s">
        <v>368</v>
      </c>
      <c r="D65" s="63" t="s">
        <v>377</v>
      </c>
      <c r="E65" s="63" t="s">
        <v>46</v>
      </c>
      <c r="F65" s="57" t="s">
        <v>96</v>
      </c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 ht="15.75" customHeight="1">
      <c r="A66" s="80">
        <v>17027110</v>
      </c>
      <c r="B66" s="79" t="s">
        <v>429</v>
      </c>
      <c r="C66" s="80" t="s">
        <v>368</v>
      </c>
      <c r="D66" s="80" t="s">
        <v>377</v>
      </c>
      <c r="E66" s="80" t="s">
        <v>46</v>
      </c>
      <c r="F66" s="51" t="s">
        <v>96</v>
      </c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 spans="1:25" ht="15.75" customHeight="1">
      <c r="A67" s="63">
        <v>17027268</v>
      </c>
      <c r="B67" s="64" t="s">
        <v>430</v>
      </c>
      <c r="C67" s="63" t="s">
        <v>368</v>
      </c>
      <c r="D67" s="63" t="s">
        <v>377</v>
      </c>
      <c r="E67" s="63" t="s">
        <v>46</v>
      </c>
      <c r="F67" s="57" t="s">
        <v>96</v>
      </c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 ht="15.75" customHeight="1">
      <c r="A68" s="80">
        <v>17044375</v>
      </c>
      <c r="B68" s="79" t="s">
        <v>431</v>
      </c>
      <c r="C68" s="80" t="s">
        <v>368</v>
      </c>
      <c r="D68" s="80" t="s">
        <v>377</v>
      </c>
      <c r="E68" s="80" t="s">
        <v>46</v>
      </c>
      <c r="F68" s="51" t="s">
        <v>96</v>
      </c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 spans="1:25" ht="15.75" customHeight="1">
      <c r="A69" s="51"/>
      <c r="B69" s="56"/>
      <c r="C69" s="51"/>
      <c r="D69" s="51"/>
      <c r="E69" s="51"/>
      <c r="F69" s="51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 ht="15.75" customHeight="1">
      <c r="A70" s="51"/>
      <c r="B70" s="56"/>
      <c r="C70" s="51"/>
      <c r="D70" s="51"/>
      <c r="E70" s="51"/>
      <c r="F70" s="51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 spans="1:25" ht="15.75" customHeight="1">
      <c r="A71" s="51"/>
      <c r="B71" s="56"/>
      <c r="C71" s="51"/>
      <c r="D71" s="51"/>
      <c r="E71" s="51"/>
      <c r="F71" s="51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 ht="15.75" customHeight="1">
      <c r="A72" s="51"/>
      <c r="B72" s="56"/>
      <c r="C72" s="51"/>
      <c r="D72" s="51"/>
      <c r="E72" s="51"/>
      <c r="F72" s="51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 spans="1:25" ht="15.75" customHeight="1">
      <c r="A73" s="51"/>
      <c r="B73" s="56"/>
      <c r="C73" s="51"/>
      <c r="D73" s="51"/>
      <c r="E73" s="51"/>
      <c r="F73" s="51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 ht="15.75" customHeight="1">
      <c r="A74" s="51"/>
      <c r="B74" s="56"/>
      <c r="C74" s="51"/>
      <c r="D74" s="51"/>
      <c r="E74" s="51"/>
      <c r="F74" s="51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 spans="1:25" ht="15.75" customHeight="1">
      <c r="A75" s="51"/>
      <c r="B75" s="56"/>
      <c r="C75" s="51"/>
      <c r="D75" s="51"/>
      <c r="E75" s="51"/>
      <c r="F75" s="51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 ht="15.75" customHeight="1">
      <c r="A76" s="51"/>
      <c r="B76" s="56"/>
      <c r="C76" s="51"/>
      <c r="D76" s="51"/>
      <c r="E76" s="51"/>
      <c r="F76" s="51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 spans="1:25" ht="15.75" customHeight="1">
      <c r="A77" s="51"/>
      <c r="B77" s="56"/>
      <c r="C77" s="51"/>
      <c r="D77" s="51"/>
      <c r="E77" s="51"/>
      <c r="F77" s="51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 ht="15.75" customHeight="1">
      <c r="A78" s="51"/>
      <c r="B78" s="56"/>
      <c r="C78" s="51"/>
      <c r="D78" s="51"/>
      <c r="E78" s="51"/>
      <c r="F78" s="51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 spans="1:25" ht="15.75" customHeight="1">
      <c r="A79" s="51"/>
      <c r="B79" s="56"/>
      <c r="C79" s="51"/>
      <c r="D79" s="51"/>
      <c r="E79" s="51"/>
      <c r="F79" s="51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 ht="15.75" customHeight="1">
      <c r="A80" s="51"/>
      <c r="B80" s="56"/>
      <c r="C80" s="51"/>
      <c r="D80" s="51"/>
      <c r="E80" s="51"/>
      <c r="F80" s="51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 spans="1:25" ht="15.75" customHeight="1">
      <c r="A81" s="51"/>
      <c r="B81" s="56"/>
      <c r="C81" s="51"/>
      <c r="D81" s="51"/>
      <c r="E81" s="51"/>
      <c r="F81" s="51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 spans="1:25" ht="15.75" customHeight="1">
      <c r="A82" s="51"/>
      <c r="B82" s="56"/>
      <c r="C82" s="51"/>
      <c r="D82" s="51"/>
      <c r="E82" s="51"/>
      <c r="F82" s="51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 spans="1:25" ht="15.75" customHeight="1">
      <c r="A83" s="51"/>
      <c r="B83" s="56"/>
      <c r="C83" s="51"/>
      <c r="D83" s="51"/>
      <c r="E83" s="51"/>
      <c r="F83" s="51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 spans="1:25" ht="15.75" customHeight="1">
      <c r="A84" s="51"/>
      <c r="B84" s="56"/>
      <c r="C84" s="51"/>
      <c r="D84" s="51"/>
      <c r="E84" s="51"/>
      <c r="F84" s="51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 spans="1:25" ht="15.75" customHeight="1">
      <c r="A85" s="51"/>
      <c r="B85" s="56"/>
      <c r="C85" s="51"/>
      <c r="D85" s="51"/>
      <c r="E85" s="51"/>
      <c r="F85" s="51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 spans="1:25" ht="15.75" customHeight="1">
      <c r="A86" s="51"/>
      <c r="B86" s="56"/>
      <c r="C86" s="51"/>
      <c r="D86" s="51"/>
      <c r="E86" s="51"/>
      <c r="F86" s="51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 spans="1:25" ht="15.75" customHeight="1">
      <c r="A87" s="51"/>
      <c r="B87" s="56"/>
      <c r="C87" s="51"/>
      <c r="D87" s="51"/>
      <c r="E87" s="51"/>
      <c r="F87" s="51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 spans="1:25" ht="15.75" customHeight="1">
      <c r="A88" s="51"/>
      <c r="B88" s="56"/>
      <c r="C88" s="51"/>
      <c r="D88" s="51"/>
      <c r="E88" s="51"/>
      <c r="F88" s="51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 spans="1:25" ht="15.75" customHeight="1">
      <c r="A89" s="51"/>
      <c r="B89" s="56"/>
      <c r="C89" s="51"/>
      <c r="D89" s="51"/>
      <c r="E89" s="51"/>
      <c r="F89" s="51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 spans="1:25" ht="15.75" customHeight="1">
      <c r="A90" s="51"/>
      <c r="B90" s="56"/>
      <c r="C90" s="51"/>
      <c r="D90" s="51"/>
      <c r="E90" s="51"/>
      <c r="F90" s="51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1:25" ht="15.75" customHeight="1">
      <c r="A91" s="51"/>
      <c r="B91" s="56"/>
      <c r="C91" s="51"/>
      <c r="D91" s="51"/>
      <c r="E91" s="51"/>
      <c r="F91" s="51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 spans="1:25" ht="15.75" customHeight="1">
      <c r="A92" s="51"/>
      <c r="B92" s="56"/>
      <c r="C92" s="51"/>
      <c r="D92" s="51"/>
      <c r="E92" s="51"/>
      <c r="F92" s="51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 spans="1:25" ht="15.75" customHeight="1">
      <c r="A93" s="51"/>
      <c r="B93" s="56"/>
      <c r="C93" s="51"/>
      <c r="D93" s="51"/>
      <c r="E93" s="51"/>
      <c r="F93" s="51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 spans="1:25" ht="15.75" customHeight="1">
      <c r="A94" s="51"/>
      <c r="B94" s="56"/>
      <c r="C94" s="51"/>
      <c r="D94" s="51"/>
      <c r="E94" s="51"/>
      <c r="F94" s="51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 spans="1:25" ht="15.75" customHeight="1">
      <c r="A95" s="51"/>
      <c r="B95" s="56"/>
      <c r="C95" s="51"/>
      <c r="D95" s="51"/>
      <c r="E95" s="51"/>
      <c r="F95" s="51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 spans="1:25" ht="15.75" customHeight="1">
      <c r="A96" s="51"/>
      <c r="B96" s="56"/>
      <c r="C96" s="51"/>
      <c r="D96" s="51"/>
      <c r="E96" s="51"/>
      <c r="F96" s="51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 spans="1:25" ht="15.75" customHeight="1">
      <c r="A97" s="51"/>
      <c r="B97" s="56"/>
      <c r="C97" s="51"/>
      <c r="D97" s="51"/>
      <c r="E97" s="51"/>
      <c r="F97" s="51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 spans="1:25" ht="15.75" customHeight="1">
      <c r="A98" s="51"/>
      <c r="B98" s="56"/>
      <c r="C98" s="51"/>
      <c r="D98" s="51"/>
      <c r="E98" s="51"/>
      <c r="F98" s="51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 spans="1:25" ht="15.75" customHeight="1">
      <c r="A99" s="51"/>
      <c r="B99" s="56"/>
      <c r="C99" s="51"/>
      <c r="D99" s="51"/>
      <c r="E99" s="51"/>
      <c r="F99" s="51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1:25" ht="15.75" customHeight="1">
      <c r="A100" s="51"/>
      <c r="B100" s="56"/>
      <c r="C100" s="51"/>
      <c r="D100" s="51"/>
      <c r="E100" s="51"/>
      <c r="F100" s="51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1:25" ht="15.75" customHeight="1">
      <c r="A101" s="51"/>
      <c r="B101" s="56"/>
      <c r="C101" s="51"/>
      <c r="D101" s="51"/>
      <c r="E101" s="51"/>
      <c r="F101" s="51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1:25" ht="15.75" customHeight="1">
      <c r="A102" s="51"/>
      <c r="B102" s="56"/>
      <c r="C102" s="51"/>
      <c r="D102" s="51"/>
      <c r="E102" s="51"/>
      <c r="F102" s="51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 spans="1:25" ht="15.75" customHeight="1">
      <c r="A103" s="51"/>
      <c r="B103" s="56"/>
      <c r="C103" s="51"/>
      <c r="D103" s="51"/>
      <c r="E103" s="51"/>
      <c r="F103" s="51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 spans="1:25" ht="15.75" customHeight="1">
      <c r="A104" s="51"/>
      <c r="B104" s="56"/>
      <c r="C104" s="51"/>
      <c r="D104" s="51"/>
      <c r="E104" s="51"/>
      <c r="F104" s="51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 spans="1:25" ht="15.75" customHeight="1">
      <c r="A105" s="51"/>
      <c r="B105" s="56"/>
      <c r="C105" s="51"/>
      <c r="D105" s="51"/>
      <c r="E105" s="51"/>
      <c r="F105" s="51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 spans="1:25" ht="15.75" customHeight="1">
      <c r="A106" s="51"/>
      <c r="B106" s="56"/>
      <c r="C106" s="51"/>
      <c r="D106" s="51"/>
      <c r="E106" s="51"/>
      <c r="F106" s="51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 spans="1:25" ht="15.75" customHeight="1">
      <c r="A107" s="51"/>
      <c r="B107" s="56"/>
      <c r="C107" s="51"/>
      <c r="D107" s="51"/>
      <c r="E107" s="51"/>
      <c r="F107" s="51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 spans="1:25" ht="15.75" customHeight="1">
      <c r="A108" s="51"/>
      <c r="B108" s="56"/>
      <c r="C108" s="51"/>
      <c r="D108" s="51"/>
      <c r="E108" s="51"/>
      <c r="F108" s="51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 spans="1:25" ht="15.75" customHeight="1">
      <c r="A109" s="51"/>
      <c r="B109" s="56"/>
      <c r="C109" s="51"/>
      <c r="D109" s="51"/>
      <c r="E109" s="51"/>
      <c r="F109" s="51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 spans="1:25" ht="15.75" customHeight="1">
      <c r="A110" s="51"/>
      <c r="B110" s="56"/>
      <c r="C110" s="51"/>
      <c r="D110" s="51"/>
      <c r="E110" s="51"/>
      <c r="F110" s="51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 spans="1:25" ht="15.75" customHeight="1">
      <c r="A111" s="51"/>
      <c r="B111" s="56"/>
      <c r="C111" s="51"/>
      <c r="D111" s="51"/>
      <c r="E111" s="51"/>
      <c r="F111" s="51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 spans="1:25" ht="15.75" customHeight="1">
      <c r="A112" s="51"/>
      <c r="B112" s="56"/>
      <c r="C112" s="51"/>
      <c r="D112" s="51"/>
      <c r="E112" s="51"/>
      <c r="F112" s="51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 spans="1:25" ht="15.75" customHeight="1">
      <c r="A113" s="51"/>
      <c r="B113" s="56"/>
      <c r="C113" s="51"/>
      <c r="D113" s="51"/>
      <c r="E113" s="51"/>
      <c r="F113" s="51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 spans="1:25" ht="15.75" customHeight="1">
      <c r="A114" s="51"/>
      <c r="B114" s="56"/>
      <c r="C114" s="51"/>
      <c r="D114" s="51"/>
      <c r="E114" s="51"/>
      <c r="F114" s="51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 spans="1:25" ht="15.75" customHeight="1">
      <c r="A115" s="51"/>
      <c r="B115" s="56"/>
      <c r="C115" s="51"/>
      <c r="D115" s="51"/>
      <c r="E115" s="51"/>
      <c r="F115" s="51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 spans="1:25" ht="15.75" customHeight="1">
      <c r="A116" s="51"/>
      <c r="B116" s="56"/>
      <c r="C116" s="51"/>
      <c r="D116" s="51"/>
      <c r="E116" s="51"/>
      <c r="F116" s="51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 spans="1:25" ht="15.75" customHeight="1">
      <c r="A117" s="51"/>
      <c r="B117" s="56"/>
      <c r="C117" s="51"/>
      <c r="D117" s="51"/>
      <c r="E117" s="51"/>
      <c r="F117" s="51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 spans="1:25" ht="15.75" customHeight="1">
      <c r="A118" s="51"/>
      <c r="B118" s="56"/>
      <c r="C118" s="51"/>
      <c r="D118" s="51"/>
      <c r="E118" s="51"/>
      <c r="F118" s="51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 spans="1:25" ht="15.75" customHeight="1">
      <c r="A119" s="51"/>
      <c r="B119" s="56"/>
      <c r="C119" s="51"/>
      <c r="D119" s="51"/>
      <c r="E119" s="51"/>
      <c r="F119" s="51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 spans="1:25" ht="15.75" customHeight="1">
      <c r="A120" s="51"/>
      <c r="B120" s="56"/>
      <c r="C120" s="51"/>
      <c r="D120" s="51"/>
      <c r="E120" s="51"/>
      <c r="F120" s="51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 spans="1:25" ht="15.75" customHeight="1">
      <c r="A121" s="51"/>
      <c r="B121" s="56"/>
      <c r="C121" s="51"/>
      <c r="D121" s="51"/>
      <c r="E121" s="51"/>
      <c r="F121" s="51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 spans="1:25" ht="15.75" customHeight="1">
      <c r="A122" s="51"/>
      <c r="B122" s="56"/>
      <c r="C122" s="51"/>
      <c r="D122" s="51"/>
      <c r="E122" s="51"/>
      <c r="F122" s="51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 spans="1:25" ht="15.75" customHeight="1">
      <c r="A123" s="51"/>
      <c r="B123" s="56"/>
      <c r="C123" s="51"/>
      <c r="D123" s="51"/>
      <c r="E123" s="51"/>
      <c r="F123" s="51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 spans="1:25" ht="15.75" customHeight="1">
      <c r="A124" s="51"/>
      <c r="B124" s="56"/>
      <c r="C124" s="51"/>
      <c r="D124" s="51"/>
      <c r="E124" s="51"/>
      <c r="F124" s="51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 spans="1:25" ht="15.75" customHeight="1">
      <c r="A125" s="51"/>
      <c r="B125" s="56"/>
      <c r="C125" s="51"/>
      <c r="D125" s="51"/>
      <c r="E125" s="51"/>
      <c r="F125" s="51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 spans="1:25" ht="15.75" customHeight="1">
      <c r="A126" s="51"/>
      <c r="B126" s="56"/>
      <c r="C126" s="51"/>
      <c r="D126" s="51"/>
      <c r="E126" s="51"/>
      <c r="F126" s="51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 spans="1:25" ht="15.75" customHeight="1">
      <c r="A127" s="51"/>
      <c r="B127" s="56"/>
      <c r="C127" s="51"/>
      <c r="D127" s="51"/>
      <c r="E127" s="51"/>
      <c r="F127" s="51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 spans="1:25" ht="15.75" customHeight="1">
      <c r="A128" s="51"/>
      <c r="B128" s="56"/>
      <c r="C128" s="51"/>
      <c r="D128" s="51"/>
      <c r="E128" s="51"/>
      <c r="F128" s="51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 spans="1:25" ht="15.75" customHeight="1">
      <c r="A129" s="51"/>
      <c r="B129" s="56"/>
      <c r="C129" s="51"/>
      <c r="D129" s="51"/>
      <c r="E129" s="51"/>
      <c r="F129" s="51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 spans="1:25" ht="15.75" customHeight="1">
      <c r="A130" s="51"/>
      <c r="B130" s="56"/>
      <c r="C130" s="51"/>
      <c r="D130" s="51"/>
      <c r="E130" s="51"/>
      <c r="F130" s="51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 spans="1:25" ht="15.75" customHeight="1">
      <c r="A131" s="51"/>
      <c r="B131" s="56"/>
      <c r="C131" s="51"/>
      <c r="D131" s="51"/>
      <c r="E131" s="51"/>
      <c r="F131" s="51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 spans="1:25" ht="15.75" customHeight="1">
      <c r="A132" s="51"/>
      <c r="B132" s="56"/>
      <c r="C132" s="51"/>
      <c r="D132" s="51"/>
      <c r="E132" s="51"/>
      <c r="F132" s="51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 spans="1:25" ht="15.75" customHeight="1">
      <c r="A133" s="51"/>
      <c r="B133" s="56"/>
      <c r="C133" s="51"/>
      <c r="D133" s="51"/>
      <c r="E133" s="51"/>
      <c r="F133" s="51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 spans="1:25" ht="15.75" customHeight="1">
      <c r="A134" s="51"/>
      <c r="B134" s="56"/>
      <c r="C134" s="51"/>
      <c r="D134" s="51"/>
      <c r="E134" s="51"/>
      <c r="F134" s="51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 spans="1:25" ht="15.75" customHeight="1">
      <c r="A135" s="51"/>
      <c r="B135" s="56"/>
      <c r="C135" s="51"/>
      <c r="D135" s="51"/>
      <c r="E135" s="51"/>
      <c r="F135" s="51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 spans="1:25" ht="15.75" customHeight="1">
      <c r="A136" s="51"/>
      <c r="B136" s="56"/>
      <c r="C136" s="51"/>
      <c r="D136" s="51"/>
      <c r="E136" s="51"/>
      <c r="F136" s="51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 spans="1:25" ht="15.75" customHeight="1">
      <c r="A137" s="51"/>
      <c r="B137" s="56"/>
      <c r="C137" s="51"/>
      <c r="D137" s="51"/>
      <c r="E137" s="51"/>
      <c r="F137" s="51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 spans="1:25" ht="15.75" customHeight="1">
      <c r="A138" s="51"/>
      <c r="B138" s="56"/>
      <c r="C138" s="51"/>
      <c r="D138" s="51"/>
      <c r="E138" s="51"/>
      <c r="F138" s="51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 spans="1:25" ht="15.75" customHeight="1">
      <c r="A139" s="51"/>
      <c r="B139" s="56"/>
      <c r="C139" s="51"/>
      <c r="D139" s="51"/>
      <c r="E139" s="51"/>
      <c r="F139" s="51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 spans="1:25" ht="15.75" customHeight="1">
      <c r="A140" s="51"/>
      <c r="B140" s="56"/>
      <c r="C140" s="51"/>
      <c r="D140" s="51"/>
      <c r="E140" s="51"/>
      <c r="F140" s="51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 spans="1:25" ht="15.75" customHeight="1">
      <c r="A141" s="51"/>
      <c r="B141" s="56"/>
      <c r="C141" s="51"/>
      <c r="D141" s="51"/>
      <c r="E141" s="51"/>
      <c r="F141" s="51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 spans="1:25" ht="15.75" customHeight="1">
      <c r="A142" s="51"/>
      <c r="B142" s="56"/>
      <c r="C142" s="51"/>
      <c r="D142" s="51"/>
      <c r="E142" s="51"/>
      <c r="F142" s="51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 spans="1:25" ht="15.75" customHeight="1">
      <c r="A143" s="51"/>
      <c r="B143" s="56"/>
      <c r="C143" s="51"/>
      <c r="D143" s="51"/>
      <c r="E143" s="51"/>
      <c r="F143" s="51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 spans="1:25" ht="15.75" customHeight="1">
      <c r="A144" s="51"/>
      <c r="B144" s="56"/>
      <c r="C144" s="51"/>
      <c r="D144" s="51"/>
      <c r="E144" s="51"/>
      <c r="F144" s="51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 spans="1:25" ht="15.75" customHeight="1">
      <c r="A145" s="51"/>
      <c r="B145" s="56"/>
      <c r="C145" s="51"/>
      <c r="D145" s="51"/>
      <c r="E145" s="51"/>
      <c r="F145" s="51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 spans="1:25" ht="15.75" customHeight="1">
      <c r="A146" s="51"/>
      <c r="B146" s="56"/>
      <c r="C146" s="51"/>
      <c r="D146" s="51"/>
      <c r="E146" s="51"/>
      <c r="F146" s="51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 spans="1:25" ht="15.75" customHeight="1">
      <c r="A147" s="51"/>
      <c r="B147" s="56"/>
      <c r="C147" s="51"/>
      <c r="D147" s="51"/>
      <c r="E147" s="51"/>
      <c r="F147" s="51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 spans="1:25" ht="15.75" customHeight="1">
      <c r="A148" s="51"/>
      <c r="B148" s="56"/>
      <c r="C148" s="51"/>
      <c r="D148" s="51"/>
      <c r="E148" s="51"/>
      <c r="F148" s="51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 spans="1:25" ht="15.75" customHeight="1">
      <c r="A149" s="51"/>
      <c r="B149" s="56"/>
      <c r="C149" s="51"/>
      <c r="D149" s="51"/>
      <c r="E149" s="51"/>
      <c r="F149" s="51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 spans="1:25" ht="15.75" customHeight="1">
      <c r="A150" s="51"/>
      <c r="B150" s="56"/>
      <c r="C150" s="51"/>
      <c r="D150" s="51"/>
      <c r="E150" s="51"/>
      <c r="F150" s="51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 spans="1:25" ht="15.75" customHeight="1">
      <c r="A151" s="51"/>
      <c r="B151" s="56"/>
      <c r="C151" s="51"/>
      <c r="D151" s="51"/>
      <c r="E151" s="51"/>
      <c r="F151" s="51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 spans="1:25" ht="15.75" customHeight="1">
      <c r="A152" s="51"/>
      <c r="B152" s="56"/>
      <c r="C152" s="51"/>
      <c r="D152" s="51"/>
      <c r="E152" s="51"/>
      <c r="F152" s="51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 spans="1:25" ht="15.75" customHeight="1">
      <c r="A153" s="51"/>
      <c r="B153" s="56"/>
      <c r="C153" s="51"/>
      <c r="D153" s="51"/>
      <c r="E153" s="51"/>
      <c r="F153" s="51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 spans="1:25" ht="15.75" customHeight="1">
      <c r="A154" s="51"/>
      <c r="B154" s="56"/>
      <c r="C154" s="51"/>
      <c r="D154" s="51"/>
      <c r="E154" s="51"/>
      <c r="F154" s="51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 spans="1:25" ht="15.75" customHeight="1">
      <c r="A155" s="51"/>
      <c r="B155" s="56"/>
      <c r="C155" s="51"/>
      <c r="D155" s="51"/>
      <c r="E155" s="51"/>
      <c r="F155" s="51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 spans="1:25" ht="15.75" customHeight="1">
      <c r="A156" s="51"/>
      <c r="B156" s="56"/>
      <c r="C156" s="51"/>
      <c r="D156" s="51"/>
      <c r="E156" s="51"/>
      <c r="F156" s="51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 spans="1:25" ht="15.75" customHeight="1">
      <c r="A157" s="51"/>
      <c r="B157" s="56"/>
      <c r="C157" s="51"/>
      <c r="D157" s="51"/>
      <c r="E157" s="51"/>
      <c r="F157" s="51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 spans="1:25" ht="15.75" customHeight="1">
      <c r="A158" s="51"/>
      <c r="B158" s="56"/>
      <c r="C158" s="51"/>
      <c r="D158" s="51"/>
      <c r="E158" s="51"/>
      <c r="F158" s="51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 spans="1:25" ht="15.75" customHeight="1">
      <c r="A159" s="51"/>
      <c r="B159" s="56"/>
      <c r="C159" s="51"/>
      <c r="D159" s="51"/>
      <c r="E159" s="51"/>
      <c r="F159" s="51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 spans="1:25" ht="15.75" customHeight="1">
      <c r="A160" s="51"/>
      <c r="B160" s="56"/>
      <c r="C160" s="51"/>
      <c r="D160" s="51"/>
      <c r="E160" s="51"/>
      <c r="F160" s="51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 spans="1:25" ht="15.75" customHeight="1">
      <c r="A161" s="51"/>
      <c r="B161" s="56"/>
      <c r="C161" s="51"/>
      <c r="D161" s="51"/>
      <c r="E161" s="51"/>
      <c r="F161" s="51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 spans="1:25" ht="15.75" customHeight="1">
      <c r="A162" s="51"/>
      <c r="B162" s="56"/>
      <c r="C162" s="51"/>
      <c r="D162" s="51"/>
      <c r="E162" s="51"/>
      <c r="F162" s="51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 spans="1:25" ht="15.75" customHeight="1">
      <c r="A163" s="51"/>
      <c r="B163" s="56"/>
      <c r="C163" s="51"/>
      <c r="D163" s="51"/>
      <c r="E163" s="51"/>
      <c r="F163" s="51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 spans="1:25" ht="15.75" customHeight="1">
      <c r="A164" s="51"/>
      <c r="B164" s="56"/>
      <c r="C164" s="51"/>
      <c r="D164" s="51"/>
      <c r="E164" s="51"/>
      <c r="F164" s="51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 spans="1:25" ht="15.75" customHeight="1">
      <c r="A165" s="51"/>
      <c r="B165" s="56"/>
      <c r="C165" s="51"/>
      <c r="D165" s="51"/>
      <c r="E165" s="51"/>
      <c r="F165" s="51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 spans="1:25" ht="15.75" customHeight="1">
      <c r="A166" s="51"/>
      <c r="B166" s="56"/>
      <c r="C166" s="51"/>
      <c r="D166" s="51"/>
      <c r="E166" s="51"/>
      <c r="F166" s="51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 spans="1:25" ht="15.75" customHeight="1">
      <c r="A167" s="51"/>
      <c r="B167" s="56"/>
      <c r="C167" s="51"/>
      <c r="D167" s="51"/>
      <c r="E167" s="51"/>
      <c r="F167" s="51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 spans="1:25" ht="15.75" customHeight="1">
      <c r="A168" s="51"/>
      <c r="B168" s="56"/>
      <c r="C168" s="51"/>
      <c r="D168" s="51"/>
      <c r="E168" s="51"/>
      <c r="F168" s="51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 spans="1:25" ht="15.75" customHeight="1">
      <c r="A169" s="51"/>
      <c r="B169" s="56"/>
      <c r="C169" s="51"/>
      <c r="D169" s="51"/>
      <c r="E169" s="51"/>
      <c r="F169" s="51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 spans="1:25" ht="15.75" customHeight="1">
      <c r="A170" s="51"/>
      <c r="B170" s="56"/>
      <c r="C170" s="51"/>
      <c r="D170" s="51"/>
      <c r="E170" s="51"/>
      <c r="F170" s="51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 spans="1:25" ht="15.75" customHeight="1">
      <c r="A171" s="51"/>
      <c r="B171" s="56"/>
      <c r="C171" s="51"/>
      <c r="D171" s="51"/>
      <c r="E171" s="51"/>
      <c r="F171" s="51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 spans="1:25" ht="15.75" customHeight="1">
      <c r="A172" s="51"/>
      <c r="B172" s="56"/>
      <c r="C172" s="51"/>
      <c r="D172" s="51"/>
      <c r="E172" s="51"/>
      <c r="F172" s="51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 spans="1:25" ht="15.75" customHeight="1">
      <c r="A173" s="51"/>
      <c r="B173" s="56"/>
      <c r="C173" s="51"/>
      <c r="D173" s="51"/>
      <c r="E173" s="51"/>
      <c r="F173" s="51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 spans="1:25" ht="15.75" customHeight="1">
      <c r="A174" s="51"/>
      <c r="B174" s="56"/>
      <c r="C174" s="51"/>
      <c r="D174" s="51"/>
      <c r="E174" s="51"/>
      <c r="F174" s="51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 spans="1:25" ht="15.75" customHeight="1">
      <c r="A175" s="51"/>
      <c r="B175" s="56"/>
      <c r="C175" s="51"/>
      <c r="D175" s="51"/>
      <c r="E175" s="51"/>
      <c r="F175" s="51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 spans="1:25" ht="15.75" customHeight="1">
      <c r="A176" s="51"/>
      <c r="B176" s="56"/>
      <c r="C176" s="51"/>
      <c r="D176" s="51"/>
      <c r="E176" s="51"/>
      <c r="F176" s="51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 spans="1:25" ht="15.75" customHeight="1">
      <c r="A177" s="51"/>
      <c r="B177" s="56"/>
      <c r="C177" s="51"/>
      <c r="D177" s="51"/>
      <c r="E177" s="51"/>
      <c r="F177" s="51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 spans="1:25" ht="15.75" customHeight="1">
      <c r="A178" s="51"/>
      <c r="B178" s="56"/>
      <c r="C178" s="51"/>
      <c r="D178" s="51"/>
      <c r="E178" s="51"/>
      <c r="F178" s="51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 spans="1:25" ht="15.75" customHeight="1">
      <c r="A179" s="51"/>
      <c r="B179" s="56"/>
      <c r="C179" s="51"/>
      <c r="D179" s="51"/>
      <c r="E179" s="51"/>
      <c r="F179" s="51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 spans="1:25" ht="15.75" customHeight="1">
      <c r="A180" s="51"/>
      <c r="B180" s="56"/>
      <c r="C180" s="51"/>
      <c r="D180" s="51"/>
      <c r="E180" s="51"/>
      <c r="F180" s="51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 spans="1:25" ht="15.75" customHeight="1">
      <c r="A181" s="51"/>
      <c r="B181" s="56"/>
      <c r="C181" s="51"/>
      <c r="D181" s="51"/>
      <c r="E181" s="51"/>
      <c r="F181" s="51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 spans="1:25" ht="15.75" customHeight="1">
      <c r="A182" s="51"/>
      <c r="B182" s="56"/>
      <c r="C182" s="51"/>
      <c r="D182" s="51"/>
      <c r="E182" s="51"/>
      <c r="F182" s="51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 spans="1:25" ht="15.75" customHeight="1">
      <c r="A183" s="51"/>
      <c r="B183" s="56"/>
      <c r="C183" s="51"/>
      <c r="D183" s="51"/>
      <c r="E183" s="51"/>
      <c r="F183" s="51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 spans="1:25" ht="15.75" customHeight="1">
      <c r="A184" s="51"/>
      <c r="B184" s="56"/>
      <c r="C184" s="51"/>
      <c r="D184" s="51"/>
      <c r="E184" s="51"/>
      <c r="F184" s="51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 spans="1:25" ht="15.75" customHeight="1">
      <c r="A185" s="51"/>
      <c r="B185" s="56"/>
      <c r="C185" s="51"/>
      <c r="D185" s="51"/>
      <c r="E185" s="51"/>
      <c r="F185" s="51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 spans="1:25" ht="15.75" customHeight="1">
      <c r="A186" s="51"/>
      <c r="B186" s="56"/>
      <c r="C186" s="51"/>
      <c r="D186" s="51"/>
      <c r="E186" s="51"/>
      <c r="F186" s="51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 spans="1:25" ht="15.75" customHeight="1">
      <c r="A187" s="51"/>
      <c r="B187" s="56"/>
      <c r="C187" s="51"/>
      <c r="D187" s="51"/>
      <c r="E187" s="51"/>
      <c r="F187" s="51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 spans="1:25" ht="15.75" customHeight="1">
      <c r="A188" s="51"/>
      <c r="B188" s="56"/>
      <c r="C188" s="51"/>
      <c r="D188" s="51"/>
      <c r="E188" s="51"/>
      <c r="F188" s="51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 spans="1:25" ht="15.75" customHeight="1">
      <c r="A189" s="51"/>
      <c r="B189" s="56"/>
      <c r="C189" s="51"/>
      <c r="D189" s="51"/>
      <c r="E189" s="51"/>
      <c r="F189" s="51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 spans="1:25" ht="15.75" customHeight="1">
      <c r="A190" s="51"/>
      <c r="B190" s="56"/>
      <c r="C190" s="51"/>
      <c r="D190" s="51"/>
      <c r="E190" s="51"/>
      <c r="F190" s="51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 spans="1:25" ht="15.75" customHeight="1">
      <c r="A191" s="51"/>
      <c r="B191" s="56"/>
      <c r="C191" s="51"/>
      <c r="D191" s="51"/>
      <c r="E191" s="51"/>
      <c r="F191" s="51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 spans="1:25" ht="15.75" customHeight="1">
      <c r="A192" s="51"/>
      <c r="B192" s="56"/>
      <c r="C192" s="51"/>
      <c r="D192" s="51"/>
      <c r="E192" s="51"/>
      <c r="F192" s="51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 spans="1:25" ht="15.75" customHeight="1">
      <c r="A193" s="51"/>
      <c r="B193" s="56"/>
      <c r="C193" s="51"/>
      <c r="D193" s="51"/>
      <c r="E193" s="51"/>
      <c r="F193" s="51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 spans="1:25" ht="15.75" customHeight="1">
      <c r="A194" s="51"/>
      <c r="B194" s="56"/>
      <c r="C194" s="51"/>
      <c r="D194" s="51"/>
      <c r="E194" s="51"/>
      <c r="F194" s="51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 spans="1:25" ht="15.75" customHeight="1">
      <c r="A195" s="51"/>
      <c r="B195" s="56"/>
      <c r="C195" s="51"/>
      <c r="D195" s="51"/>
      <c r="E195" s="51"/>
      <c r="F195" s="51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 spans="1:25" ht="15.75" customHeight="1">
      <c r="A196" s="51"/>
      <c r="B196" s="56"/>
      <c r="C196" s="51"/>
      <c r="D196" s="51"/>
      <c r="E196" s="51"/>
      <c r="F196" s="51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 spans="1:25" ht="15.75" customHeight="1">
      <c r="A197" s="51"/>
      <c r="B197" s="56"/>
      <c r="C197" s="51"/>
      <c r="D197" s="51"/>
      <c r="E197" s="51"/>
      <c r="F197" s="51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 spans="1:25" ht="15.75" customHeight="1">
      <c r="A198" s="51"/>
      <c r="B198" s="56"/>
      <c r="C198" s="51"/>
      <c r="D198" s="51"/>
      <c r="E198" s="51"/>
      <c r="F198" s="51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 spans="1:25" ht="15.75" customHeight="1">
      <c r="A199" s="51"/>
      <c r="B199" s="56"/>
      <c r="C199" s="51"/>
      <c r="D199" s="51"/>
      <c r="E199" s="51"/>
      <c r="F199" s="51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 spans="1:25" ht="15.75" customHeight="1">
      <c r="A200" s="51"/>
      <c r="B200" s="56"/>
      <c r="C200" s="51"/>
      <c r="D200" s="51"/>
      <c r="E200" s="51"/>
      <c r="F200" s="51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 spans="1:25" ht="15.75" customHeight="1">
      <c r="A201" s="51"/>
      <c r="B201" s="56"/>
      <c r="C201" s="51"/>
      <c r="D201" s="51"/>
      <c r="E201" s="51"/>
      <c r="F201" s="51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 spans="1:25" ht="15.75" customHeight="1">
      <c r="A202" s="51"/>
      <c r="B202" s="56"/>
      <c r="C202" s="51"/>
      <c r="D202" s="51"/>
      <c r="E202" s="51"/>
      <c r="F202" s="51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 spans="1:25" ht="15.75" customHeight="1">
      <c r="A203" s="51"/>
      <c r="B203" s="56"/>
      <c r="C203" s="51"/>
      <c r="D203" s="51"/>
      <c r="E203" s="51"/>
      <c r="F203" s="51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 spans="1:25" ht="15.75" customHeight="1">
      <c r="A204" s="51"/>
      <c r="B204" s="56"/>
      <c r="C204" s="51"/>
      <c r="D204" s="51"/>
      <c r="E204" s="51"/>
      <c r="F204" s="51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 spans="1:25" ht="15.75" customHeight="1">
      <c r="A205" s="51"/>
      <c r="B205" s="56"/>
      <c r="C205" s="51"/>
      <c r="D205" s="51"/>
      <c r="E205" s="51"/>
      <c r="F205" s="51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 spans="1:25" ht="15.75" customHeight="1">
      <c r="A206" s="51"/>
      <c r="B206" s="56"/>
      <c r="C206" s="51"/>
      <c r="D206" s="51"/>
      <c r="E206" s="51"/>
      <c r="F206" s="51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 spans="1:25" ht="15.75" customHeight="1">
      <c r="A207" s="51"/>
      <c r="B207" s="56"/>
      <c r="C207" s="51"/>
      <c r="D207" s="51"/>
      <c r="E207" s="51"/>
      <c r="F207" s="51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 spans="1:25" ht="15.75" customHeight="1">
      <c r="A208" s="51"/>
      <c r="B208" s="56"/>
      <c r="C208" s="51"/>
      <c r="D208" s="51"/>
      <c r="E208" s="51"/>
      <c r="F208" s="51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 spans="1:25" ht="15.75" customHeight="1">
      <c r="A209" s="51"/>
      <c r="B209" s="56"/>
      <c r="C209" s="51"/>
      <c r="D209" s="51"/>
      <c r="E209" s="51"/>
      <c r="F209" s="51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 spans="1:25" ht="15.75" customHeight="1">
      <c r="A210" s="51"/>
      <c r="B210" s="56"/>
      <c r="C210" s="51"/>
      <c r="D210" s="51"/>
      <c r="E210" s="51"/>
      <c r="F210" s="51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 spans="1:25" ht="15.75" customHeight="1">
      <c r="A211" s="51"/>
      <c r="B211" s="56"/>
      <c r="C211" s="51"/>
      <c r="D211" s="51"/>
      <c r="E211" s="51"/>
      <c r="F211" s="51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 spans="1:25" ht="15.75" customHeight="1">
      <c r="A212" s="51"/>
      <c r="B212" s="56"/>
      <c r="C212" s="51"/>
      <c r="D212" s="51"/>
      <c r="E212" s="51"/>
      <c r="F212" s="51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 spans="1:25" ht="15.75" customHeight="1">
      <c r="A213" s="51"/>
      <c r="B213" s="56"/>
      <c r="C213" s="51"/>
      <c r="D213" s="51"/>
      <c r="E213" s="51"/>
      <c r="F213" s="51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 spans="1:25" ht="15.75" customHeight="1">
      <c r="A214" s="51"/>
      <c r="B214" s="56"/>
      <c r="C214" s="51"/>
      <c r="D214" s="51"/>
      <c r="E214" s="51"/>
      <c r="F214" s="51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 spans="1:25" ht="15.75" customHeight="1">
      <c r="A215" s="51"/>
      <c r="B215" s="56"/>
      <c r="C215" s="51"/>
      <c r="D215" s="51"/>
      <c r="E215" s="51"/>
      <c r="F215" s="51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 spans="1:25" ht="15.75" customHeight="1">
      <c r="A216" s="51"/>
      <c r="B216" s="56"/>
      <c r="C216" s="51"/>
      <c r="D216" s="51"/>
      <c r="E216" s="51"/>
      <c r="F216" s="51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 spans="1:25" ht="15.75" customHeight="1">
      <c r="A217" s="51"/>
      <c r="B217" s="56"/>
      <c r="C217" s="51"/>
      <c r="D217" s="51"/>
      <c r="E217" s="51"/>
      <c r="F217" s="51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 spans="1:25" ht="15.75" customHeight="1">
      <c r="A218" s="51"/>
      <c r="B218" s="56"/>
      <c r="C218" s="51"/>
      <c r="D218" s="51"/>
      <c r="E218" s="51"/>
      <c r="F218" s="51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 spans="1:25" ht="15.75" customHeight="1">
      <c r="A219" s="51"/>
      <c r="B219" s="56"/>
      <c r="C219" s="51"/>
      <c r="D219" s="51"/>
      <c r="E219" s="51"/>
      <c r="F219" s="51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 spans="1:25" ht="15.75" customHeight="1">
      <c r="A220" s="51"/>
      <c r="B220" s="56"/>
      <c r="C220" s="51"/>
      <c r="D220" s="51"/>
      <c r="E220" s="51"/>
      <c r="F220" s="51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 spans="1:25" ht="15.75" customHeight="1">
      <c r="A221" s="51"/>
      <c r="B221" s="56"/>
      <c r="C221" s="51"/>
      <c r="D221" s="51"/>
      <c r="E221" s="51"/>
      <c r="F221" s="51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 spans="1:25" ht="15.75" customHeight="1">
      <c r="A222" s="51"/>
      <c r="B222" s="56"/>
      <c r="C222" s="51"/>
      <c r="D222" s="51"/>
      <c r="E222" s="51"/>
      <c r="F222" s="51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 spans="1:25" ht="15.75" customHeight="1">
      <c r="A223" s="51"/>
      <c r="B223" s="56"/>
      <c r="C223" s="51"/>
      <c r="D223" s="51"/>
      <c r="E223" s="51"/>
      <c r="F223" s="51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 spans="1:25" ht="15.75" customHeight="1">
      <c r="A224" s="51"/>
      <c r="B224" s="56"/>
      <c r="C224" s="51"/>
      <c r="D224" s="51"/>
      <c r="E224" s="51"/>
      <c r="F224" s="51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 spans="1:25" ht="15.75" customHeight="1">
      <c r="A225" s="51"/>
      <c r="B225" s="56"/>
      <c r="C225" s="51"/>
      <c r="D225" s="51"/>
      <c r="E225" s="51"/>
      <c r="F225" s="51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 spans="1:25" ht="15.75" customHeight="1">
      <c r="A226" s="51"/>
      <c r="B226" s="56"/>
      <c r="C226" s="51"/>
      <c r="D226" s="51"/>
      <c r="E226" s="51"/>
      <c r="F226" s="51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 spans="1:25" ht="15.75" customHeight="1">
      <c r="A227" s="51"/>
      <c r="B227" s="56"/>
      <c r="C227" s="51"/>
      <c r="D227" s="51"/>
      <c r="E227" s="51"/>
      <c r="F227" s="51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 spans="1:25" ht="15.75" customHeight="1">
      <c r="A228" s="51"/>
      <c r="B228" s="56"/>
      <c r="C228" s="51"/>
      <c r="D228" s="51"/>
      <c r="E228" s="51"/>
      <c r="F228" s="51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 spans="1:25" ht="15.75" customHeight="1">
      <c r="A229" s="51"/>
      <c r="B229" s="56"/>
      <c r="C229" s="51"/>
      <c r="D229" s="51"/>
      <c r="E229" s="51"/>
      <c r="F229" s="51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 spans="1:25" ht="15.75" customHeight="1">
      <c r="A230" s="51"/>
      <c r="B230" s="56"/>
      <c r="C230" s="51"/>
      <c r="D230" s="51"/>
      <c r="E230" s="51"/>
      <c r="F230" s="51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 spans="1:25" ht="15.75" customHeight="1">
      <c r="A231" s="51"/>
      <c r="B231" s="56"/>
      <c r="C231" s="51"/>
      <c r="D231" s="51"/>
      <c r="E231" s="51"/>
      <c r="F231" s="51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 spans="1:25" ht="15.75" customHeight="1">
      <c r="A232" s="51"/>
      <c r="B232" s="56"/>
      <c r="C232" s="51"/>
      <c r="D232" s="51"/>
      <c r="E232" s="51"/>
      <c r="F232" s="51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 spans="1:25" ht="15.75" customHeight="1">
      <c r="A233" s="51"/>
      <c r="B233" s="56"/>
      <c r="C233" s="51"/>
      <c r="D233" s="51"/>
      <c r="E233" s="51"/>
      <c r="F233" s="51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 spans="1:25" ht="15.75" customHeight="1">
      <c r="A234" s="51"/>
      <c r="B234" s="56"/>
      <c r="C234" s="51"/>
      <c r="D234" s="51"/>
      <c r="E234" s="51"/>
      <c r="F234" s="51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 spans="1:25" ht="15.75" customHeight="1">
      <c r="A235" s="51"/>
      <c r="B235" s="56"/>
      <c r="C235" s="51"/>
      <c r="D235" s="51"/>
      <c r="E235" s="51"/>
      <c r="F235" s="51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 spans="1:25" ht="15.75" customHeight="1">
      <c r="A236" s="51"/>
      <c r="B236" s="56"/>
      <c r="C236" s="51"/>
      <c r="D236" s="51"/>
      <c r="E236" s="51"/>
      <c r="F236" s="51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 spans="1:25" ht="15.75" customHeight="1">
      <c r="A237" s="51"/>
      <c r="B237" s="56"/>
      <c r="C237" s="51"/>
      <c r="D237" s="51"/>
      <c r="E237" s="51"/>
      <c r="F237" s="51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 spans="1:25" ht="15.75" customHeight="1">
      <c r="A238" s="51"/>
      <c r="B238" s="56"/>
      <c r="C238" s="51"/>
      <c r="D238" s="51"/>
      <c r="E238" s="51"/>
      <c r="F238" s="51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 spans="1:25" ht="15.75" customHeight="1">
      <c r="A239" s="51"/>
      <c r="B239" s="56"/>
      <c r="C239" s="51"/>
      <c r="D239" s="51"/>
      <c r="E239" s="51"/>
      <c r="F239" s="51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 spans="1:25" ht="15.75" customHeight="1">
      <c r="A240" s="51"/>
      <c r="B240" s="56"/>
      <c r="C240" s="51"/>
      <c r="D240" s="51"/>
      <c r="E240" s="51"/>
      <c r="F240" s="51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 spans="1:25" ht="15.75" customHeight="1">
      <c r="A241" s="51"/>
      <c r="B241" s="56"/>
      <c r="C241" s="51"/>
      <c r="D241" s="51"/>
      <c r="E241" s="51"/>
      <c r="F241" s="51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 spans="1:25" ht="15.75" customHeight="1">
      <c r="A242" s="51"/>
      <c r="B242" s="56"/>
      <c r="C242" s="51"/>
      <c r="D242" s="51"/>
      <c r="E242" s="51"/>
      <c r="F242" s="51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 spans="1:25" ht="15.75" customHeight="1">
      <c r="A243" s="51"/>
      <c r="B243" s="56"/>
      <c r="C243" s="51"/>
      <c r="D243" s="51"/>
      <c r="E243" s="51"/>
      <c r="F243" s="51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 spans="1:25" ht="15.75" customHeight="1">
      <c r="A244" s="51"/>
      <c r="B244" s="56"/>
      <c r="C244" s="51"/>
      <c r="D244" s="51"/>
      <c r="E244" s="51"/>
      <c r="F244" s="51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 spans="1:25" ht="15.75" customHeight="1">
      <c r="A245" s="51"/>
      <c r="B245" s="56"/>
      <c r="C245" s="51"/>
      <c r="D245" s="51"/>
      <c r="E245" s="51"/>
      <c r="F245" s="51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 spans="1:25" ht="15.75" customHeight="1">
      <c r="A246" s="51"/>
      <c r="B246" s="56"/>
      <c r="C246" s="51"/>
      <c r="D246" s="51"/>
      <c r="E246" s="51"/>
      <c r="F246" s="51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 spans="1:25" ht="15.75" customHeight="1">
      <c r="A247" s="51"/>
      <c r="B247" s="56"/>
      <c r="C247" s="51"/>
      <c r="D247" s="51"/>
      <c r="E247" s="51"/>
      <c r="F247" s="51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 spans="1:25" ht="15.75" customHeight="1">
      <c r="A248" s="51"/>
      <c r="B248" s="56"/>
      <c r="C248" s="51"/>
      <c r="D248" s="51"/>
      <c r="E248" s="51"/>
      <c r="F248" s="51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 spans="1:25" ht="15.75" customHeight="1">
      <c r="A249" s="51"/>
      <c r="B249" s="56"/>
      <c r="C249" s="51"/>
      <c r="D249" s="51"/>
      <c r="E249" s="51"/>
      <c r="F249" s="51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 spans="1:25" ht="15.75" customHeight="1">
      <c r="A250" s="51"/>
      <c r="B250" s="56"/>
      <c r="C250" s="51"/>
      <c r="D250" s="51"/>
      <c r="E250" s="51"/>
      <c r="F250" s="51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 spans="1:25" ht="15.75" customHeight="1">
      <c r="A251" s="51"/>
      <c r="B251" s="56"/>
      <c r="C251" s="51"/>
      <c r="D251" s="51"/>
      <c r="E251" s="51"/>
      <c r="F251" s="51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 spans="1:25" ht="15.75" customHeight="1">
      <c r="A252" s="51"/>
      <c r="B252" s="56"/>
      <c r="C252" s="51"/>
      <c r="D252" s="51"/>
      <c r="E252" s="51"/>
      <c r="F252" s="51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 spans="1:25" ht="15.75" customHeight="1">
      <c r="A253" s="51"/>
      <c r="B253" s="56"/>
      <c r="C253" s="51"/>
      <c r="D253" s="51"/>
      <c r="E253" s="51"/>
      <c r="F253" s="51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 spans="1:25" ht="15.75" customHeight="1">
      <c r="A254" s="51"/>
      <c r="B254" s="56"/>
      <c r="C254" s="51"/>
      <c r="D254" s="51"/>
      <c r="E254" s="51"/>
      <c r="F254" s="51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 spans="1:25" ht="15.75" customHeight="1">
      <c r="A255" s="51"/>
      <c r="B255" s="56"/>
      <c r="C255" s="51"/>
      <c r="D255" s="51"/>
      <c r="E255" s="51"/>
      <c r="F255" s="51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 spans="1:25" ht="15.75" customHeight="1">
      <c r="A256" s="51"/>
      <c r="B256" s="56"/>
      <c r="C256" s="51"/>
      <c r="D256" s="51"/>
      <c r="E256" s="51"/>
      <c r="F256" s="51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 spans="1:25" ht="15.75" customHeight="1">
      <c r="A257" s="51"/>
      <c r="B257" s="56"/>
      <c r="C257" s="51"/>
      <c r="D257" s="51"/>
      <c r="E257" s="51"/>
      <c r="F257" s="51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 spans="1:25" ht="15.75" customHeight="1">
      <c r="A258" s="51"/>
      <c r="B258" s="56"/>
      <c r="C258" s="51"/>
      <c r="D258" s="51"/>
      <c r="E258" s="51"/>
      <c r="F258" s="51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 spans="1:25" ht="15.75" customHeight="1">
      <c r="A259" s="51"/>
      <c r="B259" s="56"/>
      <c r="C259" s="51"/>
      <c r="D259" s="51"/>
      <c r="E259" s="51"/>
      <c r="F259" s="51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 spans="1:25" ht="15.75" customHeight="1">
      <c r="A260" s="51"/>
      <c r="B260" s="56"/>
      <c r="C260" s="51"/>
      <c r="D260" s="51"/>
      <c r="E260" s="51"/>
      <c r="F260" s="51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 spans="1:25" ht="15.75" customHeight="1">
      <c r="A261" s="51"/>
      <c r="B261" s="56"/>
      <c r="C261" s="51"/>
      <c r="D261" s="51"/>
      <c r="E261" s="51"/>
      <c r="F261" s="51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 spans="1:25" ht="15.75" customHeight="1">
      <c r="A262" s="51"/>
      <c r="B262" s="56"/>
      <c r="C262" s="51"/>
      <c r="D262" s="51"/>
      <c r="E262" s="51"/>
      <c r="F262" s="51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 spans="1:25" ht="15.75" customHeight="1">
      <c r="A263" s="51"/>
      <c r="B263" s="56"/>
      <c r="C263" s="51"/>
      <c r="D263" s="51"/>
      <c r="E263" s="51"/>
      <c r="F263" s="51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 spans="1:25" ht="15.75" customHeight="1">
      <c r="A264" s="51"/>
      <c r="B264" s="56"/>
      <c r="C264" s="51"/>
      <c r="D264" s="51"/>
      <c r="E264" s="51"/>
      <c r="F264" s="51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 spans="1:25" ht="15.75" customHeight="1">
      <c r="A265" s="51"/>
      <c r="B265" s="56"/>
      <c r="C265" s="51"/>
      <c r="D265" s="51"/>
      <c r="E265" s="51"/>
      <c r="F265" s="51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 spans="1:25" ht="15.75" customHeight="1">
      <c r="A266" s="51"/>
      <c r="B266" s="56"/>
      <c r="C266" s="51"/>
      <c r="D266" s="51"/>
      <c r="E266" s="51"/>
      <c r="F266" s="51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 spans="1:25" ht="15.75" customHeight="1">
      <c r="A267" s="51"/>
      <c r="B267" s="56"/>
      <c r="C267" s="51"/>
      <c r="D267" s="51"/>
      <c r="E267" s="51"/>
      <c r="F267" s="51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 spans="1:25" ht="15.75" customHeight="1">
      <c r="A268" s="51"/>
      <c r="B268" s="56"/>
      <c r="C268" s="51"/>
      <c r="D268" s="51"/>
      <c r="E268" s="51"/>
      <c r="F268" s="51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 spans="1:25" ht="15.75" customHeight="1">
      <c r="A269" s="51"/>
      <c r="B269" s="56"/>
      <c r="C269" s="51"/>
      <c r="D269" s="51"/>
      <c r="E269" s="51"/>
      <c r="F269" s="51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 spans="1:25" ht="15.75" customHeight="1">
      <c r="A270" s="51"/>
      <c r="B270" s="56"/>
      <c r="C270" s="51"/>
      <c r="D270" s="51"/>
      <c r="E270" s="51"/>
      <c r="F270" s="51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 spans="1:25" ht="15.75" customHeight="1">
      <c r="A271" s="51"/>
      <c r="B271" s="56"/>
      <c r="C271" s="51"/>
      <c r="D271" s="51"/>
      <c r="E271" s="51"/>
      <c r="F271" s="51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 spans="1:25" ht="15.75" customHeight="1">
      <c r="A272" s="51"/>
      <c r="B272" s="56"/>
      <c r="C272" s="51"/>
      <c r="D272" s="51"/>
      <c r="E272" s="51"/>
      <c r="F272" s="51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 spans="1:25" ht="15.75" customHeight="1">
      <c r="A273" s="51"/>
      <c r="B273" s="56"/>
      <c r="C273" s="51"/>
      <c r="D273" s="51"/>
      <c r="E273" s="51"/>
      <c r="F273" s="51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 spans="1:25" ht="15.75" customHeight="1">
      <c r="A274" s="51"/>
      <c r="B274" s="56"/>
      <c r="C274" s="51"/>
      <c r="D274" s="51"/>
      <c r="E274" s="51"/>
      <c r="F274" s="51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 spans="1:25" ht="15.75" customHeight="1">
      <c r="A275" s="51"/>
      <c r="B275" s="56"/>
      <c r="C275" s="51"/>
      <c r="D275" s="51"/>
      <c r="E275" s="51"/>
      <c r="F275" s="51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 spans="1:25" ht="15.75" customHeight="1">
      <c r="A276" s="51"/>
      <c r="B276" s="56"/>
      <c r="C276" s="51"/>
      <c r="D276" s="51"/>
      <c r="E276" s="51"/>
      <c r="F276" s="51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 spans="1:25" ht="15.75" customHeight="1">
      <c r="A277" s="51"/>
      <c r="B277" s="56"/>
      <c r="C277" s="51"/>
      <c r="D277" s="51"/>
      <c r="E277" s="51"/>
      <c r="F277" s="51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 spans="1:25" ht="15.75" customHeight="1">
      <c r="A278" s="51"/>
      <c r="B278" s="56"/>
      <c r="C278" s="51"/>
      <c r="D278" s="51"/>
      <c r="E278" s="51"/>
      <c r="F278" s="51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 spans="1:25" ht="15.75" customHeight="1">
      <c r="A279" s="51"/>
      <c r="B279" s="56"/>
      <c r="C279" s="51"/>
      <c r="D279" s="51"/>
      <c r="E279" s="51"/>
      <c r="F279" s="51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 spans="1:25" ht="15.75" customHeight="1">
      <c r="A280" s="51"/>
      <c r="B280" s="56"/>
      <c r="C280" s="51"/>
      <c r="D280" s="51"/>
      <c r="E280" s="51"/>
      <c r="F280" s="51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 spans="1:25" ht="15.75" customHeight="1">
      <c r="A281" s="51"/>
      <c r="B281" s="56"/>
      <c r="C281" s="51"/>
      <c r="D281" s="51"/>
      <c r="E281" s="51"/>
      <c r="F281" s="51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 spans="1:25" ht="15.75" customHeight="1">
      <c r="A282" s="51"/>
      <c r="B282" s="56"/>
      <c r="C282" s="51"/>
      <c r="D282" s="51"/>
      <c r="E282" s="51"/>
      <c r="F282" s="51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 spans="1:25" ht="15.75" customHeight="1">
      <c r="A283" s="51"/>
      <c r="B283" s="56"/>
      <c r="C283" s="51"/>
      <c r="D283" s="51"/>
      <c r="E283" s="51"/>
      <c r="F283" s="51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 spans="1:25" ht="15.75" customHeight="1">
      <c r="A284" s="51"/>
      <c r="B284" s="56"/>
      <c r="C284" s="51"/>
      <c r="D284" s="51"/>
      <c r="E284" s="51"/>
      <c r="F284" s="51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 spans="1:25" ht="15.75" customHeight="1">
      <c r="A285" s="51"/>
      <c r="B285" s="56"/>
      <c r="C285" s="51"/>
      <c r="D285" s="51"/>
      <c r="E285" s="51"/>
      <c r="F285" s="51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 spans="1:25" ht="15.75" customHeight="1">
      <c r="A286" s="51"/>
      <c r="B286" s="56"/>
      <c r="C286" s="51"/>
      <c r="D286" s="51"/>
      <c r="E286" s="51"/>
      <c r="F286" s="51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 spans="1:25" ht="15.75" customHeight="1">
      <c r="A287" s="51"/>
      <c r="B287" s="56"/>
      <c r="C287" s="51"/>
      <c r="D287" s="51"/>
      <c r="E287" s="51"/>
      <c r="F287" s="51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 spans="1:25" ht="15.75" customHeight="1">
      <c r="A288" s="51"/>
      <c r="B288" s="56"/>
      <c r="C288" s="51"/>
      <c r="D288" s="51"/>
      <c r="E288" s="51"/>
      <c r="F288" s="51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 spans="1:25" ht="15.75" customHeight="1">
      <c r="A289" s="51"/>
      <c r="B289" s="56"/>
      <c r="C289" s="51"/>
      <c r="D289" s="51"/>
      <c r="E289" s="51"/>
      <c r="F289" s="51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 spans="1:25" ht="15.75" customHeight="1">
      <c r="A290" s="51"/>
      <c r="B290" s="56"/>
      <c r="C290" s="51"/>
      <c r="D290" s="51"/>
      <c r="E290" s="51"/>
      <c r="F290" s="51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 spans="1:25" ht="15.75" customHeight="1">
      <c r="A291" s="51"/>
      <c r="B291" s="56"/>
      <c r="C291" s="51"/>
      <c r="D291" s="51"/>
      <c r="E291" s="51"/>
      <c r="F291" s="51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 spans="1:25" ht="15.75" customHeight="1">
      <c r="A292" s="51"/>
      <c r="B292" s="56"/>
      <c r="C292" s="51"/>
      <c r="D292" s="51"/>
      <c r="E292" s="51"/>
      <c r="F292" s="51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 spans="1:25" ht="15.75" customHeight="1">
      <c r="A293" s="51"/>
      <c r="B293" s="56"/>
      <c r="C293" s="51"/>
      <c r="D293" s="51"/>
      <c r="E293" s="51"/>
      <c r="F293" s="51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 spans="1:25" ht="15.75" customHeight="1">
      <c r="A294" s="51"/>
      <c r="B294" s="56"/>
      <c r="C294" s="51"/>
      <c r="D294" s="51"/>
      <c r="E294" s="51"/>
      <c r="F294" s="51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 spans="1:25" ht="15.75" customHeight="1">
      <c r="A295" s="51"/>
      <c r="B295" s="56"/>
      <c r="C295" s="51"/>
      <c r="D295" s="51"/>
      <c r="E295" s="51"/>
      <c r="F295" s="51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 spans="1:25" ht="15.75" customHeight="1">
      <c r="A296" s="51"/>
      <c r="B296" s="56"/>
      <c r="C296" s="51"/>
      <c r="D296" s="51"/>
      <c r="E296" s="51"/>
      <c r="F296" s="51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 spans="1:25" ht="15.75" customHeight="1">
      <c r="A297" s="51"/>
      <c r="B297" s="56"/>
      <c r="C297" s="51"/>
      <c r="D297" s="51"/>
      <c r="E297" s="51"/>
      <c r="F297" s="51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 spans="1:25" ht="15.75" customHeight="1">
      <c r="A298" s="51"/>
      <c r="B298" s="56"/>
      <c r="C298" s="51"/>
      <c r="D298" s="51"/>
      <c r="E298" s="51"/>
      <c r="F298" s="51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 spans="1:25" ht="15.75" customHeight="1">
      <c r="A299" s="51"/>
      <c r="B299" s="56"/>
      <c r="C299" s="51"/>
      <c r="D299" s="51"/>
      <c r="E299" s="51"/>
      <c r="F299" s="51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 spans="1:25" ht="15.75" customHeight="1">
      <c r="A300" s="51"/>
      <c r="B300" s="56"/>
      <c r="C300" s="51"/>
      <c r="D300" s="51"/>
      <c r="E300" s="51"/>
      <c r="F300" s="51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 spans="1:25" ht="15.75" customHeight="1">
      <c r="A301" s="51"/>
      <c r="B301" s="56"/>
      <c r="C301" s="51"/>
      <c r="D301" s="51"/>
      <c r="E301" s="51"/>
      <c r="F301" s="51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 spans="1:25" ht="15.75" customHeight="1">
      <c r="A302" s="51"/>
      <c r="B302" s="56"/>
      <c r="C302" s="51"/>
      <c r="D302" s="51"/>
      <c r="E302" s="51"/>
      <c r="F302" s="51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 spans="1:25" ht="15.75" customHeight="1">
      <c r="A303" s="51"/>
      <c r="B303" s="56"/>
      <c r="C303" s="51"/>
      <c r="D303" s="51"/>
      <c r="E303" s="51"/>
      <c r="F303" s="51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 spans="1:25" ht="15.75" customHeight="1">
      <c r="A304" s="51"/>
      <c r="B304" s="56"/>
      <c r="C304" s="51"/>
      <c r="D304" s="51"/>
      <c r="E304" s="51"/>
      <c r="F304" s="51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 spans="1:25" ht="15.75" customHeight="1">
      <c r="A305" s="51"/>
      <c r="B305" s="56"/>
      <c r="C305" s="51"/>
      <c r="D305" s="51"/>
      <c r="E305" s="51"/>
      <c r="F305" s="51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 spans="1:25" ht="15.75" customHeight="1">
      <c r="A306" s="51"/>
      <c r="B306" s="56"/>
      <c r="C306" s="51"/>
      <c r="D306" s="51"/>
      <c r="E306" s="51"/>
      <c r="F306" s="51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 spans="1:25" ht="15.75" customHeight="1">
      <c r="A307" s="51"/>
      <c r="B307" s="56"/>
      <c r="C307" s="51"/>
      <c r="D307" s="51"/>
      <c r="E307" s="51"/>
      <c r="F307" s="51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 spans="1:25" ht="15.75" customHeight="1">
      <c r="A308" s="51"/>
      <c r="B308" s="56"/>
      <c r="C308" s="51"/>
      <c r="D308" s="51"/>
      <c r="E308" s="51"/>
      <c r="F308" s="51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 spans="1:25" ht="15.75" customHeight="1">
      <c r="A309" s="51"/>
      <c r="B309" s="56"/>
      <c r="C309" s="51"/>
      <c r="D309" s="51"/>
      <c r="E309" s="51"/>
      <c r="F309" s="51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 spans="1:25" ht="15.75" customHeight="1">
      <c r="A310" s="51"/>
      <c r="B310" s="56"/>
      <c r="C310" s="51"/>
      <c r="D310" s="51"/>
      <c r="E310" s="51"/>
      <c r="F310" s="51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 spans="1:25" ht="15.75" customHeight="1">
      <c r="A311" s="51"/>
      <c r="B311" s="56"/>
      <c r="C311" s="51"/>
      <c r="D311" s="51"/>
      <c r="E311" s="51"/>
      <c r="F311" s="51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 spans="1:25" ht="15.75" customHeight="1">
      <c r="A312" s="51"/>
      <c r="B312" s="56"/>
      <c r="C312" s="51"/>
      <c r="D312" s="51"/>
      <c r="E312" s="51"/>
      <c r="F312" s="51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 spans="1:25" ht="15.75" customHeight="1">
      <c r="A313" s="51"/>
      <c r="B313" s="56"/>
      <c r="C313" s="51"/>
      <c r="D313" s="51"/>
      <c r="E313" s="51"/>
      <c r="F313" s="51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 spans="1:25" ht="15.75" customHeight="1">
      <c r="A314" s="51"/>
      <c r="B314" s="56"/>
      <c r="C314" s="51"/>
      <c r="D314" s="51"/>
      <c r="E314" s="51"/>
      <c r="F314" s="51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 spans="1:25" ht="15.75" customHeight="1">
      <c r="A315" s="51"/>
      <c r="B315" s="56"/>
      <c r="C315" s="51"/>
      <c r="D315" s="51"/>
      <c r="E315" s="51"/>
      <c r="F315" s="51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 spans="1:25" ht="15.75" customHeight="1">
      <c r="A316" s="51"/>
      <c r="B316" s="56"/>
      <c r="C316" s="51"/>
      <c r="D316" s="51"/>
      <c r="E316" s="51"/>
      <c r="F316" s="51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 spans="1:25" ht="15.75" customHeight="1">
      <c r="A317" s="51"/>
      <c r="B317" s="56"/>
      <c r="C317" s="51"/>
      <c r="D317" s="51"/>
      <c r="E317" s="51"/>
      <c r="F317" s="51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 spans="1:25" ht="15.75" customHeight="1">
      <c r="A318" s="51"/>
      <c r="B318" s="56"/>
      <c r="C318" s="51"/>
      <c r="D318" s="51"/>
      <c r="E318" s="51"/>
      <c r="F318" s="51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 spans="1:25" ht="15.75" customHeight="1">
      <c r="A319" s="51"/>
      <c r="B319" s="56"/>
      <c r="C319" s="51"/>
      <c r="D319" s="51"/>
      <c r="E319" s="51"/>
      <c r="F319" s="51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 spans="1:25" ht="15.75" customHeight="1">
      <c r="A320" s="51"/>
      <c r="B320" s="56"/>
      <c r="C320" s="51"/>
      <c r="D320" s="51"/>
      <c r="E320" s="51"/>
      <c r="F320" s="51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 spans="1:25" ht="15.75" customHeight="1">
      <c r="A321" s="51"/>
      <c r="B321" s="56"/>
      <c r="C321" s="51"/>
      <c r="D321" s="51"/>
      <c r="E321" s="51"/>
      <c r="F321" s="51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 spans="1:25" ht="15.75" customHeight="1">
      <c r="A322" s="51"/>
      <c r="B322" s="56"/>
      <c r="C322" s="51"/>
      <c r="D322" s="51"/>
      <c r="E322" s="51"/>
      <c r="F322" s="51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 spans="1:25" ht="15.75" customHeight="1">
      <c r="A323" s="51"/>
      <c r="B323" s="56"/>
      <c r="C323" s="51"/>
      <c r="D323" s="51"/>
      <c r="E323" s="51"/>
      <c r="F323" s="51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 spans="1:25" ht="15.75" customHeight="1">
      <c r="A324" s="51"/>
      <c r="B324" s="56"/>
      <c r="C324" s="51"/>
      <c r="D324" s="51"/>
      <c r="E324" s="51"/>
      <c r="F324" s="51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 spans="1:25" ht="15.75" customHeight="1">
      <c r="A325" s="51"/>
      <c r="B325" s="56"/>
      <c r="C325" s="51"/>
      <c r="D325" s="51"/>
      <c r="E325" s="51"/>
      <c r="F325" s="51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 spans="1:25" ht="15.75" customHeight="1">
      <c r="A326" s="51"/>
      <c r="B326" s="56"/>
      <c r="C326" s="51"/>
      <c r="D326" s="51"/>
      <c r="E326" s="51"/>
      <c r="F326" s="51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 spans="1:25" ht="15.75" customHeight="1">
      <c r="A327" s="51"/>
      <c r="B327" s="56"/>
      <c r="C327" s="51"/>
      <c r="D327" s="51"/>
      <c r="E327" s="51"/>
      <c r="F327" s="51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 spans="1:25" ht="15.75" customHeight="1">
      <c r="A328" s="51"/>
      <c r="B328" s="56"/>
      <c r="C328" s="51"/>
      <c r="D328" s="51"/>
      <c r="E328" s="51"/>
      <c r="F328" s="51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 spans="1:25" ht="15.75" customHeight="1">
      <c r="A329" s="51"/>
      <c r="B329" s="56"/>
      <c r="C329" s="51"/>
      <c r="D329" s="51"/>
      <c r="E329" s="51"/>
      <c r="F329" s="51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 spans="1:25" ht="15.75" customHeight="1">
      <c r="A330" s="51"/>
      <c r="B330" s="56"/>
      <c r="C330" s="51"/>
      <c r="D330" s="51"/>
      <c r="E330" s="51"/>
      <c r="F330" s="51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 spans="1:25" ht="15.75" customHeight="1">
      <c r="A331" s="51"/>
      <c r="B331" s="56"/>
      <c r="C331" s="51"/>
      <c r="D331" s="51"/>
      <c r="E331" s="51"/>
      <c r="F331" s="51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 spans="1:25" ht="15.75" customHeight="1">
      <c r="A332" s="51"/>
      <c r="B332" s="56"/>
      <c r="C332" s="51"/>
      <c r="D332" s="51"/>
      <c r="E332" s="51"/>
      <c r="F332" s="51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 spans="1:25" ht="15.75" customHeight="1">
      <c r="A333" s="51"/>
      <c r="B333" s="56"/>
      <c r="C333" s="51"/>
      <c r="D333" s="51"/>
      <c r="E333" s="51"/>
      <c r="F333" s="51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 spans="1:25" ht="15.75" customHeight="1">
      <c r="A334" s="51"/>
      <c r="B334" s="56"/>
      <c r="C334" s="51"/>
      <c r="D334" s="51"/>
      <c r="E334" s="51"/>
      <c r="F334" s="51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 spans="1:25" ht="15.75" customHeight="1">
      <c r="A335" s="51"/>
      <c r="B335" s="56"/>
      <c r="C335" s="51"/>
      <c r="D335" s="51"/>
      <c r="E335" s="51"/>
      <c r="F335" s="51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 spans="1:25" ht="15.75" customHeight="1">
      <c r="A336" s="51"/>
      <c r="B336" s="56"/>
      <c r="C336" s="51"/>
      <c r="D336" s="51"/>
      <c r="E336" s="51"/>
      <c r="F336" s="51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 spans="1:25" ht="15.75" customHeight="1">
      <c r="A337" s="51"/>
      <c r="B337" s="56"/>
      <c r="C337" s="51"/>
      <c r="D337" s="51"/>
      <c r="E337" s="51"/>
      <c r="F337" s="51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 spans="1:25" ht="15.75" customHeight="1">
      <c r="A338" s="51"/>
      <c r="B338" s="56"/>
      <c r="C338" s="51"/>
      <c r="D338" s="51"/>
      <c r="E338" s="51"/>
      <c r="F338" s="51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 spans="1:25" ht="15.75" customHeight="1">
      <c r="A339" s="51"/>
      <c r="B339" s="56"/>
      <c r="C339" s="51"/>
      <c r="D339" s="51"/>
      <c r="E339" s="51"/>
      <c r="F339" s="51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 spans="1:25" ht="15.75" customHeight="1">
      <c r="A340" s="51"/>
      <c r="B340" s="56"/>
      <c r="C340" s="51"/>
      <c r="D340" s="51"/>
      <c r="E340" s="51"/>
      <c r="F340" s="51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 spans="1:25" ht="15.75" customHeight="1">
      <c r="A341" s="51"/>
      <c r="B341" s="56"/>
      <c r="C341" s="51"/>
      <c r="D341" s="51"/>
      <c r="E341" s="51"/>
      <c r="F341" s="51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 spans="1:25" ht="15.75" customHeight="1">
      <c r="A342" s="51"/>
      <c r="B342" s="56"/>
      <c r="C342" s="51"/>
      <c r="D342" s="51"/>
      <c r="E342" s="51"/>
      <c r="F342" s="51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 spans="1:25" ht="15.75" customHeight="1">
      <c r="A343" s="51"/>
      <c r="B343" s="56"/>
      <c r="C343" s="51"/>
      <c r="D343" s="51"/>
      <c r="E343" s="51"/>
      <c r="F343" s="51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 spans="1:25" ht="15.75" customHeight="1">
      <c r="A344" s="51"/>
      <c r="B344" s="56"/>
      <c r="C344" s="51"/>
      <c r="D344" s="51"/>
      <c r="E344" s="51"/>
      <c r="F344" s="51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 spans="1:25" ht="15.75" customHeight="1">
      <c r="A345" s="51"/>
      <c r="B345" s="56"/>
      <c r="C345" s="51"/>
      <c r="D345" s="51"/>
      <c r="E345" s="51"/>
      <c r="F345" s="51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 spans="1:25" ht="15.75" customHeight="1">
      <c r="A346" s="51"/>
      <c r="B346" s="56"/>
      <c r="C346" s="51"/>
      <c r="D346" s="51"/>
      <c r="E346" s="51"/>
      <c r="F346" s="51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 spans="1:25" ht="15.75" customHeight="1">
      <c r="A347" s="51"/>
      <c r="B347" s="56"/>
      <c r="C347" s="51"/>
      <c r="D347" s="51"/>
      <c r="E347" s="51"/>
      <c r="F347" s="51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 spans="1:25" ht="15.75" customHeight="1">
      <c r="A348" s="51"/>
      <c r="B348" s="56"/>
      <c r="C348" s="51"/>
      <c r="D348" s="51"/>
      <c r="E348" s="51"/>
      <c r="F348" s="51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 spans="1:25" ht="15.75" customHeight="1">
      <c r="A349" s="51"/>
      <c r="B349" s="56"/>
      <c r="C349" s="51"/>
      <c r="D349" s="51"/>
      <c r="E349" s="51"/>
      <c r="F349" s="51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 spans="1:25" ht="15.75" customHeight="1">
      <c r="A350" s="51"/>
      <c r="B350" s="56"/>
      <c r="C350" s="51"/>
      <c r="D350" s="51"/>
      <c r="E350" s="51"/>
      <c r="F350" s="51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 spans="1:25" ht="15.75" customHeight="1">
      <c r="A351" s="51"/>
      <c r="B351" s="56"/>
      <c r="C351" s="51"/>
      <c r="D351" s="51"/>
      <c r="E351" s="51"/>
      <c r="F351" s="51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 spans="1:25" ht="15.75" customHeight="1">
      <c r="A352" s="51"/>
      <c r="B352" s="56"/>
      <c r="C352" s="51"/>
      <c r="D352" s="51"/>
      <c r="E352" s="51"/>
      <c r="F352" s="51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 spans="1:25" ht="15.75" customHeight="1">
      <c r="A353" s="51"/>
      <c r="B353" s="56"/>
      <c r="C353" s="51"/>
      <c r="D353" s="51"/>
      <c r="E353" s="51"/>
      <c r="F353" s="51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 spans="1:25" ht="15.75" customHeight="1">
      <c r="A354" s="51"/>
      <c r="B354" s="56"/>
      <c r="C354" s="51"/>
      <c r="D354" s="51"/>
      <c r="E354" s="51"/>
      <c r="F354" s="51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 spans="1:25" ht="15.75" customHeight="1">
      <c r="A355" s="51"/>
      <c r="B355" s="56"/>
      <c r="C355" s="51"/>
      <c r="D355" s="51"/>
      <c r="E355" s="51"/>
      <c r="F355" s="51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 spans="1:25" ht="15.75" customHeight="1">
      <c r="A356" s="51"/>
      <c r="B356" s="56"/>
      <c r="C356" s="51"/>
      <c r="D356" s="51"/>
      <c r="E356" s="51"/>
      <c r="F356" s="51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 spans="1:25" ht="15.75" customHeight="1">
      <c r="A357" s="51"/>
      <c r="B357" s="56"/>
      <c r="C357" s="51"/>
      <c r="D357" s="51"/>
      <c r="E357" s="51"/>
      <c r="F357" s="51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 spans="1:25" ht="15.75" customHeight="1">
      <c r="A358" s="51"/>
      <c r="B358" s="56"/>
      <c r="C358" s="51"/>
      <c r="D358" s="51"/>
      <c r="E358" s="51"/>
      <c r="F358" s="51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 spans="1:25" ht="15.75" customHeight="1">
      <c r="A359" s="51"/>
      <c r="B359" s="56"/>
      <c r="C359" s="51"/>
      <c r="D359" s="51"/>
      <c r="E359" s="51"/>
      <c r="F359" s="51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 spans="1:25" ht="15.75" customHeight="1">
      <c r="A360" s="51"/>
      <c r="B360" s="56"/>
      <c r="C360" s="51"/>
      <c r="D360" s="51"/>
      <c r="E360" s="51"/>
      <c r="F360" s="51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 spans="1:25" ht="15.75" customHeight="1">
      <c r="A361" s="51"/>
      <c r="B361" s="56"/>
      <c r="C361" s="51"/>
      <c r="D361" s="51"/>
      <c r="E361" s="51"/>
      <c r="F361" s="51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 spans="1:25" ht="15.75" customHeight="1">
      <c r="A362" s="51"/>
      <c r="B362" s="56"/>
      <c r="C362" s="51"/>
      <c r="D362" s="51"/>
      <c r="E362" s="51"/>
      <c r="F362" s="51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 spans="1:25" ht="15.75" customHeight="1">
      <c r="A363" s="51"/>
      <c r="B363" s="56"/>
      <c r="C363" s="51"/>
      <c r="D363" s="51"/>
      <c r="E363" s="51"/>
      <c r="F363" s="51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 spans="1:25" ht="15.75" customHeight="1">
      <c r="A364" s="51"/>
      <c r="B364" s="56"/>
      <c r="C364" s="51"/>
      <c r="D364" s="51"/>
      <c r="E364" s="51"/>
      <c r="F364" s="51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 spans="1:25" ht="15.75" customHeight="1">
      <c r="A365" s="51"/>
      <c r="B365" s="56"/>
      <c r="C365" s="51"/>
      <c r="D365" s="51"/>
      <c r="E365" s="51"/>
      <c r="F365" s="51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 spans="1:25" ht="15.75" customHeight="1">
      <c r="A366" s="51"/>
      <c r="B366" s="56"/>
      <c r="C366" s="51"/>
      <c r="D366" s="51"/>
      <c r="E366" s="51"/>
      <c r="F366" s="51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 spans="1:25" ht="15.75" customHeight="1">
      <c r="A367" s="51"/>
      <c r="B367" s="56"/>
      <c r="C367" s="51"/>
      <c r="D367" s="51"/>
      <c r="E367" s="51"/>
      <c r="F367" s="51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 spans="1:25" ht="15.75" customHeight="1">
      <c r="A368" s="51"/>
      <c r="B368" s="56"/>
      <c r="C368" s="51"/>
      <c r="D368" s="51"/>
      <c r="E368" s="51"/>
      <c r="F368" s="51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 spans="1:25" ht="15.75" customHeight="1">
      <c r="A369" s="51"/>
      <c r="B369" s="56"/>
      <c r="C369" s="51"/>
      <c r="D369" s="51"/>
      <c r="E369" s="51"/>
      <c r="F369" s="51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 spans="1:25" ht="15.75" customHeight="1">
      <c r="A370" s="51"/>
      <c r="B370" s="56"/>
      <c r="C370" s="51"/>
      <c r="D370" s="51"/>
      <c r="E370" s="51"/>
      <c r="F370" s="51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 spans="1:25" ht="15.75" customHeight="1">
      <c r="A371" s="51"/>
      <c r="B371" s="56"/>
      <c r="C371" s="51"/>
      <c r="D371" s="51"/>
      <c r="E371" s="51"/>
      <c r="F371" s="51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 spans="1:25" ht="15.75" customHeight="1">
      <c r="A372" s="51"/>
      <c r="B372" s="56"/>
      <c r="C372" s="51"/>
      <c r="D372" s="51"/>
      <c r="E372" s="51"/>
      <c r="F372" s="51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 spans="1:25" ht="15.75" customHeight="1">
      <c r="A373" s="51"/>
      <c r="B373" s="56"/>
      <c r="C373" s="51"/>
      <c r="D373" s="51"/>
      <c r="E373" s="51"/>
      <c r="F373" s="51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 spans="1:25" ht="15.75" customHeight="1">
      <c r="A374" s="51"/>
      <c r="B374" s="56"/>
      <c r="C374" s="51"/>
      <c r="D374" s="51"/>
      <c r="E374" s="51"/>
      <c r="F374" s="51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 spans="1:25" ht="15.75" customHeight="1">
      <c r="A375" s="51"/>
      <c r="B375" s="56"/>
      <c r="C375" s="51"/>
      <c r="D375" s="51"/>
      <c r="E375" s="51"/>
      <c r="F375" s="51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 spans="1:25" ht="15.75" customHeight="1">
      <c r="A376" s="51"/>
      <c r="B376" s="56"/>
      <c r="C376" s="51"/>
      <c r="D376" s="51"/>
      <c r="E376" s="51"/>
      <c r="F376" s="51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 spans="1:25" ht="15.75" customHeight="1">
      <c r="A377" s="51"/>
      <c r="B377" s="56"/>
      <c r="C377" s="51"/>
      <c r="D377" s="51"/>
      <c r="E377" s="51"/>
      <c r="F377" s="51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 spans="1:25" ht="15.75" customHeight="1">
      <c r="A378" s="51"/>
      <c r="B378" s="56"/>
      <c r="C378" s="51"/>
      <c r="D378" s="51"/>
      <c r="E378" s="51"/>
      <c r="F378" s="51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 spans="1:25" ht="15.75" customHeight="1">
      <c r="A379" s="51"/>
      <c r="B379" s="56"/>
      <c r="C379" s="51"/>
      <c r="D379" s="51"/>
      <c r="E379" s="51"/>
      <c r="F379" s="51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 spans="1:25" ht="15.75" customHeight="1">
      <c r="A380" s="51"/>
      <c r="B380" s="56"/>
      <c r="C380" s="51"/>
      <c r="D380" s="51"/>
      <c r="E380" s="51"/>
      <c r="F380" s="51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 spans="1:25" ht="15.75" customHeight="1">
      <c r="A381" s="51"/>
      <c r="B381" s="56"/>
      <c r="C381" s="51"/>
      <c r="D381" s="51"/>
      <c r="E381" s="51"/>
      <c r="F381" s="51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 spans="1:25" ht="15.75" customHeight="1">
      <c r="A382" s="51"/>
      <c r="B382" s="56"/>
      <c r="C382" s="51"/>
      <c r="D382" s="51"/>
      <c r="E382" s="51"/>
      <c r="F382" s="51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 spans="1:25" ht="15.75" customHeight="1">
      <c r="A383" s="51"/>
      <c r="B383" s="56"/>
      <c r="C383" s="51"/>
      <c r="D383" s="51"/>
      <c r="E383" s="51"/>
      <c r="F383" s="51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 spans="1:25" ht="15.75" customHeight="1">
      <c r="A384" s="51"/>
      <c r="B384" s="56"/>
      <c r="C384" s="51"/>
      <c r="D384" s="51"/>
      <c r="E384" s="51"/>
      <c r="F384" s="51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 spans="1:25" ht="15.75" customHeight="1">
      <c r="A385" s="51"/>
      <c r="B385" s="56"/>
      <c r="C385" s="51"/>
      <c r="D385" s="51"/>
      <c r="E385" s="51"/>
      <c r="F385" s="51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 spans="1:25" ht="15.75" customHeight="1">
      <c r="A386" s="51"/>
      <c r="B386" s="56"/>
      <c r="C386" s="51"/>
      <c r="D386" s="51"/>
      <c r="E386" s="51"/>
      <c r="F386" s="51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 spans="1:25" ht="15.75" customHeight="1">
      <c r="A387" s="51"/>
      <c r="B387" s="56"/>
      <c r="C387" s="51"/>
      <c r="D387" s="51"/>
      <c r="E387" s="51"/>
      <c r="F387" s="51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 spans="1:25" ht="15.75" customHeight="1">
      <c r="A388" s="51"/>
      <c r="B388" s="56"/>
      <c r="C388" s="51"/>
      <c r="D388" s="51"/>
      <c r="E388" s="51"/>
      <c r="F388" s="51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 spans="1:25" ht="15.75" customHeight="1">
      <c r="A389" s="51"/>
      <c r="B389" s="56"/>
      <c r="C389" s="51"/>
      <c r="D389" s="51"/>
      <c r="E389" s="51"/>
      <c r="F389" s="51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 spans="1:25" ht="15.75" customHeight="1">
      <c r="A390" s="51"/>
      <c r="B390" s="56"/>
      <c r="C390" s="51"/>
      <c r="D390" s="51"/>
      <c r="E390" s="51"/>
      <c r="F390" s="51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 spans="1:25" ht="15.75" customHeight="1">
      <c r="A391" s="51"/>
      <c r="B391" s="56"/>
      <c r="C391" s="51"/>
      <c r="D391" s="51"/>
      <c r="E391" s="51"/>
      <c r="F391" s="51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 spans="1:25" ht="15.75" customHeight="1">
      <c r="A392" s="51"/>
      <c r="B392" s="56"/>
      <c r="C392" s="51"/>
      <c r="D392" s="51"/>
      <c r="E392" s="51"/>
      <c r="F392" s="51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 spans="1:25" ht="15.75" customHeight="1">
      <c r="A393" s="51"/>
      <c r="B393" s="56"/>
      <c r="C393" s="51"/>
      <c r="D393" s="51"/>
      <c r="E393" s="51"/>
      <c r="F393" s="51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 spans="1:25" ht="15.75" customHeight="1">
      <c r="A394" s="51"/>
      <c r="B394" s="56"/>
      <c r="C394" s="51"/>
      <c r="D394" s="51"/>
      <c r="E394" s="51"/>
      <c r="F394" s="51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 spans="1:25" ht="15.75" customHeight="1">
      <c r="A395" s="51"/>
      <c r="B395" s="56"/>
      <c r="C395" s="51"/>
      <c r="D395" s="51"/>
      <c r="E395" s="51"/>
      <c r="F395" s="51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 spans="1:25" ht="15.75" customHeight="1">
      <c r="A396" s="51"/>
      <c r="B396" s="56"/>
      <c r="C396" s="51"/>
      <c r="D396" s="51"/>
      <c r="E396" s="51"/>
      <c r="F396" s="51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 spans="1:25" ht="15.75" customHeight="1">
      <c r="A397" s="51"/>
      <c r="B397" s="56"/>
      <c r="C397" s="51"/>
      <c r="D397" s="51"/>
      <c r="E397" s="51"/>
      <c r="F397" s="51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 spans="1:25" ht="15.75" customHeight="1">
      <c r="A398" s="51"/>
      <c r="B398" s="56"/>
      <c r="C398" s="51"/>
      <c r="D398" s="51"/>
      <c r="E398" s="51"/>
      <c r="F398" s="51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 spans="1:25" ht="15.75" customHeight="1">
      <c r="A399" s="51"/>
      <c r="B399" s="56"/>
      <c r="C399" s="51"/>
      <c r="D399" s="51"/>
      <c r="E399" s="51"/>
      <c r="F399" s="51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 spans="1:25" ht="15.75" customHeight="1">
      <c r="A400" s="51"/>
      <c r="B400" s="56"/>
      <c r="C400" s="51"/>
      <c r="D400" s="51"/>
      <c r="E400" s="51"/>
      <c r="F400" s="51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 spans="1:25" ht="15.75" customHeight="1">
      <c r="A401" s="51"/>
      <c r="B401" s="56"/>
      <c r="C401" s="51"/>
      <c r="D401" s="51"/>
      <c r="E401" s="51"/>
      <c r="F401" s="51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 spans="1:25" ht="15.75" customHeight="1">
      <c r="A402" s="51"/>
      <c r="B402" s="56"/>
      <c r="C402" s="51"/>
      <c r="D402" s="51"/>
      <c r="E402" s="51"/>
      <c r="F402" s="51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 spans="1:25" ht="15.75" customHeight="1">
      <c r="A403" s="51"/>
      <c r="B403" s="56"/>
      <c r="C403" s="51"/>
      <c r="D403" s="51"/>
      <c r="E403" s="51"/>
      <c r="F403" s="51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 spans="1:25" ht="15.75" customHeight="1">
      <c r="A404" s="51"/>
      <c r="B404" s="56"/>
      <c r="C404" s="51"/>
      <c r="D404" s="51"/>
      <c r="E404" s="51"/>
      <c r="F404" s="51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 spans="1:25" ht="15.75" customHeight="1">
      <c r="A405" s="51"/>
      <c r="B405" s="56"/>
      <c r="C405" s="51"/>
      <c r="D405" s="51"/>
      <c r="E405" s="51"/>
      <c r="F405" s="51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 spans="1:25" ht="15.75" customHeight="1">
      <c r="A406" s="51"/>
      <c r="B406" s="56"/>
      <c r="C406" s="51"/>
      <c r="D406" s="51"/>
      <c r="E406" s="51"/>
      <c r="F406" s="51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 spans="1:25" ht="15.75" customHeight="1">
      <c r="A407" s="51"/>
      <c r="B407" s="56"/>
      <c r="C407" s="51"/>
      <c r="D407" s="51"/>
      <c r="E407" s="51"/>
      <c r="F407" s="51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 spans="1:25" ht="15.75" customHeight="1">
      <c r="A408" s="51"/>
      <c r="B408" s="56"/>
      <c r="C408" s="51"/>
      <c r="D408" s="51"/>
      <c r="E408" s="51"/>
      <c r="F408" s="51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 spans="1:25" ht="15.75" customHeight="1">
      <c r="A409" s="51"/>
      <c r="B409" s="56"/>
      <c r="C409" s="51"/>
      <c r="D409" s="51"/>
      <c r="E409" s="51"/>
      <c r="F409" s="51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 spans="1:25" ht="15.75" customHeight="1">
      <c r="A410" s="51"/>
      <c r="B410" s="56"/>
      <c r="C410" s="51"/>
      <c r="D410" s="51"/>
      <c r="E410" s="51"/>
      <c r="F410" s="51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 spans="1:25" ht="15.75" customHeight="1">
      <c r="A411" s="51"/>
      <c r="B411" s="56"/>
      <c r="C411" s="51"/>
      <c r="D411" s="51"/>
      <c r="E411" s="51"/>
      <c r="F411" s="51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 spans="1:25" ht="15.75" customHeight="1">
      <c r="A412" s="51"/>
      <c r="B412" s="56"/>
      <c r="C412" s="51"/>
      <c r="D412" s="51"/>
      <c r="E412" s="51"/>
      <c r="F412" s="51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 spans="1:25" ht="15.75" customHeight="1">
      <c r="A413" s="51"/>
      <c r="B413" s="56"/>
      <c r="C413" s="51"/>
      <c r="D413" s="51"/>
      <c r="E413" s="51"/>
      <c r="F413" s="51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 spans="1:25" ht="15.75" customHeight="1">
      <c r="A414" s="51"/>
      <c r="B414" s="56"/>
      <c r="C414" s="51"/>
      <c r="D414" s="51"/>
      <c r="E414" s="51"/>
      <c r="F414" s="51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 spans="1:25" ht="15.75" customHeight="1">
      <c r="A415" s="51"/>
      <c r="B415" s="56"/>
      <c r="C415" s="51"/>
      <c r="D415" s="51"/>
      <c r="E415" s="51"/>
      <c r="F415" s="51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 spans="1:25" ht="15.75" customHeight="1">
      <c r="A416" s="51"/>
      <c r="B416" s="56"/>
      <c r="C416" s="51"/>
      <c r="D416" s="51"/>
      <c r="E416" s="51"/>
      <c r="F416" s="51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 spans="1:25" ht="15.75" customHeight="1">
      <c r="A417" s="51"/>
      <c r="B417" s="56"/>
      <c r="C417" s="51"/>
      <c r="D417" s="51"/>
      <c r="E417" s="51"/>
      <c r="F417" s="51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 spans="1:25" ht="15.75" customHeight="1">
      <c r="A418" s="51"/>
      <c r="B418" s="56"/>
      <c r="C418" s="51"/>
      <c r="D418" s="51"/>
      <c r="E418" s="51"/>
      <c r="F418" s="51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 spans="1:25" ht="15.75" customHeight="1">
      <c r="A419" s="51"/>
      <c r="B419" s="56"/>
      <c r="C419" s="51"/>
      <c r="D419" s="51"/>
      <c r="E419" s="51"/>
      <c r="F419" s="51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 spans="1:25" ht="15.75" customHeight="1">
      <c r="A420" s="51"/>
      <c r="B420" s="56"/>
      <c r="C420" s="51"/>
      <c r="D420" s="51"/>
      <c r="E420" s="51"/>
      <c r="F420" s="51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 spans="1:25" ht="15.75" customHeight="1">
      <c r="A421" s="51"/>
      <c r="B421" s="56"/>
      <c r="C421" s="51"/>
      <c r="D421" s="51"/>
      <c r="E421" s="51"/>
      <c r="F421" s="51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 spans="1:25" ht="15.75" customHeight="1">
      <c r="A422" s="51"/>
      <c r="B422" s="56"/>
      <c r="C422" s="51"/>
      <c r="D422" s="51"/>
      <c r="E422" s="51"/>
      <c r="F422" s="51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 spans="1:25" ht="15.75" customHeight="1">
      <c r="A423" s="51"/>
      <c r="B423" s="56"/>
      <c r="C423" s="51"/>
      <c r="D423" s="51"/>
      <c r="E423" s="51"/>
      <c r="F423" s="51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 spans="1:25" ht="15.75" customHeight="1">
      <c r="A424" s="51"/>
      <c r="B424" s="56"/>
      <c r="C424" s="51"/>
      <c r="D424" s="51"/>
      <c r="E424" s="51"/>
      <c r="F424" s="51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 spans="1:25" ht="15.75" customHeight="1">
      <c r="A425" s="51"/>
      <c r="B425" s="56"/>
      <c r="C425" s="51"/>
      <c r="D425" s="51"/>
      <c r="E425" s="51"/>
      <c r="F425" s="51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 spans="1:25" ht="15.75" customHeight="1">
      <c r="A426" s="51"/>
      <c r="B426" s="56"/>
      <c r="C426" s="51"/>
      <c r="D426" s="51"/>
      <c r="E426" s="51"/>
      <c r="F426" s="51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 spans="1:25" ht="15.75" customHeight="1">
      <c r="A427" s="51"/>
      <c r="B427" s="56"/>
      <c r="C427" s="51"/>
      <c r="D427" s="51"/>
      <c r="E427" s="51"/>
      <c r="F427" s="51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 spans="1:25" ht="15.75" customHeight="1">
      <c r="A428" s="51"/>
      <c r="B428" s="56"/>
      <c r="C428" s="51"/>
      <c r="D428" s="51"/>
      <c r="E428" s="51"/>
      <c r="F428" s="51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 spans="1:25" ht="15.75" customHeight="1">
      <c r="A429" s="51"/>
      <c r="B429" s="56"/>
      <c r="C429" s="51"/>
      <c r="D429" s="51"/>
      <c r="E429" s="51"/>
      <c r="F429" s="51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 spans="1:25" ht="15.75" customHeight="1">
      <c r="A430" s="51"/>
      <c r="B430" s="56"/>
      <c r="C430" s="51"/>
      <c r="D430" s="51"/>
      <c r="E430" s="51"/>
      <c r="F430" s="51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 spans="1:25" ht="15.75" customHeight="1">
      <c r="A431" s="51"/>
      <c r="B431" s="56"/>
      <c r="C431" s="51"/>
      <c r="D431" s="51"/>
      <c r="E431" s="51"/>
      <c r="F431" s="51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 spans="1:25" ht="15.75" customHeight="1">
      <c r="A432" s="51"/>
      <c r="B432" s="56"/>
      <c r="C432" s="51"/>
      <c r="D432" s="51"/>
      <c r="E432" s="51"/>
      <c r="F432" s="51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 spans="1:25" ht="15.75" customHeight="1">
      <c r="A433" s="51"/>
      <c r="B433" s="56"/>
      <c r="C433" s="51"/>
      <c r="D433" s="51"/>
      <c r="E433" s="51"/>
      <c r="F433" s="51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 spans="1:25" ht="15.75" customHeight="1">
      <c r="A434" s="51"/>
      <c r="B434" s="56"/>
      <c r="C434" s="51"/>
      <c r="D434" s="51"/>
      <c r="E434" s="51"/>
      <c r="F434" s="51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 spans="1:25" ht="15.75" customHeight="1">
      <c r="A435" s="51"/>
      <c r="B435" s="56"/>
      <c r="C435" s="51"/>
      <c r="D435" s="51"/>
      <c r="E435" s="51"/>
      <c r="F435" s="51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 spans="1:25" ht="15.75" customHeight="1">
      <c r="A436" s="51"/>
      <c r="B436" s="56"/>
      <c r="C436" s="51"/>
      <c r="D436" s="51"/>
      <c r="E436" s="51"/>
      <c r="F436" s="51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 spans="1:25" ht="15.75" customHeight="1">
      <c r="A437" s="51"/>
      <c r="B437" s="56"/>
      <c r="C437" s="51"/>
      <c r="D437" s="51"/>
      <c r="E437" s="51"/>
      <c r="F437" s="51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 spans="1:25" ht="15.75" customHeight="1">
      <c r="A438" s="51"/>
      <c r="B438" s="56"/>
      <c r="C438" s="51"/>
      <c r="D438" s="51"/>
      <c r="E438" s="51"/>
      <c r="F438" s="51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 spans="1:25" ht="15.75" customHeight="1">
      <c r="A439" s="51"/>
      <c r="B439" s="56"/>
      <c r="C439" s="51"/>
      <c r="D439" s="51"/>
      <c r="E439" s="51"/>
      <c r="F439" s="51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 spans="1:25" ht="15.75" customHeight="1">
      <c r="A440" s="51"/>
      <c r="B440" s="56"/>
      <c r="C440" s="51"/>
      <c r="D440" s="51"/>
      <c r="E440" s="51"/>
      <c r="F440" s="51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 spans="1:25" ht="15.75" customHeight="1">
      <c r="A441" s="51"/>
      <c r="B441" s="56"/>
      <c r="C441" s="51"/>
      <c r="D441" s="51"/>
      <c r="E441" s="51"/>
      <c r="F441" s="51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 spans="1:25" ht="15.75" customHeight="1">
      <c r="A442" s="51"/>
      <c r="B442" s="56"/>
      <c r="C442" s="51"/>
      <c r="D442" s="51"/>
      <c r="E442" s="51"/>
      <c r="F442" s="51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 spans="1:25" ht="15.75" customHeight="1">
      <c r="A443" s="51"/>
      <c r="B443" s="56"/>
      <c r="C443" s="51"/>
      <c r="D443" s="51"/>
      <c r="E443" s="51"/>
      <c r="F443" s="51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 spans="1:25" ht="15.75" customHeight="1">
      <c r="A444" s="51"/>
      <c r="B444" s="56"/>
      <c r="C444" s="51"/>
      <c r="D444" s="51"/>
      <c r="E444" s="51"/>
      <c r="F444" s="51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 spans="1:25" ht="15.75" customHeight="1">
      <c r="A445" s="51"/>
      <c r="B445" s="56"/>
      <c r="C445" s="51"/>
      <c r="D445" s="51"/>
      <c r="E445" s="51"/>
      <c r="F445" s="51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 spans="1:25" ht="15.75" customHeight="1">
      <c r="A446" s="51"/>
      <c r="B446" s="56"/>
      <c r="C446" s="51"/>
      <c r="D446" s="51"/>
      <c r="E446" s="51"/>
      <c r="F446" s="51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 spans="1:25" ht="15.75" customHeight="1">
      <c r="A447" s="51"/>
      <c r="B447" s="56"/>
      <c r="C447" s="51"/>
      <c r="D447" s="51"/>
      <c r="E447" s="51"/>
      <c r="F447" s="51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 spans="1:25" ht="15.75" customHeight="1">
      <c r="A448" s="51"/>
      <c r="B448" s="56"/>
      <c r="C448" s="51"/>
      <c r="D448" s="51"/>
      <c r="E448" s="51"/>
      <c r="F448" s="51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 spans="1:25" ht="15.75" customHeight="1">
      <c r="A449" s="51"/>
      <c r="B449" s="56"/>
      <c r="C449" s="51"/>
      <c r="D449" s="51"/>
      <c r="E449" s="51"/>
      <c r="F449" s="51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 spans="1:25" ht="15.75" customHeight="1">
      <c r="A450" s="51"/>
      <c r="B450" s="56"/>
      <c r="C450" s="51"/>
      <c r="D450" s="51"/>
      <c r="E450" s="51"/>
      <c r="F450" s="51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 spans="1:25" ht="15.75" customHeight="1">
      <c r="A451" s="51"/>
      <c r="B451" s="56"/>
      <c r="C451" s="51"/>
      <c r="D451" s="51"/>
      <c r="E451" s="51"/>
      <c r="F451" s="51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 spans="1:25" ht="15.75" customHeight="1">
      <c r="A452" s="51"/>
      <c r="B452" s="56"/>
      <c r="C452" s="51"/>
      <c r="D452" s="51"/>
      <c r="E452" s="51"/>
      <c r="F452" s="51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 spans="1:25" ht="15.75" customHeight="1">
      <c r="A453" s="51"/>
      <c r="B453" s="56"/>
      <c r="C453" s="51"/>
      <c r="D453" s="51"/>
      <c r="E453" s="51"/>
      <c r="F453" s="51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 spans="1:25" ht="15.75" customHeight="1">
      <c r="A454" s="51"/>
      <c r="B454" s="56"/>
      <c r="C454" s="51"/>
      <c r="D454" s="51"/>
      <c r="E454" s="51"/>
      <c r="F454" s="51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 spans="1:25" ht="15.75" customHeight="1">
      <c r="A455" s="51"/>
      <c r="B455" s="56"/>
      <c r="C455" s="51"/>
      <c r="D455" s="51"/>
      <c r="E455" s="51"/>
      <c r="F455" s="51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 spans="1:25" ht="15.75" customHeight="1">
      <c r="A456" s="51"/>
      <c r="B456" s="56"/>
      <c r="C456" s="51"/>
      <c r="D456" s="51"/>
      <c r="E456" s="51"/>
      <c r="F456" s="51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 spans="1:25" ht="15.75" customHeight="1">
      <c r="A457" s="51"/>
      <c r="B457" s="56"/>
      <c r="C457" s="51"/>
      <c r="D457" s="51"/>
      <c r="E457" s="51"/>
      <c r="F457" s="51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 spans="1:25" ht="15.75" customHeight="1">
      <c r="A458" s="51"/>
      <c r="B458" s="56"/>
      <c r="C458" s="51"/>
      <c r="D458" s="51"/>
      <c r="E458" s="51"/>
      <c r="F458" s="51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 spans="1:25" ht="15.75" customHeight="1">
      <c r="A459" s="51"/>
      <c r="B459" s="56"/>
      <c r="C459" s="51"/>
      <c r="D459" s="51"/>
      <c r="E459" s="51"/>
      <c r="F459" s="51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 spans="1:25" ht="15.75" customHeight="1">
      <c r="A460" s="51"/>
      <c r="B460" s="56"/>
      <c r="C460" s="51"/>
      <c r="D460" s="51"/>
      <c r="E460" s="51"/>
      <c r="F460" s="51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 spans="1:25" ht="15.75" customHeight="1">
      <c r="A461" s="51"/>
      <c r="B461" s="56"/>
      <c r="C461" s="51"/>
      <c r="D461" s="51"/>
      <c r="E461" s="51"/>
      <c r="F461" s="51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 spans="1:25" ht="15.75" customHeight="1">
      <c r="A462" s="51"/>
      <c r="B462" s="56"/>
      <c r="C462" s="51"/>
      <c r="D462" s="51"/>
      <c r="E462" s="51"/>
      <c r="F462" s="51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 spans="1:25" ht="15.75" customHeight="1">
      <c r="A463" s="51"/>
      <c r="B463" s="56"/>
      <c r="C463" s="51"/>
      <c r="D463" s="51"/>
      <c r="E463" s="51"/>
      <c r="F463" s="51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 spans="1:25" ht="15.75" customHeight="1">
      <c r="A464" s="51"/>
      <c r="B464" s="56"/>
      <c r="C464" s="51"/>
      <c r="D464" s="51"/>
      <c r="E464" s="51"/>
      <c r="F464" s="51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 spans="1:25" ht="15.75" customHeight="1">
      <c r="A465" s="51"/>
      <c r="B465" s="56"/>
      <c r="C465" s="51"/>
      <c r="D465" s="51"/>
      <c r="E465" s="51"/>
      <c r="F465" s="51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 spans="1:25" ht="15.75" customHeight="1">
      <c r="A466" s="51"/>
      <c r="B466" s="56"/>
      <c r="C466" s="51"/>
      <c r="D466" s="51"/>
      <c r="E466" s="51"/>
      <c r="F466" s="51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 spans="1:25" ht="15.75" customHeight="1">
      <c r="A467" s="51"/>
      <c r="B467" s="56"/>
      <c r="C467" s="51"/>
      <c r="D467" s="51"/>
      <c r="E467" s="51"/>
      <c r="F467" s="51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 spans="1:25" ht="15.75" customHeight="1">
      <c r="A468" s="51"/>
      <c r="B468" s="56"/>
      <c r="C468" s="51"/>
      <c r="D468" s="51"/>
      <c r="E468" s="51"/>
      <c r="F468" s="51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 spans="1:25" ht="15.75" customHeight="1">
      <c r="A469" s="51"/>
      <c r="B469" s="56"/>
      <c r="C469" s="51"/>
      <c r="D469" s="51"/>
      <c r="E469" s="51"/>
      <c r="F469" s="51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 spans="1:25" ht="15.75" customHeight="1">
      <c r="A470" s="51"/>
      <c r="B470" s="56"/>
      <c r="C470" s="51"/>
      <c r="D470" s="51"/>
      <c r="E470" s="51"/>
      <c r="F470" s="51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 spans="1:25" ht="15.75" customHeight="1">
      <c r="A471" s="51"/>
      <c r="B471" s="56"/>
      <c r="C471" s="51"/>
      <c r="D471" s="51"/>
      <c r="E471" s="51"/>
      <c r="F471" s="51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 spans="1:25" ht="15.75" customHeight="1">
      <c r="A472" s="51"/>
      <c r="B472" s="56"/>
      <c r="C472" s="51"/>
      <c r="D472" s="51"/>
      <c r="E472" s="51"/>
      <c r="F472" s="51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 spans="1:25" ht="15.75" customHeight="1">
      <c r="A473" s="51"/>
      <c r="B473" s="56"/>
      <c r="C473" s="51"/>
      <c r="D473" s="51"/>
      <c r="E473" s="51"/>
      <c r="F473" s="51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 spans="1:25" ht="15.75" customHeight="1">
      <c r="A474" s="51"/>
      <c r="B474" s="56"/>
      <c r="C474" s="51"/>
      <c r="D474" s="51"/>
      <c r="E474" s="51"/>
      <c r="F474" s="51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 spans="1:25" ht="15.75" customHeight="1">
      <c r="A475" s="51"/>
      <c r="B475" s="56"/>
      <c r="C475" s="51"/>
      <c r="D475" s="51"/>
      <c r="E475" s="51"/>
      <c r="F475" s="51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 spans="1:25" ht="15.75" customHeight="1">
      <c r="A476" s="51"/>
      <c r="B476" s="56"/>
      <c r="C476" s="51"/>
      <c r="D476" s="51"/>
      <c r="E476" s="51"/>
      <c r="F476" s="51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 spans="1:25" ht="15.75" customHeight="1">
      <c r="A477" s="51"/>
      <c r="B477" s="56"/>
      <c r="C477" s="51"/>
      <c r="D477" s="51"/>
      <c r="E477" s="51"/>
      <c r="F477" s="51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 spans="1:25" ht="15.75" customHeight="1">
      <c r="A478" s="51"/>
      <c r="B478" s="56"/>
      <c r="C478" s="51"/>
      <c r="D478" s="51"/>
      <c r="E478" s="51"/>
      <c r="F478" s="51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 spans="1:25" ht="15.75" customHeight="1">
      <c r="A479" s="51"/>
      <c r="B479" s="56"/>
      <c r="C479" s="51"/>
      <c r="D479" s="51"/>
      <c r="E479" s="51"/>
      <c r="F479" s="51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 spans="1:25" ht="15.75" customHeight="1">
      <c r="A480" s="51"/>
      <c r="B480" s="56"/>
      <c r="C480" s="51"/>
      <c r="D480" s="51"/>
      <c r="E480" s="51"/>
      <c r="F480" s="51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 spans="1:25" ht="15.75" customHeight="1">
      <c r="A481" s="51"/>
      <c r="B481" s="56"/>
      <c r="C481" s="51"/>
      <c r="D481" s="51"/>
      <c r="E481" s="51"/>
      <c r="F481" s="51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 spans="1:25" ht="15.75" customHeight="1">
      <c r="A482" s="51"/>
      <c r="B482" s="56"/>
      <c r="C482" s="51"/>
      <c r="D482" s="51"/>
      <c r="E482" s="51"/>
      <c r="F482" s="51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 spans="1:25" ht="15.75" customHeight="1">
      <c r="A483" s="51"/>
      <c r="B483" s="56"/>
      <c r="C483" s="51"/>
      <c r="D483" s="51"/>
      <c r="E483" s="51"/>
      <c r="F483" s="51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 spans="1:25" ht="15.75" customHeight="1">
      <c r="A484" s="51"/>
      <c r="B484" s="56"/>
      <c r="C484" s="51"/>
      <c r="D484" s="51"/>
      <c r="E484" s="51"/>
      <c r="F484" s="51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 spans="1:25" ht="15.75" customHeight="1">
      <c r="A485" s="51"/>
      <c r="B485" s="56"/>
      <c r="C485" s="51"/>
      <c r="D485" s="51"/>
      <c r="E485" s="51"/>
      <c r="F485" s="51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 spans="1:25" ht="15.75" customHeight="1">
      <c r="A486" s="51"/>
      <c r="B486" s="56"/>
      <c r="C486" s="51"/>
      <c r="D486" s="51"/>
      <c r="E486" s="51"/>
      <c r="F486" s="51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 spans="1:25" ht="15.75" customHeight="1">
      <c r="A487" s="51"/>
      <c r="B487" s="56"/>
      <c r="C487" s="51"/>
      <c r="D487" s="51"/>
      <c r="E487" s="51"/>
      <c r="F487" s="51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 spans="1:25" ht="15.75" customHeight="1">
      <c r="A488" s="51"/>
      <c r="B488" s="56"/>
      <c r="C488" s="51"/>
      <c r="D488" s="51"/>
      <c r="E488" s="51"/>
      <c r="F488" s="51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 spans="1:25" ht="15.75" customHeight="1">
      <c r="A489" s="51"/>
      <c r="B489" s="56"/>
      <c r="C489" s="51"/>
      <c r="D489" s="51"/>
      <c r="E489" s="51"/>
      <c r="F489" s="51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 spans="1:25" ht="15.75" customHeight="1">
      <c r="A490" s="51"/>
      <c r="B490" s="56"/>
      <c r="C490" s="51"/>
      <c r="D490" s="51"/>
      <c r="E490" s="51"/>
      <c r="F490" s="51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 spans="1:25" ht="15.75" customHeight="1">
      <c r="A491" s="51"/>
      <c r="B491" s="56"/>
      <c r="C491" s="51"/>
      <c r="D491" s="51"/>
      <c r="E491" s="51"/>
      <c r="F491" s="51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 spans="1:25" ht="15.75" customHeight="1">
      <c r="A492" s="51"/>
      <c r="B492" s="56"/>
      <c r="C492" s="51"/>
      <c r="D492" s="51"/>
      <c r="E492" s="51"/>
      <c r="F492" s="51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 spans="1:25" ht="15.75" customHeight="1">
      <c r="A493" s="51"/>
      <c r="B493" s="56"/>
      <c r="C493" s="51"/>
      <c r="D493" s="51"/>
      <c r="E493" s="51"/>
      <c r="F493" s="51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 spans="1:25" ht="15.75" customHeight="1">
      <c r="A494" s="51"/>
      <c r="B494" s="56"/>
      <c r="C494" s="51"/>
      <c r="D494" s="51"/>
      <c r="E494" s="51"/>
      <c r="F494" s="51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 spans="1:25" ht="15.75" customHeight="1">
      <c r="A495" s="51"/>
      <c r="B495" s="56"/>
      <c r="C495" s="51"/>
      <c r="D495" s="51"/>
      <c r="E495" s="51"/>
      <c r="F495" s="51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 spans="1:25" ht="15.75" customHeight="1">
      <c r="A496" s="51"/>
      <c r="B496" s="56"/>
      <c r="C496" s="51"/>
      <c r="D496" s="51"/>
      <c r="E496" s="51"/>
      <c r="F496" s="51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 spans="1:25" ht="15.75" customHeight="1">
      <c r="A497" s="51"/>
      <c r="B497" s="56"/>
      <c r="C497" s="51"/>
      <c r="D497" s="51"/>
      <c r="E497" s="51"/>
      <c r="F497" s="51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 spans="1:25" ht="15.75" customHeight="1">
      <c r="A498" s="51"/>
      <c r="B498" s="56"/>
      <c r="C498" s="51"/>
      <c r="D498" s="51"/>
      <c r="E498" s="51"/>
      <c r="F498" s="51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 spans="1:25" ht="15.75" customHeight="1">
      <c r="A499" s="51"/>
      <c r="B499" s="56"/>
      <c r="C499" s="51"/>
      <c r="D499" s="51"/>
      <c r="E499" s="51"/>
      <c r="F499" s="51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 spans="1:25" ht="15.75" customHeight="1">
      <c r="A500" s="51"/>
      <c r="B500" s="56"/>
      <c r="C500" s="51"/>
      <c r="D500" s="51"/>
      <c r="E500" s="51"/>
      <c r="F500" s="51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 spans="1:25" ht="15.75" customHeight="1">
      <c r="A501" s="51"/>
      <c r="B501" s="56"/>
      <c r="C501" s="51"/>
      <c r="D501" s="51"/>
      <c r="E501" s="51"/>
      <c r="F501" s="51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 spans="1:25" ht="15.75" customHeight="1">
      <c r="A502" s="51"/>
      <c r="B502" s="56"/>
      <c r="C502" s="51"/>
      <c r="D502" s="51"/>
      <c r="E502" s="51"/>
      <c r="F502" s="51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 spans="1:25" ht="15.75" customHeight="1">
      <c r="A503" s="51"/>
      <c r="B503" s="56"/>
      <c r="C503" s="51"/>
      <c r="D503" s="51"/>
      <c r="E503" s="51"/>
      <c r="F503" s="51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 spans="1:25" ht="15.75" customHeight="1">
      <c r="A504" s="51"/>
      <c r="B504" s="56"/>
      <c r="C504" s="51"/>
      <c r="D504" s="51"/>
      <c r="E504" s="51"/>
      <c r="F504" s="51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 spans="1:25" ht="15.75" customHeight="1">
      <c r="A505" s="51"/>
      <c r="B505" s="56"/>
      <c r="C505" s="51"/>
      <c r="D505" s="51"/>
      <c r="E505" s="51"/>
      <c r="F505" s="51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 spans="1:25" ht="15.75" customHeight="1">
      <c r="A506" s="51"/>
      <c r="B506" s="56"/>
      <c r="C506" s="51"/>
      <c r="D506" s="51"/>
      <c r="E506" s="51"/>
      <c r="F506" s="51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 spans="1:25" ht="15.75" customHeight="1">
      <c r="A507" s="51"/>
      <c r="B507" s="56"/>
      <c r="C507" s="51"/>
      <c r="D507" s="51"/>
      <c r="E507" s="51"/>
      <c r="F507" s="51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 spans="1:25" ht="15.75" customHeight="1">
      <c r="A508" s="51"/>
      <c r="B508" s="56"/>
      <c r="C508" s="51"/>
      <c r="D508" s="51"/>
      <c r="E508" s="51"/>
      <c r="F508" s="51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 spans="1:25" ht="15.75" customHeight="1">
      <c r="A509" s="51"/>
      <c r="B509" s="56"/>
      <c r="C509" s="51"/>
      <c r="D509" s="51"/>
      <c r="E509" s="51"/>
      <c r="F509" s="51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 spans="1:25" ht="15.75" customHeight="1">
      <c r="A510" s="51"/>
      <c r="B510" s="56"/>
      <c r="C510" s="51"/>
      <c r="D510" s="51"/>
      <c r="E510" s="51"/>
      <c r="F510" s="51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 spans="1:25" ht="15.75" customHeight="1">
      <c r="A511" s="51"/>
      <c r="B511" s="56"/>
      <c r="C511" s="51"/>
      <c r="D511" s="51"/>
      <c r="E511" s="51"/>
      <c r="F511" s="51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 spans="1:25" ht="15.75" customHeight="1">
      <c r="A512" s="51"/>
      <c r="B512" s="56"/>
      <c r="C512" s="51"/>
      <c r="D512" s="51"/>
      <c r="E512" s="51"/>
      <c r="F512" s="51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 spans="1:25" ht="15.75" customHeight="1">
      <c r="A513" s="51"/>
      <c r="B513" s="56"/>
      <c r="C513" s="51"/>
      <c r="D513" s="51"/>
      <c r="E513" s="51"/>
      <c r="F513" s="51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 spans="1:25" ht="15.75" customHeight="1">
      <c r="A514" s="51"/>
      <c r="B514" s="56"/>
      <c r="C514" s="51"/>
      <c r="D514" s="51"/>
      <c r="E514" s="51"/>
      <c r="F514" s="51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 spans="1:25" ht="15.75" customHeight="1">
      <c r="A515" s="51"/>
      <c r="B515" s="56"/>
      <c r="C515" s="51"/>
      <c r="D515" s="51"/>
      <c r="E515" s="51"/>
      <c r="F515" s="51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 spans="1:25" ht="15.75" customHeight="1">
      <c r="A516" s="51"/>
      <c r="B516" s="56"/>
      <c r="C516" s="51"/>
      <c r="D516" s="51"/>
      <c r="E516" s="51"/>
      <c r="F516" s="51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 spans="1:25" ht="15.75" customHeight="1">
      <c r="A517" s="51"/>
      <c r="B517" s="56"/>
      <c r="C517" s="51"/>
      <c r="D517" s="51"/>
      <c r="E517" s="51"/>
      <c r="F517" s="51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 spans="1:25" ht="15.75" customHeight="1">
      <c r="A518" s="51"/>
      <c r="B518" s="56"/>
      <c r="C518" s="51"/>
      <c r="D518" s="51"/>
      <c r="E518" s="51"/>
      <c r="F518" s="51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 spans="1:25" ht="15.75" customHeight="1">
      <c r="A519" s="51"/>
      <c r="B519" s="56"/>
      <c r="C519" s="51"/>
      <c r="D519" s="51"/>
      <c r="E519" s="51"/>
      <c r="F519" s="51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 spans="1:25" ht="15.75" customHeight="1">
      <c r="A520" s="51"/>
      <c r="B520" s="56"/>
      <c r="C520" s="51"/>
      <c r="D520" s="51"/>
      <c r="E520" s="51"/>
      <c r="F520" s="51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 spans="1:25" ht="15.75" customHeight="1">
      <c r="A521" s="51"/>
      <c r="B521" s="56"/>
      <c r="C521" s="51"/>
      <c r="D521" s="51"/>
      <c r="E521" s="51"/>
      <c r="F521" s="51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 spans="1:25" ht="15.75" customHeight="1">
      <c r="A522" s="51"/>
      <c r="B522" s="56"/>
      <c r="C522" s="51"/>
      <c r="D522" s="51"/>
      <c r="E522" s="51"/>
      <c r="F522" s="51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 spans="1:25" ht="15.75" customHeight="1">
      <c r="A523" s="51"/>
      <c r="B523" s="56"/>
      <c r="C523" s="51"/>
      <c r="D523" s="51"/>
      <c r="E523" s="51"/>
      <c r="F523" s="51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 spans="1:25" ht="15.75" customHeight="1">
      <c r="A524" s="51"/>
      <c r="B524" s="56"/>
      <c r="C524" s="51"/>
      <c r="D524" s="51"/>
      <c r="E524" s="51"/>
      <c r="F524" s="51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 spans="1:25" ht="15.75" customHeight="1">
      <c r="A525" s="51"/>
      <c r="B525" s="56"/>
      <c r="C525" s="51"/>
      <c r="D525" s="51"/>
      <c r="E525" s="51"/>
      <c r="F525" s="51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 spans="1:25" ht="15.75" customHeight="1">
      <c r="A526" s="51"/>
      <c r="B526" s="56"/>
      <c r="C526" s="51"/>
      <c r="D526" s="51"/>
      <c r="E526" s="51"/>
      <c r="F526" s="51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 spans="1:25" ht="15.75" customHeight="1">
      <c r="A527" s="51"/>
      <c r="B527" s="56"/>
      <c r="C527" s="51"/>
      <c r="D527" s="51"/>
      <c r="E527" s="51"/>
      <c r="F527" s="51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 spans="1:25" ht="15.75" customHeight="1">
      <c r="A528" s="51"/>
      <c r="B528" s="56"/>
      <c r="C528" s="51"/>
      <c r="D528" s="51"/>
      <c r="E528" s="51"/>
      <c r="F528" s="51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 spans="1:25" ht="15.75" customHeight="1">
      <c r="A529" s="51"/>
      <c r="B529" s="56"/>
      <c r="C529" s="51"/>
      <c r="D529" s="51"/>
      <c r="E529" s="51"/>
      <c r="F529" s="51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 spans="1:25" ht="15.75" customHeight="1">
      <c r="A530" s="51"/>
      <c r="B530" s="56"/>
      <c r="C530" s="51"/>
      <c r="D530" s="51"/>
      <c r="E530" s="51"/>
      <c r="F530" s="51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 spans="1:25" ht="15.75" customHeight="1">
      <c r="A531" s="51"/>
      <c r="B531" s="56"/>
      <c r="C531" s="51"/>
      <c r="D531" s="51"/>
      <c r="E531" s="51"/>
      <c r="F531" s="51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 spans="1:25" ht="15.75" customHeight="1">
      <c r="A532" s="51"/>
      <c r="B532" s="56"/>
      <c r="C532" s="51"/>
      <c r="D532" s="51"/>
      <c r="E532" s="51"/>
      <c r="F532" s="51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 spans="1:25" ht="15.75" customHeight="1">
      <c r="A533" s="51"/>
      <c r="B533" s="56"/>
      <c r="C533" s="51"/>
      <c r="D533" s="51"/>
      <c r="E533" s="51"/>
      <c r="F533" s="51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 spans="1:25" ht="15.75" customHeight="1">
      <c r="A534" s="51"/>
      <c r="B534" s="56"/>
      <c r="C534" s="51"/>
      <c r="D534" s="51"/>
      <c r="E534" s="51"/>
      <c r="F534" s="51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 spans="1:25" ht="15.75" customHeight="1">
      <c r="A535" s="51"/>
      <c r="B535" s="56"/>
      <c r="C535" s="51"/>
      <c r="D535" s="51"/>
      <c r="E535" s="51"/>
      <c r="F535" s="51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 spans="1:25" ht="15.75" customHeight="1">
      <c r="A536" s="51"/>
      <c r="B536" s="56"/>
      <c r="C536" s="51"/>
      <c r="D536" s="51"/>
      <c r="E536" s="51"/>
      <c r="F536" s="51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 spans="1:25" ht="15.75" customHeight="1">
      <c r="A537" s="51"/>
      <c r="B537" s="56"/>
      <c r="C537" s="51"/>
      <c r="D537" s="51"/>
      <c r="E537" s="51"/>
      <c r="F537" s="51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 spans="1:25" ht="15.75" customHeight="1">
      <c r="A538" s="51"/>
      <c r="B538" s="56"/>
      <c r="C538" s="51"/>
      <c r="D538" s="51"/>
      <c r="E538" s="51"/>
      <c r="F538" s="51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 spans="1:25" ht="15.75" customHeight="1">
      <c r="A539" s="51"/>
      <c r="B539" s="56"/>
      <c r="C539" s="51"/>
      <c r="D539" s="51"/>
      <c r="E539" s="51"/>
      <c r="F539" s="51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 spans="1:25" ht="15.75" customHeight="1">
      <c r="A540" s="51"/>
      <c r="B540" s="56"/>
      <c r="C540" s="51"/>
      <c r="D540" s="51"/>
      <c r="E540" s="51"/>
      <c r="F540" s="51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 spans="1:25" ht="15.75" customHeight="1">
      <c r="A541" s="51"/>
      <c r="B541" s="56"/>
      <c r="C541" s="51"/>
      <c r="D541" s="51"/>
      <c r="E541" s="51"/>
      <c r="F541" s="51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 spans="1:25" ht="15.75" customHeight="1">
      <c r="A542" s="51"/>
      <c r="B542" s="56"/>
      <c r="C542" s="51"/>
      <c r="D542" s="51"/>
      <c r="E542" s="51"/>
      <c r="F542" s="51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 spans="1:25" ht="15.75" customHeight="1">
      <c r="A543" s="51"/>
      <c r="B543" s="56"/>
      <c r="C543" s="51"/>
      <c r="D543" s="51"/>
      <c r="E543" s="51"/>
      <c r="F543" s="51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 spans="1:25" ht="15.75" customHeight="1">
      <c r="A544" s="51"/>
      <c r="B544" s="56"/>
      <c r="C544" s="51"/>
      <c r="D544" s="51"/>
      <c r="E544" s="51"/>
      <c r="F544" s="51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 spans="1:25" ht="15.75" customHeight="1">
      <c r="A545" s="51"/>
      <c r="B545" s="56"/>
      <c r="C545" s="51"/>
      <c r="D545" s="51"/>
      <c r="E545" s="51"/>
      <c r="F545" s="51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 spans="1:25" ht="15.75" customHeight="1">
      <c r="A546" s="51"/>
      <c r="B546" s="56"/>
      <c r="C546" s="51"/>
      <c r="D546" s="51"/>
      <c r="E546" s="51"/>
      <c r="F546" s="51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 spans="1:25" ht="15.75" customHeight="1">
      <c r="A547" s="51"/>
      <c r="B547" s="56"/>
      <c r="C547" s="51"/>
      <c r="D547" s="51"/>
      <c r="E547" s="51"/>
      <c r="F547" s="51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 spans="1:25" ht="15.75" customHeight="1">
      <c r="A548" s="51"/>
      <c r="B548" s="56"/>
      <c r="C548" s="51"/>
      <c r="D548" s="51"/>
      <c r="E548" s="51"/>
      <c r="F548" s="51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 spans="1:25" ht="15.75" customHeight="1">
      <c r="A549" s="51"/>
      <c r="B549" s="56"/>
      <c r="C549" s="51"/>
      <c r="D549" s="51"/>
      <c r="E549" s="51"/>
      <c r="F549" s="51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 spans="1:25" ht="15.75" customHeight="1">
      <c r="A550" s="51"/>
      <c r="B550" s="56"/>
      <c r="C550" s="51"/>
      <c r="D550" s="51"/>
      <c r="E550" s="51"/>
      <c r="F550" s="51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 spans="1:25" ht="15.75" customHeight="1">
      <c r="A551" s="51"/>
      <c r="B551" s="56"/>
      <c r="C551" s="51"/>
      <c r="D551" s="51"/>
      <c r="E551" s="51"/>
      <c r="F551" s="51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 spans="1:25" ht="15.75" customHeight="1">
      <c r="A552" s="51"/>
      <c r="B552" s="56"/>
      <c r="C552" s="51"/>
      <c r="D552" s="51"/>
      <c r="E552" s="51"/>
      <c r="F552" s="51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 spans="1:25" ht="15.75" customHeight="1">
      <c r="A553" s="51"/>
      <c r="B553" s="56"/>
      <c r="C553" s="51"/>
      <c r="D553" s="51"/>
      <c r="E553" s="51"/>
      <c r="F553" s="51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 spans="1:25" ht="15.75" customHeight="1">
      <c r="A554" s="51"/>
      <c r="B554" s="56"/>
      <c r="C554" s="51"/>
      <c r="D554" s="51"/>
      <c r="E554" s="51"/>
      <c r="F554" s="51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 spans="1:25" ht="15.75" customHeight="1">
      <c r="A555" s="51"/>
      <c r="B555" s="56"/>
      <c r="C555" s="51"/>
      <c r="D555" s="51"/>
      <c r="E555" s="51"/>
      <c r="F555" s="51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 spans="1:25" ht="15.75" customHeight="1">
      <c r="A556" s="51"/>
      <c r="B556" s="56"/>
      <c r="C556" s="51"/>
      <c r="D556" s="51"/>
      <c r="E556" s="51"/>
      <c r="F556" s="51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 spans="1:25" ht="15.75" customHeight="1">
      <c r="A557" s="51"/>
      <c r="B557" s="56"/>
      <c r="C557" s="51"/>
      <c r="D557" s="51"/>
      <c r="E557" s="51"/>
      <c r="F557" s="51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 spans="1:25" ht="15.75" customHeight="1">
      <c r="A558" s="51"/>
      <c r="B558" s="56"/>
      <c r="C558" s="51"/>
      <c r="D558" s="51"/>
      <c r="E558" s="51"/>
      <c r="F558" s="51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 spans="1:25" ht="15.75" customHeight="1">
      <c r="A559" s="51"/>
      <c r="B559" s="56"/>
      <c r="C559" s="51"/>
      <c r="D559" s="51"/>
      <c r="E559" s="51"/>
      <c r="F559" s="51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 spans="1:25" ht="15.75" customHeight="1">
      <c r="A560" s="51"/>
      <c r="B560" s="56"/>
      <c r="C560" s="51"/>
      <c r="D560" s="51"/>
      <c r="E560" s="51"/>
      <c r="F560" s="51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 spans="1:25" ht="15.75" customHeight="1">
      <c r="A561" s="51"/>
      <c r="B561" s="56"/>
      <c r="C561" s="51"/>
      <c r="D561" s="51"/>
      <c r="E561" s="51"/>
      <c r="F561" s="51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 spans="1:25" ht="15.75" customHeight="1">
      <c r="A562" s="51"/>
      <c r="B562" s="56"/>
      <c r="C562" s="51"/>
      <c r="D562" s="51"/>
      <c r="E562" s="51"/>
      <c r="F562" s="51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 spans="1:25" ht="15.75" customHeight="1">
      <c r="A563" s="51"/>
      <c r="B563" s="56"/>
      <c r="C563" s="51"/>
      <c r="D563" s="51"/>
      <c r="E563" s="51"/>
      <c r="F563" s="51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 spans="1:25" ht="15.75" customHeight="1">
      <c r="A564" s="51"/>
      <c r="B564" s="56"/>
      <c r="C564" s="51"/>
      <c r="D564" s="51"/>
      <c r="E564" s="51"/>
      <c r="F564" s="51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 spans="1:25" ht="15.75" customHeight="1">
      <c r="A565" s="51"/>
      <c r="B565" s="56"/>
      <c r="C565" s="51"/>
      <c r="D565" s="51"/>
      <c r="E565" s="51"/>
      <c r="F565" s="51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 spans="1:25" ht="15.75" customHeight="1">
      <c r="A566" s="51"/>
      <c r="B566" s="56"/>
      <c r="C566" s="51"/>
      <c r="D566" s="51"/>
      <c r="E566" s="51"/>
      <c r="F566" s="51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 spans="1:25" ht="15.75" customHeight="1">
      <c r="A567" s="51"/>
      <c r="B567" s="56"/>
      <c r="C567" s="51"/>
      <c r="D567" s="51"/>
      <c r="E567" s="51"/>
      <c r="F567" s="51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 spans="1:25" ht="15.75" customHeight="1">
      <c r="A568" s="51"/>
      <c r="B568" s="56"/>
      <c r="C568" s="51"/>
      <c r="D568" s="51"/>
      <c r="E568" s="51"/>
      <c r="F568" s="51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 spans="1:25" ht="15.75" customHeight="1">
      <c r="A569" s="51"/>
      <c r="B569" s="56"/>
      <c r="C569" s="51"/>
      <c r="D569" s="51"/>
      <c r="E569" s="51"/>
      <c r="F569" s="51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 spans="1:25" ht="15.75" customHeight="1">
      <c r="A570" s="51"/>
      <c r="B570" s="56"/>
      <c r="C570" s="51"/>
      <c r="D570" s="51"/>
      <c r="E570" s="51"/>
      <c r="F570" s="51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 spans="1:25" ht="15.75" customHeight="1">
      <c r="A571" s="51"/>
      <c r="B571" s="56"/>
      <c r="C571" s="51"/>
      <c r="D571" s="51"/>
      <c r="E571" s="51"/>
      <c r="F571" s="51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 spans="1:25" ht="15.75" customHeight="1">
      <c r="A572" s="51"/>
      <c r="B572" s="56"/>
      <c r="C572" s="51"/>
      <c r="D572" s="51"/>
      <c r="E572" s="51"/>
      <c r="F572" s="51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 spans="1:25" ht="15.75" customHeight="1">
      <c r="A573" s="51"/>
      <c r="B573" s="56"/>
      <c r="C573" s="51"/>
      <c r="D573" s="51"/>
      <c r="E573" s="51"/>
      <c r="F573" s="51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 spans="1:25" ht="15.75" customHeight="1">
      <c r="A574" s="51"/>
      <c r="B574" s="56"/>
      <c r="C574" s="51"/>
      <c r="D574" s="51"/>
      <c r="E574" s="51"/>
      <c r="F574" s="51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 spans="1:25" ht="15.75" customHeight="1">
      <c r="A575" s="51"/>
      <c r="B575" s="56"/>
      <c r="C575" s="51"/>
      <c r="D575" s="51"/>
      <c r="E575" s="51"/>
      <c r="F575" s="51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 spans="1:25" ht="15.75" customHeight="1">
      <c r="A576" s="51"/>
      <c r="B576" s="56"/>
      <c r="C576" s="51"/>
      <c r="D576" s="51"/>
      <c r="E576" s="51"/>
      <c r="F576" s="51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 spans="1:25" ht="15.75" customHeight="1">
      <c r="A577" s="51"/>
      <c r="B577" s="56"/>
      <c r="C577" s="51"/>
      <c r="D577" s="51"/>
      <c r="E577" s="51"/>
      <c r="F577" s="51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 spans="1:25" ht="15.75" customHeight="1">
      <c r="A578" s="51"/>
      <c r="B578" s="56"/>
      <c r="C578" s="51"/>
      <c r="D578" s="51"/>
      <c r="E578" s="51"/>
      <c r="F578" s="51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 spans="1:25" ht="15.75" customHeight="1">
      <c r="A579" s="51"/>
      <c r="B579" s="56"/>
      <c r="C579" s="51"/>
      <c r="D579" s="51"/>
      <c r="E579" s="51"/>
      <c r="F579" s="51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 spans="1:25" ht="15.75" customHeight="1">
      <c r="A580" s="51"/>
      <c r="B580" s="56"/>
      <c r="C580" s="51"/>
      <c r="D580" s="51"/>
      <c r="E580" s="51"/>
      <c r="F580" s="51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 spans="1:25" ht="15.75" customHeight="1">
      <c r="A581" s="51"/>
      <c r="B581" s="56"/>
      <c r="C581" s="51"/>
      <c r="D581" s="51"/>
      <c r="E581" s="51"/>
      <c r="F581" s="51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 spans="1:25" ht="15.75" customHeight="1">
      <c r="A582" s="51"/>
      <c r="B582" s="56"/>
      <c r="C582" s="51"/>
      <c r="D582" s="51"/>
      <c r="E582" s="51"/>
      <c r="F582" s="51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 spans="1:25" ht="15.75" customHeight="1">
      <c r="A583" s="51"/>
      <c r="B583" s="56"/>
      <c r="C583" s="51"/>
      <c r="D583" s="51"/>
      <c r="E583" s="51"/>
      <c r="F583" s="51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 spans="1:25" ht="15.75" customHeight="1">
      <c r="A584" s="51"/>
      <c r="B584" s="56"/>
      <c r="C584" s="51"/>
      <c r="D584" s="51"/>
      <c r="E584" s="51"/>
      <c r="F584" s="51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 spans="1:25" ht="15.75" customHeight="1">
      <c r="A585" s="51"/>
      <c r="B585" s="56"/>
      <c r="C585" s="51"/>
      <c r="D585" s="51"/>
      <c r="E585" s="51"/>
      <c r="F585" s="51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 spans="1:25" ht="15.75" customHeight="1">
      <c r="A586" s="51"/>
      <c r="B586" s="56"/>
      <c r="C586" s="51"/>
      <c r="D586" s="51"/>
      <c r="E586" s="51"/>
      <c r="F586" s="51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 spans="1:25" ht="15.75" customHeight="1">
      <c r="A587" s="51"/>
      <c r="B587" s="56"/>
      <c r="C587" s="51"/>
      <c r="D587" s="51"/>
      <c r="E587" s="51"/>
      <c r="F587" s="51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 spans="1:25" ht="15.75" customHeight="1">
      <c r="A588" s="51"/>
      <c r="B588" s="56"/>
      <c r="C588" s="51"/>
      <c r="D588" s="51"/>
      <c r="E588" s="51"/>
      <c r="F588" s="51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 spans="1:25" ht="15.75" customHeight="1">
      <c r="A589" s="51"/>
      <c r="B589" s="56"/>
      <c r="C589" s="51"/>
      <c r="D589" s="51"/>
      <c r="E589" s="51"/>
      <c r="F589" s="51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 spans="1:25" ht="15.75" customHeight="1">
      <c r="A590" s="51"/>
      <c r="B590" s="56"/>
      <c r="C590" s="51"/>
      <c r="D590" s="51"/>
      <c r="E590" s="51"/>
      <c r="F590" s="51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 spans="1:25" ht="15.75" customHeight="1">
      <c r="A591" s="51"/>
      <c r="B591" s="56"/>
      <c r="C591" s="51"/>
      <c r="D591" s="51"/>
      <c r="E591" s="51"/>
      <c r="F591" s="51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 spans="1:25" ht="15.75" customHeight="1">
      <c r="A592" s="51"/>
      <c r="B592" s="56"/>
      <c r="C592" s="51"/>
      <c r="D592" s="51"/>
      <c r="E592" s="51"/>
      <c r="F592" s="51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 spans="1:25" ht="15.75" customHeight="1">
      <c r="A593" s="51"/>
      <c r="B593" s="56"/>
      <c r="C593" s="51"/>
      <c r="D593" s="51"/>
      <c r="E593" s="51"/>
      <c r="F593" s="51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 spans="1:25" ht="15.75" customHeight="1">
      <c r="A594" s="51"/>
      <c r="B594" s="56"/>
      <c r="C594" s="51"/>
      <c r="D594" s="51"/>
      <c r="E594" s="51"/>
      <c r="F594" s="51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 spans="1:25" ht="15.75" customHeight="1">
      <c r="A595" s="51"/>
      <c r="B595" s="56"/>
      <c r="C595" s="51"/>
      <c r="D595" s="51"/>
      <c r="E595" s="51"/>
      <c r="F595" s="51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 spans="1:25" ht="15.75" customHeight="1">
      <c r="A596" s="51"/>
      <c r="B596" s="56"/>
      <c r="C596" s="51"/>
      <c r="D596" s="51"/>
      <c r="E596" s="51"/>
      <c r="F596" s="51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 spans="1:25" ht="15.75" customHeight="1">
      <c r="A597" s="51"/>
      <c r="B597" s="56"/>
      <c r="C597" s="51"/>
      <c r="D597" s="51"/>
      <c r="E597" s="51"/>
      <c r="F597" s="51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 spans="1:25" ht="15.75" customHeight="1">
      <c r="A598" s="51"/>
      <c r="B598" s="56"/>
      <c r="C598" s="51"/>
      <c r="D598" s="51"/>
      <c r="E598" s="51"/>
      <c r="F598" s="51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 spans="1:25" ht="15.75" customHeight="1">
      <c r="A599" s="51"/>
      <c r="B599" s="56"/>
      <c r="C599" s="51"/>
      <c r="D599" s="51"/>
      <c r="E599" s="51"/>
      <c r="F599" s="51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 spans="1:25" ht="15.75" customHeight="1">
      <c r="A600" s="51"/>
      <c r="B600" s="56"/>
      <c r="C600" s="51"/>
      <c r="D600" s="51"/>
      <c r="E600" s="51"/>
      <c r="F600" s="51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 spans="1:25" ht="15.75" customHeight="1">
      <c r="A601" s="51"/>
      <c r="B601" s="56"/>
      <c r="C601" s="51"/>
      <c r="D601" s="51"/>
      <c r="E601" s="51"/>
      <c r="F601" s="51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 spans="1:25" ht="15.75" customHeight="1">
      <c r="A602" s="51"/>
      <c r="B602" s="56"/>
      <c r="C602" s="51"/>
      <c r="D602" s="51"/>
      <c r="E602" s="51"/>
      <c r="F602" s="51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 spans="1:25" ht="15.75" customHeight="1">
      <c r="A603" s="51"/>
      <c r="B603" s="56"/>
      <c r="C603" s="51"/>
      <c r="D603" s="51"/>
      <c r="E603" s="51"/>
      <c r="F603" s="51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 spans="1:25" ht="15.75" customHeight="1">
      <c r="A604" s="51"/>
      <c r="B604" s="56"/>
      <c r="C604" s="51"/>
      <c r="D604" s="51"/>
      <c r="E604" s="51"/>
      <c r="F604" s="51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 spans="1:25" ht="15.75" customHeight="1">
      <c r="A605" s="51"/>
      <c r="B605" s="56"/>
      <c r="C605" s="51"/>
      <c r="D605" s="51"/>
      <c r="E605" s="51"/>
      <c r="F605" s="51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 spans="1:25" ht="15.75" customHeight="1">
      <c r="A606" s="51"/>
      <c r="B606" s="56"/>
      <c r="C606" s="51"/>
      <c r="D606" s="51"/>
      <c r="E606" s="51"/>
      <c r="F606" s="51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 spans="1:25" ht="15.75" customHeight="1">
      <c r="A607" s="51"/>
      <c r="B607" s="56"/>
      <c r="C607" s="51"/>
      <c r="D607" s="51"/>
      <c r="E607" s="51"/>
      <c r="F607" s="51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 spans="1:25" ht="15.75" customHeight="1">
      <c r="A608" s="51"/>
      <c r="B608" s="56"/>
      <c r="C608" s="51"/>
      <c r="D608" s="51"/>
      <c r="E608" s="51"/>
      <c r="F608" s="51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 spans="1:25" ht="15.75" customHeight="1">
      <c r="A609" s="51"/>
      <c r="B609" s="56"/>
      <c r="C609" s="51"/>
      <c r="D609" s="51"/>
      <c r="E609" s="51"/>
      <c r="F609" s="51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 spans="1:25" ht="15.75" customHeight="1">
      <c r="A610" s="51"/>
      <c r="B610" s="56"/>
      <c r="C610" s="51"/>
      <c r="D610" s="51"/>
      <c r="E610" s="51"/>
      <c r="F610" s="51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 spans="1:25" ht="15.75" customHeight="1">
      <c r="A611" s="51"/>
      <c r="B611" s="56"/>
      <c r="C611" s="51"/>
      <c r="D611" s="51"/>
      <c r="E611" s="51"/>
      <c r="F611" s="51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 spans="1:25" ht="15.75" customHeight="1">
      <c r="A612" s="51"/>
      <c r="B612" s="56"/>
      <c r="C612" s="51"/>
      <c r="D612" s="51"/>
      <c r="E612" s="51"/>
      <c r="F612" s="51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 spans="1:25" ht="15.75" customHeight="1">
      <c r="A613" s="51"/>
      <c r="B613" s="56"/>
      <c r="C613" s="51"/>
      <c r="D613" s="51"/>
      <c r="E613" s="51"/>
      <c r="F613" s="51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 spans="1:25" ht="15.75" customHeight="1">
      <c r="A614" s="51"/>
      <c r="B614" s="56"/>
      <c r="C614" s="51"/>
      <c r="D614" s="51"/>
      <c r="E614" s="51"/>
      <c r="F614" s="51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 spans="1:25" ht="15.75" customHeight="1">
      <c r="A615" s="51"/>
      <c r="B615" s="56"/>
      <c r="C615" s="51"/>
      <c r="D615" s="51"/>
      <c r="E615" s="51"/>
      <c r="F615" s="51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 spans="1:25" ht="15.75" customHeight="1">
      <c r="A616" s="51"/>
      <c r="B616" s="56"/>
      <c r="C616" s="51"/>
      <c r="D616" s="51"/>
      <c r="E616" s="51"/>
      <c r="F616" s="51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 spans="1:25" ht="15.75" customHeight="1">
      <c r="A617" s="51"/>
      <c r="B617" s="56"/>
      <c r="C617" s="51"/>
      <c r="D617" s="51"/>
      <c r="E617" s="51"/>
      <c r="F617" s="51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 spans="1:25" ht="15.75" customHeight="1">
      <c r="A618" s="51"/>
      <c r="B618" s="56"/>
      <c r="C618" s="51"/>
      <c r="D618" s="51"/>
      <c r="E618" s="51"/>
      <c r="F618" s="51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 spans="1:25" ht="15.75" customHeight="1">
      <c r="A619" s="51"/>
      <c r="B619" s="56"/>
      <c r="C619" s="51"/>
      <c r="D619" s="51"/>
      <c r="E619" s="51"/>
      <c r="F619" s="51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 spans="1:25" ht="15.75" customHeight="1">
      <c r="A620" s="51"/>
      <c r="B620" s="56"/>
      <c r="C620" s="51"/>
      <c r="D620" s="51"/>
      <c r="E620" s="51"/>
      <c r="F620" s="51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 spans="1:25" ht="15.75" customHeight="1">
      <c r="A621" s="51"/>
      <c r="B621" s="56"/>
      <c r="C621" s="51"/>
      <c r="D621" s="51"/>
      <c r="E621" s="51"/>
      <c r="F621" s="51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 spans="1:25" ht="15.75" customHeight="1">
      <c r="A622" s="51"/>
      <c r="B622" s="56"/>
      <c r="C622" s="51"/>
      <c r="D622" s="51"/>
      <c r="E622" s="51"/>
      <c r="F622" s="51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 spans="1:25" ht="15.75" customHeight="1">
      <c r="A623" s="51"/>
      <c r="B623" s="56"/>
      <c r="C623" s="51"/>
      <c r="D623" s="51"/>
      <c r="E623" s="51"/>
      <c r="F623" s="51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 spans="1:25" ht="15.75" customHeight="1">
      <c r="A624" s="51"/>
      <c r="B624" s="56"/>
      <c r="C624" s="51"/>
      <c r="D624" s="51"/>
      <c r="E624" s="51"/>
      <c r="F624" s="51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 spans="1:25" ht="15.75" customHeight="1">
      <c r="A625" s="51"/>
      <c r="B625" s="56"/>
      <c r="C625" s="51"/>
      <c r="D625" s="51"/>
      <c r="E625" s="51"/>
      <c r="F625" s="51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 spans="1:25" ht="15.75" customHeight="1">
      <c r="A626" s="51"/>
      <c r="B626" s="56"/>
      <c r="C626" s="51"/>
      <c r="D626" s="51"/>
      <c r="E626" s="51"/>
      <c r="F626" s="51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 spans="1:25" ht="15.75" customHeight="1">
      <c r="A627" s="51"/>
      <c r="B627" s="56"/>
      <c r="C627" s="51"/>
      <c r="D627" s="51"/>
      <c r="E627" s="51"/>
      <c r="F627" s="51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 spans="1:25" ht="15.75" customHeight="1">
      <c r="A628" s="51"/>
      <c r="B628" s="56"/>
      <c r="C628" s="51"/>
      <c r="D628" s="51"/>
      <c r="E628" s="51"/>
      <c r="F628" s="51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 spans="1:25" ht="15.75" customHeight="1">
      <c r="A629" s="51"/>
      <c r="B629" s="56"/>
      <c r="C629" s="51"/>
      <c r="D629" s="51"/>
      <c r="E629" s="51"/>
      <c r="F629" s="51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 spans="1:25" ht="15.75" customHeight="1">
      <c r="A630" s="51"/>
      <c r="B630" s="56"/>
      <c r="C630" s="51"/>
      <c r="D630" s="51"/>
      <c r="E630" s="51"/>
      <c r="F630" s="51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 spans="1:25" ht="15.75" customHeight="1">
      <c r="A631" s="51"/>
      <c r="B631" s="56"/>
      <c r="C631" s="51"/>
      <c r="D631" s="51"/>
      <c r="E631" s="51"/>
      <c r="F631" s="51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 spans="1:25" ht="15.75" customHeight="1">
      <c r="A632" s="51"/>
      <c r="B632" s="56"/>
      <c r="C632" s="51"/>
      <c r="D632" s="51"/>
      <c r="E632" s="51"/>
      <c r="F632" s="51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 spans="1:25" ht="15.75" customHeight="1">
      <c r="A633" s="51"/>
      <c r="B633" s="56"/>
      <c r="C633" s="51"/>
      <c r="D633" s="51"/>
      <c r="E633" s="51"/>
      <c r="F633" s="51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 spans="1:25" ht="15.75" customHeight="1">
      <c r="A634" s="51"/>
      <c r="B634" s="56"/>
      <c r="C634" s="51"/>
      <c r="D634" s="51"/>
      <c r="E634" s="51"/>
      <c r="F634" s="51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 spans="1:25" ht="15.75" customHeight="1">
      <c r="A635" s="51"/>
      <c r="B635" s="56"/>
      <c r="C635" s="51"/>
      <c r="D635" s="51"/>
      <c r="E635" s="51"/>
      <c r="F635" s="51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 spans="1:25" ht="15.75" customHeight="1">
      <c r="A636" s="51"/>
      <c r="B636" s="56"/>
      <c r="C636" s="51"/>
      <c r="D636" s="51"/>
      <c r="E636" s="51"/>
      <c r="F636" s="51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 spans="1:25" ht="15.75" customHeight="1">
      <c r="A637" s="51"/>
      <c r="B637" s="56"/>
      <c r="C637" s="51"/>
      <c r="D637" s="51"/>
      <c r="E637" s="51"/>
      <c r="F637" s="51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 spans="1:25" ht="15.75" customHeight="1">
      <c r="A638" s="51"/>
      <c r="B638" s="56"/>
      <c r="C638" s="51"/>
      <c r="D638" s="51"/>
      <c r="E638" s="51"/>
      <c r="F638" s="51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 spans="1:25" ht="15.75" customHeight="1">
      <c r="A639" s="51"/>
      <c r="B639" s="56"/>
      <c r="C639" s="51"/>
      <c r="D639" s="51"/>
      <c r="E639" s="51"/>
      <c r="F639" s="51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 spans="1:25" ht="15.75" customHeight="1">
      <c r="A640" s="51"/>
      <c r="B640" s="56"/>
      <c r="C640" s="51"/>
      <c r="D640" s="51"/>
      <c r="E640" s="51"/>
      <c r="F640" s="51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 spans="1:25" ht="15.75" customHeight="1">
      <c r="A641" s="51"/>
      <c r="B641" s="56"/>
      <c r="C641" s="51"/>
      <c r="D641" s="51"/>
      <c r="E641" s="51"/>
      <c r="F641" s="51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 spans="1:25" ht="15.75" customHeight="1">
      <c r="A642" s="51"/>
      <c r="B642" s="56"/>
      <c r="C642" s="51"/>
      <c r="D642" s="51"/>
      <c r="E642" s="51"/>
      <c r="F642" s="51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 spans="1:25" ht="15.75" customHeight="1">
      <c r="A643" s="51"/>
      <c r="B643" s="56"/>
      <c r="C643" s="51"/>
      <c r="D643" s="51"/>
      <c r="E643" s="51"/>
      <c r="F643" s="51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 spans="1:25" ht="15.75" customHeight="1">
      <c r="A644" s="51"/>
      <c r="B644" s="56"/>
      <c r="C644" s="51"/>
      <c r="D644" s="51"/>
      <c r="E644" s="51"/>
      <c r="F644" s="51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 spans="1:25" ht="15.75" customHeight="1">
      <c r="A645" s="51"/>
      <c r="B645" s="56"/>
      <c r="C645" s="51"/>
      <c r="D645" s="51"/>
      <c r="E645" s="51"/>
      <c r="F645" s="51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 spans="1:25" ht="15.75" customHeight="1">
      <c r="A646" s="51"/>
      <c r="B646" s="56"/>
      <c r="C646" s="51"/>
      <c r="D646" s="51"/>
      <c r="E646" s="51"/>
      <c r="F646" s="51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 spans="1:25" ht="15.75" customHeight="1">
      <c r="A647" s="51"/>
      <c r="B647" s="56"/>
      <c r="C647" s="51"/>
      <c r="D647" s="51"/>
      <c r="E647" s="51"/>
      <c r="F647" s="51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 spans="1:25" ht="15.75" customHeight="1">
      <c r="A648" s="51"/>
      <c r="B648" s="56"/>
      <c r="C648" s="51"/>
      <c r="D648" s="51"/>
      <c r="E648" s="51"/>
      <c r="F648" s="51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 spans="1:25" ht="15.75" customHeight="1">
      <c r="A649" s="51"/>
      <c r="B649" s="56"/>
      <c r="C649" s="51"/>
      <c r="D649" s="51"/>
      <c r="E649" s="51"/>
      <c r="F649" s="51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 spans="1:25" ht="15.75" customHeight="1">
      <c r="A650" s="51"/>
      <c r="B650" s="56"/>
      <c r="C650" s="51"/>
      <c r="D650" s="51"/>
      <c r="E650" s="51"/>
      <c r="F650" s="51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 spans="1:25" ht="15.75" customHeight="1">
      <c r="A651" s="51"/>
      <c r="B651" s="56"/>
      <c r="C651" s="51"/>
      <c r="D651" s="51"/>
      <c r="E651" s="51"/>
      <c r="F651" s="51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 spans="1:25" ht="15.75" customHeight="1">
      <c r="A652" s="51"/>
      <c r="B652" s="56"/>
      <c r="C652" s="51"/>
      <c r="D652" s="51"/>
      <c r="E652" s="51"/>
      <c r="F652" s="51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 spans="1:25" ht="15.75" customHeight="1">
      <c r="A653" s="51"/>
      <c r="B653" s="56"/>
      <c r="C653" s="51"/>
      <c r="D653" s="51"/>
      <c r="E653" s="51"/>
      <c r="F653" s="51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 spans="1:25" ht="15.75" customHeight="1">
      <c r="A654" s="51"/>
      <c r="B654" s="56"/>
      <c r="C654" s="51"/>
      <c r="D654" s="51"/>
      <c r="E654" s="51"/>
      <c r="F654" s="51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 spans="1:25" ht="15.75" customHeight="1">
      <c r="A655" s="51"/>
      <c r="B655" s="56"/>
      <c r="C655" s="51"/>
      <c r="D655" s="51"/>
      <c r="E655" s="51"/>
      <c r="F655" s="51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 spans="1:25" ht="15.75" customHeight="1">
      <c r="A656" s="51"/>
      <c r="B656" s="56"/>
      <c r="C656" s="51"/>
      <c r="D656" s="51"/>
      <c r="E656" s="51"/>
      <c r="F656" s="51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 spans="1:25" ht="15.75" customHeight="1">
      <c r="A657" s="51"/>
      <c r="B657" s="56"/>
      <c r="C657" s="51"/>
      <c r="D657" s="51"/>
      <c r="E657" s="51"/>
      <c r="F657" s="51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 spans="1:25" ht="15.75" customHeight="1">
      <c r="A658" s="51"/>
      <c r="B658" s="56"/>
      <c r="C658" s="51"/>
      <c r="D658" s="51"/>
      <c r="E658" s="51"/>
      <c r="F658" s="51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 spans="1:25" ht="15.75" customHeight="1">
      <c r="A659" s="51"/>
      <c r="B659" s="56"/>
      <c r="C659" s="51"/>
      <c r="D659" s="51"/>
      <c r="E659" s="51"/>
      <c r="F659" s="51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 spans="1:25" ht="15.75" customHeight="1">
      <c r="A660" s="51"/>
      <c r="B660" s="56"/>
      <c r="C660" s="51"/>
      <c r="D660" s="51"/>
      <c r="E660" s="51"/>
      <c r="F660" s="51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 spans="1:25" ht="15.75" customHeight="1">
      <c r="A661" s="51"/>
      <c r="B661" s="56"/>
      <c r="C661" s="51"/>
      <c r="D661" s="51"/>
      <c r="E661" s="51"/>
      <c r="F661" s="51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 spans="1:25" ht="15.75" customHeight="1">
      <c r="A662" s="51"/>
      <c r="B662" s="56"/>
      <c r="C662" s="51"/>
      <c r="D662" s="51"/>
      <c r="E662" s="51"/>
      <c r="F662" s="51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 spans="1:25" ht="15.75" customHeight="1">
      <c r="A663" s="51"/>
      <c r="B663" s="56"/>
      <c r="C663" s="51"/>
      <c r="D663" s="51"/>
      <c r="E663" s="51"/>
      <c r="F663" s="51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 spans="1:25" ht="15.75" customHeight="1">
      <c r="A664" s="51"/>
      <c r="B664" s="56"/>
      <c r="C664" s="51"/>
      <c r="D664" s="51"/>
      <c r="E664" s="51"/>
      <c r="F664" s="51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 spans="1:25" ht="15.75" customHeight="1">
      <c r="A665" s="51"/>
      <c r="B665" s="56"/>
      <c r="C665" s="51"/>
      <c r="D665" s="51"/>
      <c r="E665" s="51"/>
      <c r="F665" s="51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 spans="1:25" ht="15.75" customHeight="1">
      <c r="A666" s="51"/>
      <c r="B666" s="56"/>
      <c r="C666" s="51"/>
      <c r="D666" s="51"/>
      <c r="E666" s="51"/>
      <c r="F666" s="51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 spans="1:25" ht="15.75" customHeight="1">
      <c r="A667" s="51"/>
      <c r="B667" s="56"/>
      <c r="C667" s="51"/>
      <c r="D667" s="51"/>
      <c r="E667" s="51"/>
      <c r="F667" s="51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 spans="1:25" ht="15.75" customHeight="1">
      <c r="A668" s="51"/>
      <c r="B668" s="56"/>
      <c r="C668" s="51"/>
      <c r="D668" s="51"/>
      <c r="E668" s="51"/>
      <c r="F668" s="51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 spans="1:25" ht="15.75" customHeight="1">
      <c r="A669" s="51"/>
      <c r="B669" s="56"/>
      <c r="C669" s="51"/>
      <c r="D669" s="51"/>
      <c r="E669" s="51"/>
      <c r="F669" s="51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 spans="1:25" ht="15.75" customHeight="1">
      <c r="A670" s="51"/>
      <c r="B670" s="56"/>
      <c r="C670" s="51"/>
      <c r="D670" s="51"/>
      <c r="E670" s="51"/>
      <c r="F670" s="51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 spans="1:25" ht="15.75" customHeight="1">
      <c r="A671" s="51"/>
      <c r="B671" s="56"/>
      <c r="C671" s="51"/>
      <c r="D671" s="51"/>
      <c r="E671" s="51"/>
      <c r="F671" s="51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 spans="1:25" ht="15.75" customHeight="1">
      <c r="A672" s="51"/>
      <c r="B672" s="56"/>
      <c r="C672" s="51"/>
      <c r="D672" s="51"/>
      <c r="E672" s="51"/>
      <c r="F672" s="51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 spans="1:25" ht="15.75" customHeight="1">
      <c r="A673" s="51"/>
      <c r="B673" s="56"/>
      <c r="C673" s="51"/>
      <c r="D673" s="51"/>
      <c r="E673" s="51"/>
      <c r="F673" s="51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 spans="1:25" ht="15.75" customHeight="1">
      <c r="A674" s="51"/>
      <c r="B674" s="56"/>
      <c r="C674" s="51"/>
      <c r="D674" s="51"/>
      <c r="E674" s="51"/>
      <c r="F674" s="51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 spans="1:25" ht="15.75" customHeight="1">
      <c r="A675" s="51"/>
      <c r="B675" s="56"/>
      <c r="C675" s="51"/>
      <c r="D675" s="51"/>
      <c r="E675" s="51"/>
      <c r="F675" s="51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 spans="1:25" ht="15.75" customHeight="1">
      <c r="A676" s="51"/>
      <c r="B676" s="56"/>
      <c r="C676" s="51"/>
      <c r="D676" s="51"/>
      <c r="E676" s="51"/>
      <c r="F676" s="51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 spans="1:25" ht="15.75" customHeight="1">
      <c r="A677" s="51"/>
      <c r="B677" s="56"/>
      <c r="C677" s="51"/>
      <c r="D677" s="51"/>
      <c r="E677" s="51"/>
      <c r="F677" s="51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 spans="1:25" ht="15.75" customHeight="1">
      <c r="A678" s="51"/>
      <c r="B678" s="56"/>
      <c r="C678" s="51"/>
      <c r="D678" s="51"/>
      <c r="E678" s="51"/>
      <c r="F678" s="51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 spans="1:25" ht="15.75" customHeight="1">
      <c r="A679" s="51"/>
      <c r="B679" s="56"/>
      <c r="C679" s="51"/>
      <c r="D679" s="51"/>
      <c r="E679" s="51"/>
      <c r="F679" s="51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 spans="1:25" ht="15.75" customHeight="1">
      <c r="A680" s="51"/>
      <c r="B680" s="56"/>
      <c r="C680" s="51"/>
      <c r="D680" s="51"/>
      <c r="E680" s="51"/>
      <c r="F680" s="51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 spans="1:25" ht="15.75" customHeight="1">
      <c r="A681" s="51"/>
      <c r="B681" s="56"/>
      <c r="C681" s="51"/>
      <c r="D681" s="51"/>
      <c r="E681" s="51"/>
      <c r="F681" s="51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 spans="1:25" ht="15.75" customHeight="1">
      <c r="A682" s="51"/>
      <c r="B682" s="56"/>
      <c r="C682" s="51"/>
      <c r="D682" s="51"/>
      <c r="E682" s="51"/>
      <c r="F682" s="51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 spans="1:25" ht="15.75" customHeight="1">
      <c r="A683" s="51"/>
      <c r="B683" s="56"/>
      <c r="C683" s="51"/>
      <c r="D683" s="51"/>
      <c r="E683" s="51"/>
      <c r="F683" s="51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 spans="1:25" ht="15.75" customHeight="1">
      <c r="A684" s="51"/>
      <c r="B684" s="56"/>
      <c r="C684" s="51"/>
      <c r="D684" s="51"/>
      <c r="E684" s="51"/>
      <c r="F684" s="51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 spans="1:25" ht="15.75" customHeight="1">
      <c r="A685" s="51"/>
      <c r="B685" s="56"/>
      <c r="C685" s="51"/>
      <c r="D685" s="51"/>
      <c r="E685" s="51"/>
      <c r="F685" s="51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 spans="1:25" ht="15.75" customHeight="1">
      <c r="A686" s="51"/>
      <c r="B686" s="56"/>
      <c r="C686" s="51"/>
      <c r="D686" s="51"/>
      <c r="E686" s="51"/>
      <c r="F686" s="51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 spans="1:25" ht="15.75" customHeight="1">
      <c r="A687" s="51"/>
      <c r="B687" s="56"/>
      <c r="C687" s="51"/>
      <c r="D687" s="51"/>
      <c r="E687" s="51"/>
      <c r="F687" s="51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 spans="1:25" ht="15.75" customHeight="1">
      <c r="A688" s="51"/>
      <c r="B688" s="56"/>
      <c r="C688" s="51"/>
      <c r="D688" s="51"/>
      <c r="E688" s="51"/>
      <c r="F688" s="51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 spans="1:25" ht="15.75" customHeight="1">
      <c r="A689" s="51"/>
      <c r="B689" s="56"/>
      <c r="C689" s="51"/>
      <c r="D689" s="51"/>
      <c r="E689" s="51"/>
      <c r="F689" s="51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 spans="1:25" ht="15.75" customHeight="1">
      <c r="A690" s="51"/>
      <c r="B690" s="56"/>
      <c r="C690" s="51"/>
      <c r="D690" s="51"/>
      <c r="E690" s="51"/>
      <c r="F690" s="51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 spans="1:25" ht="15.75" customHeight="1">
      <c r="A691" s="51"/>
      <c r="B691" s="56"/>
      <c r="C691" s="51"/>
      <c r="D691" s="51"/>
      <c r="E691" s="51"/>
      <c r="F691" s="51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 spans="1:25" ht="15.75" customHeight="1">
      <c r="A692" s="51"/>
      <c r="B692" s="56"/>
      <c r="C692" s="51"/>
      <c r="D692" s="51"/>
      <c r="E692" s="51"/>
      <c r="F692" s="51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 spans="1:25" ht="15.75" customHeight="1">
      <c r="A693" s="51"/>
      <c r="B693" s="56"/>
      <c r="C693" s="51"/>
      <c r="D693" s="51"/>
      <c r="E693" s="51"/>
      <c r="F693" s="51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 spans="1:25" ht="15.75" customHeight="1">
      <c r="A694" s="51"/>
      <c r="B694" s="56"/>
      <c r="C694" s="51"/>
      <c r="D694" s="51"/>
      <c r="E694" s="51"/>
      <c r="F694" s="51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 spans="1:25" ht="15.75" customHeight="1">
      <c r="A695" s="51"/>
      <c r="B695" s="56"/>
      <c r="C695" s="51"/>
      <c r="D695" s="51"/>
      <c r="E695" s="51"/>
      <c r="F695" s="51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 spans="1:25" ht="15.75" customHeight="1">
      <c r="A696" s="51"/>
      <c r="B696" s="56"/>
      <c r="C696" s="51"/>
      <c r="D696" s="51"/>
      <c r="E696" s="51"/>
      <c r="F696" s="51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 spans="1:25" ht="15.75" customHeight="1">
      <c r="A697" s="51"/>
      <c r="B697" s="56"/>
      <c r="C697" s="51"/>
      <c r="D697" s="51"/>
      <c r="E697" s="51"/>
      <c r="F697" s="51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 spans="1:25" ht="15.75" customHeight="1">
      <c r="A698" s="51"/>
      <c r="B698" s="56"/>
      <c r="C698" s="51"/>
      <c r="D698" s="51"/>
      <c r="E698" s="51"/>
      <c r="F698" s="51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 spans="1:25" ht="15.75" customHeight="1">
      <c r="A699" s="51"/>
      <c r="B699" s="56"/>
      <c r="C699" s="51"/>
      <c r="D699" s="51"/>
      <c r="E699" s="51"/>
      <c r="F699" s="51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 spans="1:25" ht="15.75" customHeight="1">
      <c r="A700" s="51"/>
      <c r="B700" s="56"/>
      <c r="C700" s="51"/>
      <c r="D700" s="51"/>
      <c r="E700" s="51"/>
      <c r="F700" s="51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 spans="1:25" ht="15.75" customHeight="1">
      <c r="A701" s="51"/>
      <c r="B701" s="56"/>
      <c r="C701" s="51"/>
      <c r="D701" s="51"/>
      <c r="E701" s="51"/>
      <c r="F701" s="51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 spans="1:25" ht="15.75" customHeight="1">
      <c r="A702" s="51"/>
      <c r="B702" s="56"/>
      <c r="C702" s="51"/>
      <c r="D702" s="51"/>
      <c r="E702" s="51"/>
      <c r="F702" s="51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 spans="1:25" ht="15.75" customHeight="1">
      <c r="A703" s="51"/>
      <c r="B703" s="56"/>
      <c r="C703" s="51"/>
      <c r="D703" s="51"/>
      <c r="E703" s="51"/>
      <c r="F703" s="51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 spans="1:25" ht="15.75" customHeight="1">
      <c r="A704" s="51"/>
      <c r="B704" s="56"/>
      <c r="C704" s="51"/>
      <c r="D704" s="51"/>
      <c r="E704" s="51"/>
      <c r="F704" s="51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 spans="1:25" ht="15.75" customHeight="1">
      <c r="A705" s="51"/>
      <c r="B705" s="56"/>
      <c r="C705" s="51"/>
      <c r="D705" s="51"/>
      <c r="E705" s="51"/>
      <c r="F705" s="51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 spans="1:25" ht="15.75" customHeight="1">
      <c r="A706" s="51"/>
      <c r="B706" s="56"/>
      <c r="C706" s="51"/>
      <c r="D706" s="51"/>
      <c r="E706" s="51"/>
      <c r="F706" s="51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 spans="1:25" ht="15.75" customHeight="1">
      <c r="A707" s="51"/>
      <c r="B707" s="56"/>
      <c r="C707" s="51"/>
      <c r="D707" s="51"/>
      <c r="E707" s="51"/>
      <c r="F707" s="51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 spans="1:25" ht="15.75" customHeight="1">
      <c r="A708" s="51"/>
      <c r="B708" s="56"/>
      <c r="C708" s="51"/>
      <c r="D708" s="51"/>
      <c r="E708" s="51"/>
      <c r="F708" s="51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 spans="1:25" ht="15.75" customHeight="1">
      <c r="A709" s="51"/>
      <c r="B709" s="56"/>
      <c r="C709" s="51"/>
      <c r="D709" s="51"/>
      <c r="E709" s="51"/>
      <c r="F709" s="51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 spans="1:25" ht="15.75" customHeight="1">
      <c r="A710" s="51"/>
      <c r="B710" s="56"/>
      <c r="C710" s="51"/>
      <c r="D710" s="51"/>
      <c r="E710" s="51"/>
      <c r="F710" s="51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 spans="1:25" ht="15.75" customHeight="1">
      <c r="A711" s="51"/>
      <c r="B711" s="56"/>
      <c r="C711" s="51"/>
      <c r="D711" s="51"/>
      <c r="E711" s="51"/>
      <c r="F711" s="51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 spans="1:25" ht="15.75" customHeight="1">
      <c r="A712" s="51"/>
      <c r="B712" s="56"/>
      <c r="C712" s="51"/>
      <c r="D712" s="51"/>
      <c r="E712" s="51"/>
      <c r="F712" s="51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 spans="1:25" ht="15.75" customHeight="1">
      <c r="A713" s="51"/>
      <c r="B713" s="56"/>
      <c r="C713" s="51"/>
      <c r="D713" s="51"/>
      <c r="E713" s="51"/>
      <c r="F713" s="51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 spans="1:25" ht="15.75" customHeight="1">
      <c r="A714" s="51"/>
      <c r="B714" s="56"/>
      <c r="C714" s="51"/>
      <c r="D714" s="51"/>
      <c r="E714" s="51"/>
      <c r="F714" s="51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 spans="1:25" ht="15.75" customHeight="1">
      <c r="A715" s="51"/>
      <c r="B715" s="56"/>
      <c r="C715" s="51"/>
      <c r="D715" s="51"/>
      <c r="E715" s="51"/>
      <c r="F715" s="51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 spans="1:25" ht="15.75" customHeight="1">
      <c r="A716" s="51"/>
      <c r="B716" s="56"/>
      <c r="C716" s="51"/>
      <c r="D716" s="51"/>
      <c r="E716" s="51"/>
      <c r="F716" s="51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 spans="1:25" ht="15.75" customHeight="1">
      <c r="A717" s="51"/>
      <c r="B717" s="56"/>
      <c r="C717" s="51"/>
      <c r="D717" s="51"/>
      <c r="E717" s="51"/>
      <c r="F717" s="51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 spans="1:25" ht="15.75" customHeight="1">
      <c r="A718" s="51"/>
      <c r="B718" s="56"/>
      <c r="C718" s="51"/>
      <c r="D718" s="51"/>
      <c r="E718" s="51"/>
      <c r="F718" s="51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 spans="1:25" ht="15.75" customHeight="1">
      <c r="A719" s="51"/>
      <c r="B719" s="56"/>
      <c r="C719" s="51"/>
      <c r="D719" s="51"/>
      <c r="E719" s="51"/>
      <c r="F719" s="51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 spans="1:25" ht="15.75" customHeight="1">
      <c r="A720" s="51"/>
      <c r="B720" s="56"/>
      <c r="C720" s="51"/>
      <c r="D720" s="51"/>
      <c r="E720" s="51"/>
      <c r="F720" s="51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 spans="1:25" ht="15.75" customHeight="1">
      <c r="A721" s="51"/>
      <c r="B721" s="56"/>
      <c r="C721" s="51"/>
      <c r="D721" s="51"/>
      <c r="E721" s="51"/>
      <c r="F721" s="51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 spans="1:25" ht="15.75" customHeight="1">
      <c r="A722" s="51"/>
      <c r="B722" s="56"/>
      <c r="C722" s="51"/>
      <c r="D722" s="51"/>
      <c r="E722" s="51"/>
      <c r="F722" s="51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 spans="1:25" ht="15.75" customHeight="1">
      <c r="A723" s="51"/>
      <c r="B723" s="56"/>
      <c r="C723" s="51"/>
      <c r="D723" s="51"/>
      <c r="E723" s="51"/>
      <c r="F723" s="51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 spans="1:25" ht="15.75" customHeight="1">
      <c r="A724" s="51"/>
      <c r="B724" s="56"/>
      <c r="C724" s="51"/>
      <c r="D724" s="51"/>
      <c r="E724" s="51"/>
      <c r="F724" s="51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 spans="1:25" ht="15.75" customHeight="1">
      <c r="A725" s="51"/>
      <c r="B725" s="56"/>
      <c r="C725" s="51"/>
      <c r="D725" s="51"/>
      <c r="E725" s="51"/>
      <c r="F725" s="51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 spans="1:25" ht="15.75" customHeight="1">
      <c r="A726" s="51"/>
      <c r="B726" s="56"/>
      <c r="C726" s="51"/>
      <c r="D726" s="51"/>
      <c r="E726" s="51"/>
      <c r="F726" s="51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 spans="1:25" ht="15.75" customHeight="1">
      <c r="A727" s="51"/>
      <c r="B727" s="56"/>
      <c r="C727" s="51"/>
      <c r="D727" s="51"/>
      <c r="E727" s="51"/>
      <c r="F727" s="51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 spans="1:25" ht="15.75" customHeight="1">
      <c r="A728" s="51"/>
      <c r="B728" s="56"/>
      <c r="C728" s="51"/>
      <c r="D728" s="51"/>
      <c r="E728" s="51"/>
      <c r="F728" s="51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 spans="1:25" ht="15.75" customHeight="1">
      <c r="A729" s="51"/>
      <c r="B729" s="56"/>
      <c r="C729" s="51"/>
      <c r="D729" s="51"/>
      <c r="E729" s="51"/>
      <c r="F729" s="51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 spans="1:25" ht="15.75" customHeight="1">
      <c r="A730" s="51"/>
      <c r="B730" s="56"/>
      <c r="C730" s="51"/>
      <c r="D730" s="51"/>
      <c r="E730" s="51"/>
      <c r="F730" s="51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 spans="1:25" ht="15.75" customHeight="1">
      <c r="A731" s="51"/>
      <c r="B731" s="56"/>
      <c r="C731" s="51"/>
      <c r="D731" s="51"/>
      <c r="E731" s="51"/>
      <c r="F731" s="51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 spans="1:25" ht="15.75" customHeight="1">
      <c r="A732" s="51"/>
      <c r="B732" s="56"/>
      <c r="C732" s="51"/>
      <c r="D732" s="51"/>
      <c r="E732" s="51"/>
      <c r="F732" s="51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 spans="1:25" ht="15.75" customHeight="1">
      <c r="A733" s="51"/>
      <c r="B733" s="56"/>
      <c r="C733" s="51"/>
      <c r="D733" s="51"/>
      <c r="E733" s="51"/>
      <c r="F733" s="51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 spans="1:25" ht="15.75" customHeight="1">
      <c r="A734" s="51"/>
      <c r="B734" s="56"/>
      <c r="C734" s="51"/>
      <c r="D734" s="51"/>
      <c r="E734" s="51"/>
      <c r="F734" s="51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 spans="1:25" ht="15.75" customHeight="1">
      <c r="A735" s="51"/>
      <c r="B735" s="56"/>
      <c r="C735" s="51"/>
      <c r="D735" s="51"/>
      <c r="E735" s="51"/>
      <c r="F735" s="51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 spans="1:25" ht="15.75" customHeight="1">
      <c r="A736" s="51"/>
      <c r="B736" s="56"/>
      <c r="C736" s="51"/>
      <c r="D736" s="51"/>
      <c r="E736" s="51"/>
      <c r="F736" s="51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 spans="1:25" ht="15.75" customHeight="1">
      <c r="A737" s="51"/>
      <c r="B737" s="56"/>
      <c r="C737" s="51"/>
      <c r="D737" s="51"/>
      <c r="E737" s="51"/>
      <c r="F737" s="51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 spans="1:25" ht="15.75" customHeight="1">
      <c r="A738" s="51"/>
      <c r="B738" s="56"/>
      <c r="C738" s="51"/>
      <c r="D738" s="51"/>
      <c r="E738" s="51"/>
      <c r="F738" s="51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 spans="1:25" ht="15.75" customHeight="1">
      <c r="A739" s="51"/>
      <c r="B739" s="56"/>
      <c r="C739" s="51"/>
      <c r="D739" s="51"/>
      <c r="E739" s="51"/>
      <c r="F739" s="51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 spans="1:25" ht="15.75" customHeight="1">
      <c r="A740" s="51"/>
      <c r="B740" s="56"/>
      <c r="C740" s="51"/>
      <c r="D740" s="51"/>
      <c r="E740" s="51"/>
      <c r="F740" s="51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 spans="1:25" ht="15.75" customHeight="1">
      <c r="A741" s="51"/>
      <c r="B741" s="56"/>
      <c r="C741" s="51"/>
      <c r="D741" s="51"/>
      <c r="E741" s="51"/>
      <c r="F741" s="51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 spans="1:25" ht="15.75" customHeight="1">
      <c r="A742" s="51"/>
      <c r="B742" s="56"/>
      <c r="C742" s="51"/>
      <c r="D742" s="51"/>
      <c r="E742" s="51"/>
      <c r="F742" s="51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 spans="1:25" ht="15.75" customHeight="1">
      <c r="A743" s="51"/>
      <c r="B743" s="56"/>
      <c r="C743" s="51"/>
      <c r="D743" s="51"/>
      <c r="E743" s="51"/>
      <c r="F743" s="51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 spans="1:25" ht="15.75" customHeight="1">
      <c r="A744" s="51"/>
      <c r="B744" s="56"/>
      <c r="C744" s="51"/>
      <c r="D744" s="51"/>
      <c r="E744" s="51"/>
      <c r="F744" s="51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 spans="1:25" ht="15.75" customHeight="1">
      <c r="A745" s="51"/>
      <c r="B745" s="56"/>
      <c r="C745" s="51"/>
      <c r="D745" s="51"/>
      <c r="E745" s="51"/>
      <c r="F745" s="51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 spans="1:25" ht="15.75" customHeight="1">
      <c r="A746" s="51"/>
      <c r="B746" s="56"/>
      <c r="C746" s="51"/>
      <c r="D746" s="51"/>
      <c r="E746" s="51"/>
      <c r="F746" s="51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 spans="1:25" ht="15.75" customHeight="1">
      <c r="A747" s="51"/>
      <c r="B747" s="56"/>
      <c r="C747" s="51"/>
      <c r="D747" s="51"/>
      <c r="E747" s="51"/>
      <c r="F747" s="51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 spans="1:25" ht="15.75" customHeight="1">
      <c r="A748" s="51"/>
      <c r="B748" s="56"/>
      <c r="C748" s="51"/>
      <c r="D748" s="51"/>
      <c r="E748" s="51"/>
      <c r="F748" s="51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 spans="1:25" ht="15.75" customHeight="1">
      <c r="A749" s="51"/>
      <c r="B749" s="56"/>
      <c r="C749" s="51"/>
      <c r="D749" s="51"/>
      <c r="E749" s="51"/>
      <c r="F749" s="51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 spans="1:25" ht="15.75" customHeight="1">
      <c r="A750" s="51"/>
      <c r="B750" s="56"/>
      <c r="C750" s="51"/>
      <c r="D750" s="51"/>
      <c r="E750" s="51"/>
      <c r="F750" s="51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 spans="1:25" ht="15.75" customHeight="1">
      <c r="A751" s="51"/>
      <c r="B751" s="56"/>
      <c r="C751" s="51"/>
      <c r="D751" s="51"/>
      <c r="E751" s="51"/>
      <c r="F751" s="51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 spans="1:25" ht="15.75" customHeight="1">
      <c r="A752" s="51"/>
      <c r="B752" s="56"/>
      <c r="C752" s="51"/>
      <c r="D752" s="51"/>
      <c r="E752" s="51"/>
      <c r="F752" s="51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 spans="1:25" ht="15.75" customHeight="1">
      <c r="A753" s="51"/>
      <c r="B753" s="56"/>
      <c r="C753" s="51"/>
      <c r="D753" s="51"/>
      <c r="E753" s="51"/>
      <c r="F753" s="51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 spans="1:25" ht="15.75" customHeight="1">
      <c r="A754" s="51"/>
      <c r="B754" s="56"/>
      <c r="C754" s="51"/>
      <c r="D754" s="51"/>
      <c r="E754" s="51"/>
      <c r="F754" s="51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 spans="1:25" ht="15.75" customHeight="1">
      <c r="A755" s="51"/>
      <c r="B755" s="56"/>
      <c r="C755" s="51"/>
      <c r="D755" s="51"/>
      <c r="E755" s="51"/>
      <c r="F755" s="51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 spans="1:25" ht="15.75" customHeight="1">
      <c r="A756" s="51"/>
      <c r="B756" s="56"/>
      <c r="C756" s="51"/>
      <c r="D756" s="51"/>
      <c r="E756" s="51"/>
      <c r="F756" s="51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 spans="1:25" ht="15.75" customHeight="1">
      <c r="A757" s="51"/>
      <c r="B757" s="56"/>
      <c r="C757" s="51"/>
      <c r="D757" s="51"/>
      <c r="E757" s="51"/>
      <c r="F757" s="51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 spans="1:25" ht="15.75" customHeight="1">
      <c r="A758" s="51"/>
      <c r="B758" s="56"/>
      <c r="C758" s="51"/>
      <c r="D758" s="51"/>
      <c r="E758" s="51"/>
      <c r="F758" s="51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 spans="1:25" ht="15.75" customHeight="1">
      <c r="A759" s="51"/>
      <c r="B759" s="56"/>
      <c r="C759" s="51"/>
      <c r="D759" s="51"/>
      <c r="E759" s="51"/>
      <c r="F759" s="51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 spans="1:25" ht="15.75" customHeight="1">
      <c r="A760" s="51"/>
      <c r="B760" s="56"/>
      <c r="C760" s="51"/>
      <c r="D760" s="51"/>
      <c r="E760" s="51"/>
      <c r="F760" s="51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 spans="1:25" ht="15.75" customHeight="1">
      <c r="A761" s="51"/>
      <c r="B761" s="56"/>
      <c r="C761" s="51"/>
      <c r="D761" s="51"/>
      <c r="E761" s="51"/>
      <c r="F761" s="51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 spans="1:25" ht="15.75" customHeight="1">
      <c r="A762" s="51"/>
      <c r="B762" s="56"/>
      <c r="C762" s="51"/>
      <c r="D762" s="51"/>
      <c r="E762" s="51"/>
      <c r="F762" s="51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 spans="1:25" ht="15.75" customHeight="1">
      <c r="A763" s="51"/>
      <c r="B763" s="56"/>
      <c r="C763" s="51"/>
      <c r="D763" s="51"/>
      <c r="E763" s="51"/>
      <c r="F763" s="51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 spans="1:25" ht="15.75" customHeight="1">
      <c r="A764" s="51"/>
      <c r="B764" s="56"/>
      <c r="C764" s="51"/>
      <c r="D764" s="51"/>
      <c r="E764" s="51"/>
      <c r="F764" s="51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 spans="1:25" ht="15.75" customHeight="1">
      <c r="A765" s="51"/>
      <c r="B765" s="56"/>
      <c r="C765" s="51"/>
      <c r="D765" s="51"/>
      <c r="E765" s="51"/>
      <c r="F765" s="51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 spans="1:25" ht="15.75" customHeight="1">
      <c r="A766" s="51"/>
      <c r="B766" s="56"/>
      <c r="C766" s="51"/>
      <c r="D766" s="51"/>
      <c r="E766" s="51"/>
      <c r="F766" s="51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 spans="1:25" ht="15.75" customHeight="1">
      <c r="A767" s="51"/>
      <c r="B767" s="56"/>
      <c r="C767" s="51"/>
      <c r="D767" s="51"/>
      <c r="E767" s="51"/>
      <c r="F767" s="51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 spans="1:25" ht="15.75" customHeight="1">
      <c r="A768" s="51"/>
      <c r="B768" s="56"/>
      <c r="C768" s="51"/>
      <c r="D768" s="51"/>
      <c r="E768" s="51"/>
      <c r="F768" s="51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 spans="1:25" ht="15.75" customHeight="1">
      <c r="A769" s="51"/>
      <c r="B769" s="56"/>
      <c r="C769" s="51"/>
      <c r="D769" s="51"/>
      <c r="E769" s="51"/>
      <c r="F769" s="51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 spans="1:25" ht="15.75" customHeight="1">
      <c r="A770" s="51"/>
      <c r="B770" s="56"/>
      <c r="C770" s="51"/>
      <c r="D770" s="51"/>
      <c r="E770" s="51"/>
      <c r="F770" s="51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 spans="1:25" ht="15.75" customHeight="1">
      <c r="A771" s="51"/>
      <c r="B771" s="56"/>
      <c r="C771" s="51"/>
      <c r="D771" s="51"/>
      <c r="E771" s="51"/>
      <c r="F771" s="51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 spans="1:25" ht="15.75" customHeight="1">
      <c r="A772" s="51"/>
      <c r="B772" s="56"/>
      <c r="C772" s="51"/>
      <c r="D772" s="51"/>
      <c r="E772" s="51"/>
      <c r="F772" s="51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 spans="1:25" ht="15.75" customHeight="1">
      <c r="A773" s="51"/>
      <c r="B773" s="56"/>
      <c r="C773" s="51"/>
      <c r="D773" s="51"/>
      <c r="E773" s="51"/>
      <c r="F773" s="51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 spans="1:25" ht="15.75" customHeight="1">
      <c r="A774" s="51"/>
      <c r="B774" s="56"/>
      <c r="C774" s="51"/>
      <c r="D774" s="51"/>
      <c r="E774" s="51"/>
      <c r="F774" s="51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 spans="1:25" ht="15.75" customHeight="1">
      <c r="A775" s="51"/>
      <c r="B775" s="56"/>
      <c r="C775" s="51"/>
      <c r="D775" s="51"/>
      <c r="E775" s="51"/>
      <c r="F775" s="51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 spans="1:25" ht="15.75" customHeight="1">
      <c r="A776" s="51"/>
      <c r="B776" s="56"/>
      <c r="C776" s="51"/>
      <c r="D776" s="51"/>
      <c r="E776" s="51"/>
      <c r="F776" s="51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 spans="1:25" ht="15.75" customHeight="1">
      <c r="A777" s="51"/>
      <c r="B777" s="56"/>
      <c r="C777" s="51"/>
      <c r="D777" s="51"/>
      <c r="E777" s="51"/>
      <c r="F777" s="51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 spans="1:25" ht="15.75" customHeight="1">
      <c r="A778" s="51"/>
      <c r="B778" s="56"/>
      <c r="C778" s="51"/>
      <c r="D778" s="51"/>
      <c r="E778" s="51"/>
      <c r="F778" s="51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 spans="1:25" ht="15.75" customHeight="1">
      <c r="A779" s="51"/>
      <c r="B779" s="56"/>
      <c r="C779" s="51"/>
      <c r="D779" s="51"/>
      <c r="E779" s="51"/>
      <c r="F779" s="51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 spans="1:25" ht="15.75" customHeight="1">
      <c r="A780" s="51"/>
      <c r="B780" s="56"/>
      <c r="C780" s="51"/>
      <c r="D780" s="51"/>
      <c r="E780" s="51"/>
      <c r="F780" s="51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 spans="1:25" ht="15.75" customHeight="1">
      <c r="A781" s="51"/>
      <c r="B781" s="56"/>
      <c r="C781" s="51"/>
      <c r="D781" s="51"/>
      <c r="E781" s="51"/>
      <c r="F781" s="51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 spans="1:25" ht="15.75" customHeight="1">
      <c r="A782" s="51"/>
      <c r="B782" s="56"/>
      <c r="C782" s="51"/>
      <c r="D782" s="51"/>
      <c r="E782" s="51"/>
      <c r="F782" s="51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 spans="1:25" ht="15.75" customHeight="1">
      <c r="A783" s="51"/>
      <c r="B783" s="56"/>
      <c r="C783" s="51"/>
      <c r="D783" s="51"/>
      <c r="E783" s="51"/>
      <c r="F783" s="51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 spans="1:25" ht="15.75" customHeight="1">
      <c r="A784" s="51"/>
      <c r="B784" s="56"/>
      <c r="C784" s="51"/>
      <c r="D784" s="51"/>
      <c r="E784" s="51"/>
      <c r="F784" s="51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 spans="1:25" ht="15.75" customHeight="1">
      <c r="A785" s="51"/>
      <c r="B785" s="56"/>
      <c r="C785" s="51"/>
      <c r="D785" s="51"/>
      <c r="E785" s="51"/>
      <c r="F785" s="51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 spans="1:25" ht="15.75" customHeight="1">
      <c r="A786" s="51"/>
      <c r="B786" s="56"/>
      <c r="C786" s="51"/>
      <c r="D786" s="51"/>
      <c r="E786" s="51"/>
      <c r="F786" s="51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 spans="1:25" ht="15.75" customHeight="1">
      <c r="A787" s="51"/>
      <c r="B787" s="56"/>
      <c r="C787" s="51"/>
      <c r="D787" s="51"/>
      <c r="E787" s="51"/>
      <c r="F787" s="51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 spans="1:25" ht="15.75" customHeight="1">
      <c r="A788" s="51"/>
      <c r="B788" s="56"/>
      <c r="C788" s="51"/>
      <c r="D788" s="51"/>
      <c r="E788" s="51"/>
      <c r="F788" s="51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 spans="1:25" ht="15.75" customHeight="1">
      <c r="A789" s="51"/>
      <c r="B789" s="56"/>
      <c r="C789" s="51"/>
      <c r="D789" s="51"/>
      <c r="E789" s="51"/>
      <c r="F789" s="51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 spans="1:25" ht="15.75" customHeight="1">
      <c r="A790" s="51"/>
      <c r="B790" s="56"/>
      <c r="C790" s="51"/>
      <c r="D790" s="51"/>
      <c r="E790" s="51"/>
      <c r="F790" s="51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 spans="1:25" ht="15.75" customHeight="1">
      <c r="A791" s="51"/>
      <c r="B791" s="56"/>
      <c r="C791" s="51"/>
      <c r="D791" s="51"/>
      <c r="E791" s="51"/>
      <c r="F791" s="51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 spans="1:25" ht="15.75" customHeight="1">
      <c r="A792" s="51"/>
      <c r="B792" s="56"/>
      <c r="C792" s="51"/>
      <c r="D792" s="51"/>
      <c r="E792" s="51"/>
      <c r="F792" s="51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 spans="1:25" ht="15.75" customHeight="1">
      <c r="A793" s="51"/>
      <c r="B793" s="56"/>
      <c r="C793" s="51"/>
      <c r="D793" s="51"/>
      <c r="E793" s="51"/>
      <c r="F793" s="51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 spans="1:25" ht="15.75" customHeight="1">
      <c r="A794" s="51"/>
      <c r="B794" s="56"/>
      <c r="C794" s="51"/>
      <c r="D794" s="51"/>
      <c r="E794" s="51"/>
      <c r="F794" s="51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 spans="1:25" ht="15.75" customHeight="1">
      <c r="A795" s="51"/>
      <c r="B795" s="56"/>
      <c r="C795" s="51"/>
      <c r="D795" s="51"/>
      <c r="E795" s="51"/>
      <c r="F795" s="51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 spans="1:25" ht="15.75" customHeight="1">
      <c r="A796" s="51"/>
      <c r="B796" s="56"/>
      <c r="C796" s="51"/>
      <c r="D796" s="51"/>
      <c r="E796" s="51"/>
      <c r="F796" s="51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 spans="1:25" ht="15.75" customHeight="1">
      <c r="A797" s="51"/>
      <c r="B797" s="56"/>
      <c r="C797" s="51"/>
      <c r="D797" s="51"/>
      <c r="E797" s="51"/>
      <c r="F797" s="51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 spans="1:25" ht="15.75" customHeight="1">
      <c r="A798" s="51"/>
      <c r="B798" s="56"/>
      <c r="C798" s="51"/>
      <c r="D798" s="51"/>
      <c r="E798" s="51"/>
      <c r="F798" s="51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 spans="1:25" ht="15.75" customHeight="1">
      <c r="A799" s="51"/>
      <c r="B799" s="56"/>
      <c r="C799" s="51"/>
      <c r="D799" s="51"/>
      <c r="E799" s="51"/>
      <c r="F799" s="51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 spans="1:25" ht="15.75" customHeight="1">
      <c r="A800" s="51"/>
      <c r="B800" s="56"/>
      <c r="C800" s="51"/>
      <c r="D800" s="51"/>
      <c r="E800" s="51"/>
      <c r="F800" s="51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 spans="1:25" ht="15.75" customHeight="1">
      <c r="A801" s="51"/>
      <c r="B801" s="56"/>
      <c r="C801" s="51"/>
      <c r="D801" s="51"/>
      <c r="E801" s="51"/>
      <c r="F801" s="51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 spans="1:25" ht="15.75" customHeight="1">
      <c r="A802" s="51"/>
      <c r="B802" s="56"/>
      <c r="C802" s="51"/>
      <c r="D802" s="51"/>
      <c r="E802" s="51"/>
      <c r="F802" s="51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 spans="1:25" ht="15.75" customHeight="1">
      <c r="A803" s="51"/>
      <c r="B803" s="56"/>
      <c r="C803" s="51"/>
      <c r="D803" s="51"/>
      <c r="E803" s="51"/>
      <c r="F803" s="51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 spans="1:25" ht="15.75" customHeight="1">
      <c r="A804" s="51"/>
      <c r="B804" s="56"/>
      <c r="C804" s="51"/>
      <c r="D804" s="51"/>
      <c r="E804" s="51"/>
      <c r="F804" s="51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 spans="1:25" ht="15.75" customHeight="1">
      <c r="A805" s="51"/>
      <c r="B805" s="56"/>
      <c r="C805" s="51"/>
      <c r="D805" s="51"/>
      <c r="E805" s="51"/>
      <c r="F805" s="51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 spans="1:25" ht="15.75" customHeight="1">
      <c r="A806" s="51"/>
      <c r="B806" s="56"/>
      <c r="C806" s="51"/>
      <c r="D806" s="51"/>
      <c r="E806" s="51"/>
      <c r="F806" s="51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 spans="1:25" ht="15.75" customHeight="1">
      <c r="A807" s="51"/>
      <c r="B807" s="56"/>
      <c r="C807" s="51"/>
      <c r="D807" s="51"/>
      <c r="E807" s="51"/>
      <c r="F807" s="51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 spans="1:25" ht="15.75" customHeight="1">
      <c r="A808" s="51"/>
      <c r="B808" s="56"/>
      <c r="C808" s="51"/>
      <c r="D808" s="51"/>
      <c r="E808" s="51"/>
      <c r="F808" s="51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 spans="1:25" ht="15.75" customHeight="1">
      <c r="A809" s="51"/>
      <c r="B809" s="56"/>
      <c r="C809" s="51"/>
      <c r="D809" s="51"/>
      <c r="E809" s="51"/>
      <c r="F809" s="51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 spans="1:25" ht="15.75" customHeight="1">
      <c r="A810" s="51"/>
      <c r="B810" s="56"/>
      <c r="C810" s="51"/>
      <c r="D810" s="51"/>
      <c r="E810" s="51"/>
      <c r="F810" s="51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 spans="1:25" ht="15.75" customHeight="1">
      <c r="A811" s="51"/>
      <c r="B811" s="56"/>
      <c r="C811" s="51"/>
      <c r="D811" s="51"/>
      <c r="E811" s="51"/>
      <c r="F811" s="51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 spans="1:25" ht="15.75" customHeight="1">
      <c r="A812" s="51"/>
      <c r="B812" s="56"/>
      <c r="C812" s="51"/>
      <c r="D812" s="51"/>
      <c r="E812" s="51"/>
      <c r="F812" s="51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 spans="1:25" ht="15.75" customHeight="1">
      <c r="A813" s="51"/>
      <c r="B813" s="56"/>
      <c r="C813" s="51"/>
      <c r="D813" s="51"/>
      <c r="E813" s="51"/>
      <c r="F813" s="51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 spans="1:25" ht="15.75" customHeight="1">
      <c r="A814" s="51"/>
      <c r="B814" s="56"/>
      <c r="C814" s="51"/>
      <c r="D814" s="51"/>
      <c r="E814" s="51"/>
      <c r="F814" s="51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 spans="1:25" ht="15.75" customHeight="1">
      <c r="A815" s="51"/>
      <c r="B815" s="56"/>
      <c r="C815" s="51"/>
      <c r="D815" s="51"/>
      <c r="E815" s="51"/>
      <c r="F815" s="51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 spans="1:25" ht="15.75" customHeight="1">
      <c r="A816" s="51"/>
      <c r="B816" s="56"/>
      <c r="C816" s="51"/>
      <c r="D816" s="51"/>
      <c r="E816" s="51"/>
      <c r="F816" s="51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 spans="1:25" ht="15.75" customHeight="1">
      <c r="A817" s="51"/>
      <c r="B817" s="56"/>
      <c r="C817" s="51"/>
      <c r="D817" s="51"/>
      <c r="E817" s="51"/>
      <c r="F817" s="51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 spans="1:25" ht="15.75" customHeight="1">
      <c r="A818" s="51"/>
      <c r="B818" s="56"/>
      <c r="C818" s="51"/>
      <c r="D818" s="51"/>
      <c r="E818" s="51"/>
      <c r="F818" s="51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 spans="1:25" ht="15.75" customHeight="1">
      <c r="A819" s="51"/>
      <c r="B819" s="56"/>
      <c r="C819" s="51"/>
      <c r="D819" s="51"/>
      <c r="E819" s="51"/>
      <c r="F819" s="51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 spans="1:25" ht="15.75" customHeight="1">
      <c r="A820" s="51"/>
      <c r="B820" s="56"/>
      <c r="C820" s="51"/>
      <c r="D820" s="51"/>
      <c r="E820" s="51"/>
      <c r="F820" s="51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 spans="1:25" ht="15.75" customHeight="1">
      <c r="A821" s="51"/>
      <c r="B821" s="56"/>
      <c r="C821" s="51"/>
      <c r="D821" s="51"/>
      <c r="E821" s="51"/>
      <c r="F821" s="51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 spans="1:25" ht="15.75" customHeight="1">
      <c r="A822" s="51"/>
      <c r="B822" s="56"/>
      <c r="C822" s="51"/>
      <c r="D822" s="51"/>
      <c r="E822" s="51"/>
      <c r="F822" s="51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 spans="1:25" ht="15.75" customHeight="1">
      <c r="A823" s="51"/>
      <c r="B823" s="56"/>
      <c r="C823" s="51"/>
      <c r="D823" s="51"/>
      <c r="E823" s="51"/>
      <c r="F823" s="51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 spans="1:25" ht="15.75" customHeight="1">
      <c r="A824" s="51"/>
      <c r="B824" s="56"/>
      <c r="C824" s="51"/>
      <c r="D824" s="51"/>
      <c r="E824" s="51"/>
      <c r="F824" s="51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 spans="1:25" ht="15.75" customHeight="1">
      <c r="A825" s="51"/>
      <c r="B825" s="56"/>
      <c r="C825" s="51"/>
      <c r="D825" s="51"/>
      <c r="E825" s="51"/>
      <c r="F825" s="51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 spans="1:25" ht="15.75" customHeight="1">
      <c r="A826" s="51"/>
      <c r="B826" s="56"/>
      <c r="C826" s="51"/>
      <c r="D826" s="51"/>
      <c r="E826" s="51"/>
      <c r="F826" s="51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 spans="1:25" ht="15.75" customHeight="1">
      <c r="A827" s="51"/>
      <c r="B827" s="56"/>
      <c r="C827" s="51"/>
      <c r="D827" s="51"/>
      <c r="E827" s="51"/>
      <c r="F827" s="51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 spans="1:25" ht="15.75" customHeight="1">
      <c r="A828" s="51"/>
      <c r="B828" s="56"/>
      <c r="C828" s="51"/>
      <c r="D828" s="51"/>
      <c r="E828" s="51"/>
      <c r="F828" s="51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 spans="1:25" ht="15.75" customHeight="1">
      <c r="A829" s="51"/>
      <c r="B829" s="56"/>
      <c r="C829" s="51"/>
      <c r="D829" s="51"/>
      <c r="E829" s="51"/>
      <c r="F829" s="51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 spans="1:25" ht="15.75" customHeight="1">
      <c r="A830" s="51"/>
      <c r="B830" s="56"/>
      <c r="C830" s="51"/>
      <c r="D830" s="51"/>
      <c r="E830" s="51"/>
      <c r="F830" s="51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 spans="1:25" ht="15.75" customHeight="1">
      <c r="A831" s="51"/>
      <c r="B831" s="56"/>
      <c r="C831" s="51"/>
      <c r="D831" s="51"/>
      <c r="E831" s="51"/>
      <c r="F831" s="51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 spans="1:25" ht="15.75" customHeight="1">
      <c r="A832" s="51"/>
      <c r="B832" s="56"/>
      <c r="C832" s="51"/>
      <c r="D832" s="51"/>
      <c r="E832" s="51"/>
      <c r="F832" s="51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 spans="1:25" ht="15.75" customHeight="1">
      <c r="A833" s="51"/>
      <c r="B833" s="56"/>
      <c r="C833" s="51"/>
      <c r="D833" s="51"/>
      <c r="E833" s="51"/>
      <c r="F833" s="51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 spans="1:25" ht="15.75" customHeight="1">
      <c r="A834" s="51"/>
      <c r="B834" s="56"/>
      <c r="C834" s="51"/>
      <c r="D834" s="51"/>
      <c r="E834" s="51"/>
      <c r="F834" s="51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 spans="1:25" ht="15.75" customHeight="1">
      <c r="A835" s="51"/>
      <c r="B835" s="56"/>
      <c r="C835" s="51"/>
      <c r="D835" s="51"/>
      <c r="E835" s="51"/>
      <c r="F835" s="51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 spans="1:25" ht="15.75" customHeight="1">
      <c r="A836" s="51"/>
      <c r="B836" s="56"/>
      <c r="C836" s="51"/>
      <c r="D836" s="51"/>
      <c r="E836" s="51"/>
      <c r="F836" s="51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 spans="1:25" ht="15.75" customHeight="1">
      <c r="A837" s="51"/>
      <c r="B837" s="56"/>
      <c r="C837" s="51"/>
      <c r="D837" s="51"/>
      <c r="E837" s="51"/>
      <c r="F837" s="51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 spans="1:25" ht="15.75" customHeight="1">
      <c r="A838" s="51"/>
      <c r="B838" s="56"/>
      <c r="C838" s="51"/>
      <c r="D838" s="51"/>
      <c r="E838" s="51"/>
      <c r="F838" s="51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 spans="1:25" ht="15.75" customHeight="1">
      <c r="A839" s="51"/>
      <c r="B839" s="56"/>
      <c r="C839" s="51"/>
      <c r="D839" s="51"/>
      <c r="E839" s="51"/>
      <c r="F839" s="51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 spans="1:25" ht="15.75" customHeight="1">
      <c r="A840" s="51"/>
      <c r="B840" s="56"/>
      <c r="C840" s="51"/>
      <c r="D840" s="51"/>
      <c r="E840" s="51"/>
      <c r="F840" s="51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 spans="1:25" ht="15.75" customHeight="1">
      <c r="A841" s="51"/>
      <c r="B841" s="56"/>
      <c r="C841" s="51"/>
      <c r="D841" s="51"/>
      <c r="E841" s="51"/>
      <c r="F841" s="51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 spans="1:25" ht="15.75" customHeight="1">
      <c r="A842" s="51"/>
      <c r="B842" s="56"/>
      <c r="C842" s="51"/>
      <c r="D842" s="51"/>
      <c r="E842" s="51"/>
      <c r="F842" s="51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 spans="1:25" ht="15.75" customHeight="1">
      <c r="A843" s="51"/>
      <c r="B843" s="56"/>
      <c r="C843" s="51"/>
      <c r="D843" s="51"/>
      <c r="E843" s="51"/>
      <c r="F843" s="51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 spans="1:25" ht="15.75" customHeight="1">
      <c r="A844" s="51"/>
      <c r="B844" s="56"/>
      <c r="C844" s="51"/>
      <c r="D844" s="51"/>
      <c r="E844" s="51"/>
      <c r="F844" s="51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 spans="1:25" ht="15.75" customHeight="1">
      <c r="A845" s="51"/>
      <c r="B845" s="56"/>
      <c r="C845" s="51"/>
      <c r="D845" s="51"/>
      <c r="E845" s="51"/>
      <c r="F845" s="51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 spans="1:25" ht="15.75" customHeight="1">
      <c r="A846" s="51"/>
      <c r="B846" s="56"/>
      <c r="C846" s="51"/>
      <c r="D846" s="51"/>
      <c r="E846" s="51"/>
      <c r="F846" s="51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 spans="1:25" ht="15.75" customHeight="1">
      <c r="A847" s="51"/>
      <c r="B847" s="56"/>
      <c r="C847" s="51"/>
      <c r="D847" s="51"/>
      <c r="E847" s="51"/>
      <c r="F847" s="51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 spans="1:25" ht="15.75" customHeight="1">
      <c r="A848" s="51"/>
      <c r="B848" s="56"/>
      <c r="C848" s="51"/>
      <c r="D848" s="51"/>
      <c r="E848" s="51"/>
      <c r="F848" s="51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 spans="1:25" ht="15.75" customHeight="1">
      <c r="A849" s="51"/>
      <c r="B849" s="56"/>
      <c r="C849" s="51"/>
      <c r="D849" s="51"/>
      <c r="E849" s="51"/>
      <c r="F849" s="51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 spans="1:25" ht="15.75" customHeight="1">
      <c r="A850" s="51"/>
      <c r="B850" s="56"/>
      <c r="C850" s="51"/>
      <c r="D850" s="51"/>
      <c r="E850" s="51"/>
      <c r="F850" s="51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 spans="1:25" ht="15.75" customHeight="1">
      <c r="A851" s="51"/>
      <c r="B851" s="56"/>
      <c r="C851" s="51"/>
      <c r="D851" s="51"/>
      <c r="E851" s="51"/>
      <c r="F851" s="51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 spans="1:25" ht="15.75" customHeight="1">
      <c r="A852" s="51"/>
      <c r="B852" s="56"/>
      <c r="C852" s="51"/>
      <c r="D852" s="51"/>
      <c r="E852" s="51"/>
      <c r="F852" s="51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 spans="1:25" ht="15.75" customHeight="1">
      <c r="A853" s="51"/>
      <c r="B853" s="56"/>
      <c r="C853" s="51"/>
      <c r="D853" s="51"/>
      <c r="E853" s="51"/>
      <c r="F853" s="51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 spans="1:25" ht="15.75" customHeight="1">
      <c r="A854" s="51"/>
      <c r="B854" s="56"/>
      <c r="C854" s="51"/>
      <c r="D854" s="51"/>
      <c r="E854" s="51"/>
      <c r="F854" s="51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 spans="1:25" ht="15.75" customHeight="1">
      <c r="A855" s="51"/>
      <c r="B855" s="56"/>
      <c r="C855" s="51"/>
      <c r="D855" s="51"/>
      <c r="E855" s="51"/>
      <c r="F855" s="51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 spans="1:25" ht="15.75" customHeight="1">
      <c r="A856" s="51"/>
      <c r="B856" s="56"/>
      <c r="C856" s="51"/>
      <c r="D856" s="51"/>
      <c r="E856" s="51"/>
      <c r="F856" s="51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 spans="1:25" ht="15.75" customHeight="1">
      <c r="A857" s="51"/>
      <c r="B857" s="56"/>
      <c r="C857" s="51"/>
      <c r="D857" s="51"/>
      <c r="E857" s="51"/>
      <c r="F857" s="51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 spans="1:25" ht="15.75" customHeight="1">
      <c r="A858" s="51"/>
      <c r="B858" s="56"/>
      <c r="C858" s="51"/>
      <c r="D858" s="51"/>
      <c r="E858" s="51"/>
      <c r="F858" s="51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 spans="1:25" ht="15.75" customHeight="1">
      <c r="A859" s="51"/>
      <c r="B859" s="56"/>
      <c r="C859" s="51"/>
      <c r="D859" s="51"/>
      <c r="E859" s="51"/>
      <c r="F859" s="51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 spans="1:25" ht="15.75" customHeight="1">
      <c r="A860" s="51"/>
      <c r="B860" s="56"/>
      <c r="C860" s="51"/>
      <c r="D860" s="51"/>
      <c r="E860" s="51"/>
      <c r="F860" s="51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 spans="1:25" ht="15.75" customHeight="1">
      <c r="A861" s="51"/>
      <c r="B861" s="56"/>
      <c r="C861" s="51"/>
      <c r="D861" s="51"/>
      <c r="E861" s="51"/>
      <c r="F861" s="51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 spans="1:25" ht="15.75" customHeight="1">
      <c r="A862" s="51"/>
      <c r="B862" s="56"/>
      <c r="C862" s="51"/>
      <c r="D862" s="51"/>
      <c r="E862" s="51"/>
      <c r="F862" s="51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 spans="1:25" ht="15.75" customHeight="1">
      <c r="A863" s="51"/>
      <c r="B863" s="56"/>
      <c r="C863" s="51"/>
      <c r="D863" s="51"/>
      <c r="E863" s="51"/>
      <c r="F863" s="51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 spans="1:25" ht="15.75" customHeight="1">
      <c r="A864" s="51"/>
      <c r="B864" s="56"/>
      <c r="C864" s="51"/>
      <c r="D864" s="51"/>
      <c r="E864" s="51"/>
      <c r="F864" s="51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 spans="1:25" ht="15.75" customHeight="1">
      <c r="A865" s="51"/>
      <c r="B865" s="56"/>
      <c r="C865" s="51"/>
      <c r="D865" s="51"/>
      <c r="E865" s="51"/>
      <c r="F865" s="51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 spans="1:25" ht="15.75" customHeight="1">
      <c r="A866" s="51"/>
      <c r="B866" s="56"/>
      <c r="C866" s="51"/>
      <c r="D866" s="51"/>
      <c r="E866" s="51"/>
      <c r="F866" s="51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 spans="1:25" ht="15.75" customHeight="1">
      <c r="A867" s="51"/>
      <c r="B867" s="56"/>
      <c r="C867" s="51"/>
      <c r="D867" s="51"/>
      <c r="E867" s="51"/>
      <c r="F867" s="51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 spans="1:25" ht="15.75" customHeight="1">
      <c r="A868" s="51"/>
      <c r="B868" s="56"/>
      <c r="C868" s="51"/>
      <c r="D868" s="51"/>
      <c r="E868" s="51"/>
      <c r="F868" s="51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 spans="1:25" ht="15.75" customHeight="1">
      <c r="A869" s="51"/>
      <c r="B869" s="56"/>
      <c r="C869" s="51"/>
      <c r="D869" s="51"/>
      <c r="E869" s="51"/>
      <c r="F869" s="51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 spans="1:25" ht="15.75" customHeight="1">
      <c r="A870" s="51"/>
      <c r="B870" s="56"/>
      <c r="C870" s="51"/>
      <c r="D870" s="51"/>
      <c r="E870" s="51"/>
      <c r="F870" s="51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 spans="1:25" ht="15.75" customHeight="1">
      <c r="A871" s="51"/>
      <c r="B871" s="56"/>
      <c r="C871" s="51"/>
      <c r="D871" s="51"/>
      <c r="E871" s="51"/>
      <c r="F871" s="51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 spans="1:25" ht="15.75" customHeight="1">
      <c r="A872" s="51"/>
      <c r="B872" s="56"/>
      <c r="C872" s="51"/>
      <c r="D872" s="51"/>
      <c r="E872" s="51"/>
      <c r="F872" s="51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 spans="1:25" ht="15.75" customHeight="1">
      <c r="A873" s="51"/>
      <c r="B873" s="56"/>
      <c r="C873" s="51"/>
      <c r="D873" s="51"/>
      <c r="E873" s="51"/>
      <c r="F873" s="51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 spans="1:25" ht="15.75" customHeight="1">
      <c r="A874" s="51"/>
      <c r="B874" s="56"/>
      <c r="C874" s="51"/>
      <c r="D874" s="51"/>
      <c r="E874" s="51"/>
      <c r="F874" s="51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 spans="1:25" ht="15.75" customHeight="1">
      <c r="A875" s="51"/>
      <c r="B875" s="56"/>
      <c r="C875" s="51"/>
      <c r="D875" s="51"/>
      <c r="E875" s="51"/>
      <c r="F875" s="51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 spans="1:25" ht="15.75" customHeight="1">
      <c r="A876" s="51"/>
      <c r="B876" s="56"/>
      <c r="C876" s="51"/>
      <c r="D876" s="51"/>
      <c r="E876" s="51"/>
      <c r="F876" s="51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 spans="1:25" ht="15.75" customHeight="1">
      <c r="A877" s="51"/>
      <c r="B877" s="56"/>
      <c r="C877" s="51"/>
      <c r="D877" s="51"/>
      <c r="E877" s="51"/>
      <c r="F877" s="51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 spans="1:25" ht="15.75" customHeight="1">
      <c r="A878" s="51"/>
      <c r="B878" s="56"/>
      <c r="C878" s="51"/>
      <c r="D878" s="51"/>
      <c r="E878" s="51"/>
      <c r="F878" s="51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 spans="1:25" ht="15.75" customHeight="1">
      <c r="A879" s="51"/>
      <c r="B879" s="56"/>
      <c r="C879" s="51"/>
      <c r="D879" s="51"/>
      <c r="E879" s="51"/>
      <c r="F879" s="51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 spans="1:25" ht="15.75" customHeight="1">
      <c r="A880" s="51"/>
      <c r="B880" s="56"/>
      <c r="C880" s="51"/>
      <c r="D880" s="51"/>
      <c r="E880" s="51"/>
      <c r="F880" s="51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 spans="1:25" ht="15.75" customHeight="1">
      <c r="A881" s="51"/>
      <c r="B881" s="56"/>
      <c r="C881" s="51"/>
      <c r="D881" s="51"/>
      <c r="E881" s="51"/>
      <c r="F881" s="51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 spans="1:25" ht="15.75" customHeight="1">
      <c r="A882" s="51"/>
      <c r="B882" s="56"/>
      <c r="C882" s="51"/>
      <c r="D882" s="51"/>
      <c r="E882" s="51"/>
      <c r="F882" s="51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 spans="1:25" ht="15.75" customHeight="1">
      <c r="A883" s="51"/>
      <c r="B883" s="56"/>
      <c r="C883" s="51"/>
      <c r="D883" s="51"/>
      <c r="E883" s="51"/>
      <c r="F883" s="51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 spans="1:25" ht="15.75" customHeight="1">
      <c r="A884" s="51"/>
      <c r="B884" s="56"/>
      <c r="C884" s="51"/>
      <c r="D884" s="51"/>
      <c r="E884" s="51"/>
      <c r="F884" s="51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 spans="1:25" ht="15.75" customHeight="1">
      <c r="A885" s="51"/>
      <c r="B885" s="56"/>
      <c r="C885" s="51"/>
      <c r="D885" s="51"/>
      <c r="E885" s="51"/>
      <c r="F885" s="51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 spans="1:25" ht="15.75" customHeight="1">
      <c r="A886" s="51"/>
      <c r="B886" s="56"/>
      <c r="C886" s="51"/>
      <c r="D886" s="51"/>
      <c r="E886" s="51"/>
      <c r="F886" s="51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 spans="1:25" ht="15.75" customHeight="1">
      <c r="A887" s="51"/>
      <c r="B887" s="56"/>
      <c r="C887" s="51"/>
      <c r="D887" s="51"/>
      <c r="E887" s="51"/>
      <c r="F887" s="51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 spans="1:25" ht="15.75" customHeight="1">
      <c r="A888" s="51"/>
      <c r="B888" s="56"/>
      <c r="C888" s="51"/>
      <c r="D888" s="51"/>
      <c r="E888" s="51"/>
      <c r="F888" s="51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 spans="1:25" ht="15.75" customHeight="1">
      <c r="A889" s="51"/>
      <c r="B889" s="56"/>
      <c r="C889" s="51"/>
      <c r="D889" s="51"/>
      <c r="E889" s="51"/>
      <c r="F889" s="51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 spans="1:25" ht="15.75" customHeight="1">
      <c r="A890" s="51"/>
      <c r="B890" s="56"/>
      <c r="C890" s="51"/>
      <c r="D890" s="51"/>
      <c r="E890" s="51"/>
      <c r="F890" s="51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 spans="1:25" ht="15.75" customHeight="1">
      <c r="A891" s="51"/>
      <c r="B891" s="56"/>
      <c r="C891" s="51"/>
      <c r="D891" s="51"/>
      <c r="E891" s="51"/>
      <c r="F891" s="51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 spans="1:25" ht="15.75" customHeight="1">
      <c r="A892" s="51"/>
      <c r="B892" s="56"/>
      <c r="C892" s="51"/>
      <c r="D892" s="51"/>
      <c r="E892" s="51"/>
      <c r="F892" s="51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 spans="1:25" ht="15.75" customHeight="1">
      <c r="A893" s="51"/>
      <c r="B893" s="56"/>
      <c r="C893" s="51"/>
      <c r="D893" s="51"/>
      <c r="E893" s="51"/>
      <c r="F893" s="51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 spans="1:25" ht="15.75" customHeight="1">
      <c r="A894" s="51"/>
      <c r="B894" s="56"/>
      <c r="C894" s="51"/>
      <c r="D894" s="51"/>
      <c r="E894" s="51"/>
      <c r="F894" s="51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 spans="1:25" ht="15.75" customHeight="1">
      <c r="A895" s="51"/>
      <c r="B895" s="56"/>
      <c r="C895" s="51"/>
      <c r="D895" s="51"/>
      <c r="E895" s="51"/>
      <c r="F895" s="51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 spans="1:25" ht="15.75" customHeight="1">
      <c r="A896" s="51"/>
      <c r="B896" s="56"/>
      <c r="C896" s="51"/>
      <c r="D896" s="51"/>
      <c r="E896" s="51"/>
      <c r="F896" s="51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 spans="1:25" ht="15.75" customHeight="1">
      <c r="A897" s="51"/>
      <c r="B897" s="56"/>
      <c r="C897" s="51"/>
      <c r="D897" s="51"/>
      <c r="E897" s="51"/>
      <c r="F897" s="51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 spans="1:25" ht="15.75" customHeight="1">
      <c r="A898" s="51"/>
      <c r="B898" s="56"/>
      <c r="C898" s="51"/>
      <c r="D898" s="51"/>
      <c r="E898" s="51"/>
      <c r="F898" s="51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 spans="1:25" ht="15.75" customHeight="1">
      <c r="A899" s="51"/>
      <c r="B899" s="56"/>
      <c r="C899" s="51"/>
      <c r="D899" s="51"/>
      <c r="E899" s="51"/>
      <c r="F899" s="51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 spans="1:25" ht="15.75" customHeight="1">
      <c r="A900" s="51"/>
      <c r="B900" s="56"/>
      <c r="C900" s="51"/>
      <c r="D900" s="51"/>
      <c r="E900" s="51"/>
      <c r="F900" s="51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 spans="1:25" ht="15.75" customHeight="1">
      <c r="A901" s="51"/>
      <c r="B901" s="56"/>
      <c r="C901" s="51"/>
      <c r="D901" s="51"/>
      <c r="E901" s="51"/>
      <c r="F901" s="51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 spans="1:25" ht="15.75" customHeight="1">
      <c r="A902" s="51"/>
      <c r="B902" s="56"/>
      <c r="C902" s="51"/>
      <c r="D902" s="51"/>
      <c r="E902" s="51"/>
      <c r="F902" s="51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 spans="1:25" ht="15.75" customHeight="1">
      <c r="A903" s="51"/>
      <c r="B903" s="56"/>
      <c r="C903" s="51"/>
      <c r="D903" s="51"/>
      <c r="E903" s="51"/>
      <c r="F903" s="51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 spans="1:25" ht="15.75" customHeight="1">
      <c r="A904" s="51"/>
      <c r="B904" s="56"/>
      <c r="C904" s="51"/>
      <c r="D904" s="51"/>
      <c r="E904" s="51"/>
      <c r="F904" s="51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 spans="1:25" ht="15.75" customHeight="1">
      <c r="A905" s="51"/>
      <c r="B905" s="56"/>
      <c r="C905" s="51"/>
      <c r="D905" s="51"/>
      <c r="E905" s="51"/>
      <c r="F905" s="51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 spans="1:25" ht="15.75" customHeight="1">
      <c r="A906" s="51"/>
      <c r="B906" s="56"/>
      <c r="C906" s="51"/>
      <c r="D906" s="51"/>
      <c r="E906" s="51"/>
      <c r="F906" s="51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 spans="1:25" ht="15.75" customHeight="1">
      <c r="A907" s="51"/>
      <c r="B907" s="56"/>
      <c r="C907" s="51"/>
      <c r="D907" s="51"/>
      <c r="E907" s="51"/>
      <c r="F907" s="51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 spans="1:25" ht="15.75" customHeight="1">
      <c r="A908" s="51"/>
      <c r="B908" s="56"/>
      <c r="C908" s="51"/>
      <c r="D908" s="51"/>
      <c r="E908" s="51"/>
      <c r="F908" s="51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 spans="1:25" ht="15.75" customHeight="1">
      <c r="A909" s="51"/>
      <c r="B909" s="56"/>
      <c r="C909" s="51"/>
      <c r="D909" s="51"/>
      <c r="E909" s="51"/>
      <c r="F909" s="51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 spans="1:25" ht="15.75" customHeight="1">
      <c r="A910" s="51"/>
      <c r="B910" s="56"/>
      <c r="C910" s="51"/>
      <c r="D910" s="51"/>
      <c r="E910" s="51"/>
      <c r="F910" s="51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 spans="1:25" ht="15.75" customHeight="1">
      <c r="A911" s="51"/>
      <c r="B911" s="56"/>
      <c r="C911" s="51"/>
      <c r="D911" s="51"/>
      <c r="E911" s="51"/>
      <c r="F911" s="51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 spans="1:25" ht="15.75" customHeight="1">
      <c r="A912" s="51"/>
      <c r="B912" s="56"/>
      <c r="C912" s="51"/>
      <c r="D912" s="51"/>
      <c r="E912" s="51"/>
      <c r="F912" s="51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 spans="1:25" ht="15.75" customHeight="1">
      <c r="A913" s="51"/>
      <c r="B913" s="56"/>
      <c r="C913" s="51"/>
      <c r="D913" s="51"/>
      <c r="E913" s="51"/>
      <c r="F913" s="51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 spans="1:25" ht="15.75" customHeight="1">
      <c r="A914" s="51"/>
      <c r="B914" s="56"/>
      <c r="C914" s="51"/>
      <c r="D914" s="51"/>
      <c r="E914" s="51"/>
      <c r="F914" s="51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 spans="1:25" ht="15.75" customHeight="1">
      <c r="A915" s="51"/>
      <c r="B915" s="56"/>
      <c r="C915" s="51"/>
      <c r="D915" s="51"/>
      <c r="E915" s="51"/>
      <c r="F915" s="51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 spans="1:25" ht="15.75" customHeight="1">
      <c r="A916" s="51"/>
      <c r="B916" s="56"/>
      <c r="C916" s="51"/>
      <c r="D916" s="51"/>
      <c r="E916" s="51"/>
      <c r="F916" s="51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 spans="1:25" ht="15.75" customHeight="1">
      <c r="A917" s="51"/>
      <c r="B917" s="56"/>
      <c r="C917" s="51"/>
      <c r="D917" s="51"/>
      <c r="E917" s="51"/>
      <c r="F917" s="51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 spans="1:25" ht="15.75" customHeight="1">
      <c r="A918" s="51"/>
      <c r="B918" s="56"/>
      <c r="C918" s="51"/>
      <c r="D918" s="51"/>
      <c r="E918" s="51"/>
      <c r="F918" s="51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 spans="1:25" ht="15.75" customHeight="1">
      <c r="A919" s="51"/>
      <c r="B919" s="56"/>
      <c r="C919" s="51"/>
      <c r="D919" s="51"/>
      <c r="E919" s="51"/>
      <c r="F919" s="51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 spans="1:25" ht="15.75" customHeight="1">
      <c r="A920" s="51"/>
      <c r="B920" s="56"/>
      <c r="C920" s="51"/>
      <c r="D920" s="51"/>
      <c r="E920" s="51"/>
      <c r="F920" s="51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 spans="1:25" ht="15.75" customHeight="1">
      <c r="A921" s="51"/>
      <c r="B921" s="56"/>
      <c r="C921" s="51"/>
      <c r="D921" s="51"/>
      <c r="E921" s="51"/>
      <c r="F921" s="51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 spans="1:25" ht="15.75" customHeight="1">
      <c r="A922" s="51"/>
      <c r="B922" s="56"/>
      <c r="C922" s="51"/>
      <c r="D922" s="51"/>
      <c r="E922" s="51"/>
      <c r="F922" s="51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 spans="1:25" ht="15.75" customHeight="1">
      <c r="A923" s="51"/>
      <c r="B923" s="56"/>
      <c r="C923" s="51"/>
      <c r="D923" s="51"/>
      <c r="E923" s="51"/>
      <c r="F923" s="51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 spans="1:25" ht="15.75" customHeight="1">
      <c r="A924" s="51"/>
      <c r="B924" s="56"/>
      <c r="C924" s="51"/>
      <c r="D924" s="51"/>
      <c r="E924" s="51"/>
      <c r="F924" s="51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 spans="1:25" ht="15.75" customHeight="1">
      <c r="A925" s="51"/>
      <c r="B925" s="56"/>
      <c r="C925" s="51"/>
      <c r="D925" s="51"/>
      <c r="E925" s="51"/>
      <c r="F925" s="51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 spans="1:25" ht="15.75" customHeight="1">
      <c r="A926" s="51"/>
      <c r="B926" s="56"/>
      <c r="C926" s="51"/>
      <c r="D926" s="51"/>
      <c r="E926" s="51"/>
      <c r="F926" s="51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 spans="1:25" ht="15.75" customHeight="1">
      <c r="A927" s="51"/>
      <c r="B927" s="56"/>
      <c r="C927" s="51"/>
      <c r="D927" s="51"/>
      <c r="E927" s="51"/>
      <c r="F927" s="51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 spans="1:25" ht="15.75" customHeight="1">
      <c r="A928" s="51"/>
      <c r="B928" s="56"/>
      <c r="C928" s="51"/>
      <c r="D928" s="51"/>
      <c r="E928" s="51"/>
      <c r="F928" s="51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 spans="1:25" ht="15.75" customHeight="1">
      <c r="A929" s="51"/>
      <c r="B929" s="56"/>
      <c r="C929" s="51"/>
      <c r="D929" s="51"/>
      <c r="E929" s="51"/>
      <c r="F929" s="51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 spans="1:25" ht="15.75" customHeight="1">
      <c r="A930" s="51"/>
      <c r="B930" s="56"/>
      <c r="C930" s="51"/>
      <c r="D930" s="51"/>
      <c r="E930" s="51"/>
      <c r="F930" s="51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 spans="1:25" ht="15.75" customHeight="1">
      <c r="A931" s="51"/>
      <c r="B931" s="56"/>
      <c r="C931" s="51"/>
      <c r="D931" s="51"/>
      <c r="E931" s="51"/>
      <c r="F931" s="51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 spans="1:25" ht="15.75" customHeight="1">
      <c r="A932" s="51"/>
      <c r="B932" s="56"/>
      <c r="C932" s="51"/>
      <c r="D932" s="51"/>
      <c r="E932" s="51"/>
      <c r="F932" s="51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 spans="1:25" ht="15.75" customHeight="1">
      <c r="A933" s="51"/>
      <c r="B933" s="56"/>
      <c r="C933" s="51"/>
      <c r="D933" s="51"/>
      <c r="E933" s="51"/>
      <c r="F933" s="51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 spans="1:25" ht="15.75" customHeight="1">
      <c r="A934" s="51"/>
      <c r="B934" s="56"/>
      <c r="C934" s="51"/>
      <c r="D934" s="51"/>
      <c r="E934" s="51"/>
      <c r="F934" s="51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 spans="1:25" ht="15.75" customHeight="1">
      <c r="A935" s="51"/>
      <c r="B935" s="56"/>
      <c r="C935" s="51"/>
      <c r="D935" s="51"/>
      <c r="E935" s="51"/>
      <c r="F935" s="51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 spans="1:25" ht="15.75" customHeight="1">
      <c r="A936" s="51"/>
      <c r="B936" s="56"/>
      <c r="C936" s="51"/>
      <c r="D936" s="51"/>
      <c r="E936" s="51"/>
      <c r="F936" s="51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 spans="1:25" ht="15.75" customHeight="1">
      <c r="A937" s="51"/>
      <c r="B937" s="56"/>
      <c r="C937" s="51"/>
      <c r="D937" s="51"/>
      <c r="E937" s="51"/>
      <c r="F937" s="51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 spans="1:25" ht="15.75" customHeight="1">
      <c r="A938" s="51"/>
      <c r="B938" s="56"/>
      <c r="C938" s="51"/>
      <c r="D938" s="51"/>
      <c r="E938" s="51"/>
      <c r="F938" s="51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 spans="1:25" ht="15.75" customHeight="1">
      <c r="A939" s="51"/>
      <c r="B939" s="56"/>
      <c r="C939" s="51"/>
      <c r="D939" s="51"/>
      <c r="E939" s="51"/>
      <c r="F939" s="51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 spans="1:25" ht="15.75" customHeight="1">
      <c r="A940" s="51"/>
      <c r="B940" s="56"/>
      <c r="C940" s="51"/>
      <c r="D940" s="51"/>
      <c r="E940" s="51"/>
      <c r="F940" s="51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 spans="1:25" ht="15.75" customHeight="1">
      <c r="A941" s="51"/>
      <c r="B941" s="56"/>
      <c r="C941" s="51"/>
      <c r="D941" s="51"/>
      <c r="E941" s="51"/>
      <c r="F941" s="51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 spans="1:25" ht="15.75" customHeight="1">
      <c r="A942" s="51"/>
      <c r="B942" s="56"/>
      <c r="C942" s="51"/>
      <c r="D942" s="51"/>
      <c r="E942" s="51"/>
      <c r="F942" s="51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 spans="1:25" ht="15.75" customHeight="1">
      <c r="A943" s="51"/>
      <c r="B943" s="56"/>
      <c r="C943" s="51"/>
      <c r="D943" s="51"/>
      <c r="E943" s="51"/>
      <c r="F943" s="51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</sheetData>
  <mergeCells count="2">
    <mergeCell ref="A8:B8"/>
    <mergeCell ref="A1:F1"/>
  </mergeCells>
  <conditionalFormatting sqref="F11:F943">
    <cfRule type="cellIs" dxfId="17" priority="1" operator="equal">
      <formula>"Não iniciado"</formula>
    </cfRule>
    <cfRule type="cellIs" dxfId="16" priority="2" operator="equal">
      <formula>"Em cadastramento"</formula>
    </cfRule>
    <cfRule type="cellIs" dxfId="15" priority="3" operator="equal">
      <formula>"Em análise do MEC"</formula>
    </cfRule>
  </conditionalFormatting>
  <pageMargins left="0.25" right="0.25" top="0.75" bottom="0.75" header="0" footer="0"/>
  <pageSetup paperSize="9" scale="60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RANKING</vt:lpstr>
      <vt:lpstr>SRE ARAGUAINA</vt:lpstr>
      <vt:lpstr>SRE ARAGUATINS</vt:lpstr>
      <vt:lpstr>SRE ARRAIAS</vt:lpstr>
      <vt:lpstr>SRE COLINAS DO TOCANTINS</vt:lpstr>
      <vt:lpstr>SRE DIANOPOLIS</vt:lpstr>
      <vt:lpstr>SRE GUARAI</vt:lpstr>
      <vt:lpstr>SRE GURUPI</vt:lpstr>
      <vt:lpstr>SRE MIRACEMA DO TOCANTINS</vt:lpstr>
      <vt:lpstr>SRE PALMAS</vt:lpstr>
      <vt:lpstr>SRE PARAISO</vt:lpstr>
      <vt:lpstr>SRE PEDRO AFONSO</vt:lpstr>
      <vt:lpstr>SRE PORTO NACIONAL</vt:lpstr>
      <vt:lpstr>SRE TOCANTINOPOLIS</vt:lpstr>
      <vt:lpstr>planilha auxiliar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2024-06-08T13:54:18Z</dcterms:created>
  <dcterms:modified xsi:type="dcterms:W3CDTF">2024-06-09T14:19:20Z</dcterms:modified>
</cp:coreProperties>
</file>