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YTHON\Pasta002\"/>
    </mc:Choice>
  </mc:AlternateContent>
  <xr:revisionPtr revIDLastSave="0" documentId="13_ncr:1_{E448DFBA-4D7E-4CA9-BA91-5FB86952F93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ANKING" sheetId="1" r:id="rId1"/>
    <sheet name="SRE ARAGUAINA" sheetId="2" r:id="rId2"/>
    <sheet name="SRE ARAGUATINS" sheetId="3" r:id="rId3"/>
    <sheet name="SRE ARRAIAS" sheetId="4" r:id="rId4"/>
    <sheet name="SRE COLINAS DO TOCANTINS" sheetId="5" r:id="rId5"/>
    <sheet name="SRE DIANOPOLIS" sheetId="6" r:id="rId6"/>
    <sheet name="SRE GUARAI" sheetId="7" r:id="rId7"/>
    <sheet name="SRE GURUPI" sheetId="8" r:id="rId8"/>
    <sheet name="SRE MIRACEMA DO TOCANTINS" sheetId="9" r:id="rId9"/>
    <sheet name="SRE PALMAS" sheetId="10" r:id="rId10"/>
    <sheet name="SRE PARAISO" sheetId="11" r:id="rId11"/>
    <sheet name="SRE PEDRO AFONSO" sheetId="12" r:id="rId12"/>
    <sheet name="SRE PORTO NACIONAL" sheetId="13" r:id="rId13"/>
    <sheet name="SRE TOCANTINOPOLIS" sheetId="14" r:id="rId14"/>
    <sheet name="planilha auxiliar" sheetId="15" state="hidden" r:id="rId15"/>
  </sheets>
  <definedNames>
    <definedName name="_xlnm._FilterDatabase" localSheetId="14" hidden="1">'planilha auxiliar'!$A$14:$G$20</definedName>
    <definedName name="_xlnm._FilterDatabase" localSheetId="0" hidden="1">RANKING!$B$1:$F$14</definedName>
    <definedName name="_xlnm._FilterDatabase" localSheetId="1" hidden="1">'SRE ARAGUAINA'!$A$10:$F$85</definedName>
    <definedName name="_xlnm._FilterDatabase" localSheetId="2" hidden="1">'SRE ARAGUATINS'!$A$10:$G$49</definedName>
    <definedName name="_xlnm._FilterDatabase" localSheetId="3" hidden="1">'SRE ARRAIAS'!$A$1:$F$1</definedName>
    <definedName name="_xlnm._FilterDatabase" localSheetId="4" hidden="1">'SRE COLINAS DO TOCANTINS'!$A$10:$G$29</definedName>
    <definedName name="_xlnm._FilterDatabase" localSheetId="5" hidden="1">'SRE DIANOPOLIS'!$A$10:$G$29</definedName>
    <definedName name="_xlnm._FilterDatabase" localSheetId="6" hidden="1">'SRE GUARAI'!$A$10:$G$34</definedName>
    <definedName name="_xlnm._FilterDatabase" localSheetId="7" hidden="1">'SRE GURUPI'!$A$10:$G$70</definedName>
    <definedName name="_xlnm._FilterDatabase" localSheetId="8" hidden="1">'SRE MIRACEMA DO TOCANTINS'!$A$10:$G$68</definedName>
    <definedName name="_xlnm._FilterDatabase" localSheetId="9" hidden="1">'SRE PALMAS'!$A$10:$G$47</definedName>
    <definedName name="_xlnm._FilterDatabase" localSheetId="10" hidden="1">'SRE PARAISO'!$A$10:$G$53</definedName>
    <definedName name="_xlnm._FilterDatabase" localSheetId="11" hidden="1">'SRE PEDRO AFONSO'!$A$10:$G$46</definedName>
    <definedName name="_xlnm._FilterDatabase" localSheetId="12" hidden="1">'SRE PORTO NACIONAL'!$A$10:$G$53</definedName>
    <definedName name="_xlnm._FilterDatabase" localSheetId="13" hidden="1">'SRE TOCANTINOPOLIS'!$A$10:$G$43</definedName>
  </definedNames>
  <calcPr calcId="191029"/>
</workbook>
</file>

<file path=xl/calcChain.xml><?xml version="1.0" encoding="utf-8"?>
<calcChain xmlns="http://schemas.openxmlformats.org/spreadsheetml/2006/main">
  <c r="G20" i="15" l="1"/>
  <c r="F20" i="15"/>
  <c r="E20" i="15"/>
  <c r="D20" i="15"/>
  <c r="C20" i="15"/>
  <c r="B20" i="15"/>
  <c r="A20" i="15"/>
  <c r="A19" i="15"/>
  <c r="L18" i="15"/>
  <c r="A18" i="15"/>
  <c r="G17" i="15"/>
  <c r="F17" i="15"/>
  <c r="E17" i="15"/>
  <c r="D17" i="15"/>
  <c r="C17" i="15"/>
  <c r="B17" i="15"/>
  <c r="A17" i="15"/>
  <c r="G16" i="15"/>
  <c r="F16" i="15"/>
  <c r="E16" i="15"/>
  <c r="D16" i="15"/>
  <c r="C16" i="15"/>
  <c r="B16" i="15"/>
  <c r="A16" i="15"/>
  <c r="G15" i="15"/>
  <c r="F15" i="15"/>
  <c r="E15" i="15"/>
  <c r="D15" i="15"/>
  <c r="C15" i="15"/>
  <c r="B15" i="15"/>
  <c r="A15" i="15"/>
  <c r="B6" i="14"/>
  <c r="B5" i="14"/>
  <c r="E8" i="1" s="1"/>
  <c r="B4" i="14"/>
  <c r="B3" i="14"/>
  <c r="B6" i="13"/>
  <c r="B5" i="13"/>
  <c r="E6" i="1" s="1"/>
  <c r="B4" i="13"/>
  <c r="B3" i="13"/>
  <c r="B6" i="12"/>
  <c r="B5" i="12"/>
  <c r="E2" i="1" s="1"/>
  <c r="B4" i="12"/>
  <c r="B3" i="12"/>
  <c r="B6" i="11"/>
  <c r="B5" i="11"/>
  <c r="E14" i="1" s="1"/>
  <c r="B4" i="11"/>
  <c r="B3" i="11"/>
  <c r="B6" i="10"/>
  <c r="B5" i="10"/>
  <c r="E13" i="1" s="1"/>
  <c r="B4" i="10"/>
  <c r="B3" i="10"/>
  <c r="B6" i="9"/>
  <c r="B5" i="9"/>
  <c r="E12" i="1" s="1"/>
  <c r="B4" i="9"/>
  <c r="B3" i="9"/>
  <c r="B6" i="8"/>
  <c r="B5" i="8"/>
  <c r="E7" i="1" s="1"/>
  <c r="B4" i="8"/>
  <c r="B3" i="8"/>
  <c r="B6" i="7"/>
  <c r="B5" i="7"/>
  <c r="E11" i="1" s="1"/>
  <c r="B4" i="7"/>
  <c r="B3" i="7"/>
  <c r="B6" i="6"/>
  <c r="B5" i="6"/>
  <c r="E4" i="1" s="1"/>
  <c r="B4" i="6"/>
  <c r="B3" i="6"/>
  <c r="B6" i="5"/>
  <c r="B5" i="5"/>
  <c r="E3" i="1" s="1"/>
  <c r="B4" i="5"/>
  <c r="B3" i="5"/>
  <c r="B5" i="3"/>
  <c r="E10" i="1" s="1"/>
  <c r="B4" i="3"/>
  <c r="D10" i="1" s="1"/>
  <c r="B3" i="3"/>
  <c r="B5" i="2"/>
  <c r="E5" i="1" s="1"/>
  <c r="B4" i="2"/>
  <c r="D5" i="1" s="1"/>
  <c r="B3" i="2"/>
  <c r="F14" i="1"/>
  <c r="D14" i="1"/>
  <c r="C14" i="1"/>
  <c r="F13" i="1"/>
  <c r="D13" i="1"/>
  <c r="C13" i="1"/>
  <c r="F12" i="1"/>
  <c r="D12" i="1"/>
  <c r="C12" i="1"/>
  <c r="F11" i="1"/>
  <c r="D11" i="1"/>
  <c r="C11" i="1"/>
  <c r="C10" i="1"/>
  <c r="F9" i="1"/>
  <c r="E9" i="1"/>
  <c r="D9" i="1"/>
  <c r="C9" i="1"/>
  <c r="F8" i="1"/>
  <c r="D8" i="1"/>
  <c r="C8" i="1"/>
  <c r="F7" i="1"/>
  <c r="D7" i="1"/>
  <c r="C7" i="1"/>
  <c r="F6" i="1"/>
  <c r="D6" i="1"/>
  <c r="C6" i="1"/>
  <c r="C5" i="1"/>
  <c r="F4" i="1"/>
  <c r="D4" i="1"/>
  <c r="C4" i="1"/>
  <c r="F3" i="1"/>
  <c r="D3" i="1"/>
  <c r="C3" i="1"/>
  <c r="F2" i="1"/>
  <c r="D2" i="1"/>
  <c r="C2" i="1"/>
  <c r="C16" i="1" l="1"/>
  <c r="B6" i="2"/>
  <c r="F5" i="1" s="1"/>
  <c r="B6" i="3"/>
  <c r="F10" i="1" s="1"/>
</calcChain>
</file>

<file path=xl/sharedStrings.xml><?xml version="1.0" encoding="utf-8"?>
<sst xmlns="http://schemas.openxmlformats.org/spreadsheetml/2006/main" count="3090" uniqueCount="695">
  <si>
    <t>SRE's</t>
  </si>
  <si>
    <t>Total de escolas</t>
  </si>
  <si>
    <t>Concluida</t>
  </si>
  <si>
    <t>Não concluida</t>
  </si>
  <si>
    <t>% de Escolas Concluidas</t>
  </si>
  <si>
    <t>1º</t>
  </si>
  <si>
    <t>PEDRO AFONSO</t>
  </si>
  <si>
    <t>2º</t>
  </si>
  <si>
    <t>COLINAS DO TOCANTINS</t>
  </si>
  <si>
    <t>3º</t>
  </si>
  <si>
    <t>DIANOPOLIS</t>
  </si>
  <si>
    <t>4º</t>
  </si>
  <si>
    <t>ARAGUAINA</t>
  </si>
  <si>
    <t>5º</t>
  </si>
  <si>
    <t>PORTO NACIONAL</t>
  </si>
  <si>
    <t>6º</t>
  </si>
  <si>
    <t>GURUPI</t>
  </si>
  <si>
    <t>7º</t>
  </si>
  <si>
    <t>TOCANTINÓPOLIS</t>
  </si>
  <si>
    <t>8º</t>
  </si>
  <si>
    <t>ARRAIAS</t>
  </si>
  <si>
    <t>9º</t>
  </si>
  <si>
    <t>ARAGUATINS</t>
  </si>
  <si>
    <t>10º</t>
  </si>
  <si>
    <t>GUARAI</t>
  </si>
  <si>
    <t>11º</t>
  </si>
  <si>
    <t>MIRACEMA DO TOCANTINS</t>
  </si>
  <si>
    <t>12º</t>
  </si>
  <si>
    <t>PALMAS</t>
  </si>
  <si>
    <t>13º</t>
  </si>
  <si>
    <t>PARAÍSO</t>
  </si>
  <si>
    <t xml:space="preserve">TOTAL ESCOLAS NÃO ADESÃO </t>
  </si>
  <si>
    <t>SRE ARAGUAINA</t>
  </si>
  <si>
    <t>Total de Escolas</t>
  </si>
  <si>
    <t>Escolas Concluidas</t>
  </si>
  <si>
    <t>Escolas Não Concluidas</t>
  </si>
  <si>
    <t>Porcentagem de Escolas Concluidas</t>
  </si>
  <si>
    <t>Lista de Escolas Não Concluidas</t>
  </si>
  <si>
    <t>Código INEP</t>
  </si>
  <si>
    <t>Nome da Escola</t>
  </si>
  <si>
    <t>Regional</t>
  </si>
  <si>
    <t>Município</t>
  </si>
  <si>
    <t>Esfera</t>
  </si>
  <si>
    <t>Status PDDE</t>
  </si>
  <si>
    <t>COL EST GETULIO VARGAS</t>
  </si>
  <si>
    <t>Ananás</t>
  </si>
  <si>
    <t>Estadual</t>
  </si>
  <si>
    <t>Não iniciado</t>
  </si>
  <si>
    <t>ESCOLA ESTADUAL PRESIDENTE COSTA E SILVA</t>
  </si>
  <si>
    <t>Aragominas</t>
  </si>
  <si>
    <t>CENTRO DE ENSINO MEDIO CASTELO BRANCO</t>
  </si>
  <si>
    <t>Araguaína</t>
  </si>
  <si>
    <t>COLEGIO DE APLICACAO</t>
  </si>
  <si>
    <t>COLEGIO EST ADEMAR VICENTE FERREIRA SOBRINHO</t>
  </si>
  <si>
    <t>COLEGIO ESTADUAL PROFESSORA SILVANDIRA SOUSA LIMA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</si>
  <si>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</si>
  <si>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</si>
  <si>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</si>
  <si>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</si>
  <si>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</si>
  <si>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MAL RONDON</t>
  </si>
  <si>
    <t>ESC EST MANOEL GOMES DA CUNHA</t>
  </si>
  <si>
    <t>ESC EST WELDER MARIA DE ABREU SALES</t>
  </si>
  <si>
    <t>ESCOLA DE TEMPO INTEGRAL SENHOR DOMINGOS DA CRUZ MACHADO</t>
  </si>
  <si>
    <t>ESCOLA ESPECIAL RAIOS DE LUZ - APAE</t>
  </si>
  <si>
    <t>ESCOLA ESTADUAL GIRASSOL DE TEMPO INTEGRAL SANCHA FERREIRA</t>
  </si>
  <si>
    <t>ESCOLA ESTADUAL PROFESSOR ALFREDO NASSER</t>
  </si>
  <si>
    <t>ESC PAROQUIAL LUIZ AUGUSTO</t>
  </si>
  <si>
    <t>ESCOLA ESTADUAL MANOEL ALVES GRANDE</t>
  </si>
  <si>
    <t>Campos Lindos</t>
  </si>
  <si>
    <t>COL EST ADA DE ASSIS TEIXEIRA</t>
  </si>
  <si>
    <t>Goiatins</t>
  </si>
  <si>
    <t>ESC INDIGENA NOVA</t>
  </si>
  <si>
    <t>ESC INDIGENA TXUALET</t>
  </si>
  <si>
    <t>ESCOLA INDIGENA BACURI</t>
  </si>
  <si>
    <t>ESCOLA INDIGENA CACRO</t>
  </si>
  <si>
    <t>ESC EST DOM PEDRO II</t>
  </si>
  <si>
    <t>Wanderlândia</t>
  </si>
  <si>
    <t>COLEGIO ESTADUAL PROFESSORA JULIANA BARROS</t>
  </si>
  <si>
    <t>Xambioá</t>
  </si>
  <si>
    <t>COLEGIO ESTADUAL JARDIM PAULISTA</t>
  </si>
  <si>
    <t>Em cadastramento</t>
  </si>
  <si>
    <t>COLEGIO EST HENRIQUE C AMORIM</t>
  </si>
  <si>
    <t>ESC EST JOAO GUILHERME LEITE KUNZE</t>
  </si>
  <si>
    <t>ESC EST NORTE GOIANO</t>
  </si>
  <si>
    <t>ESCOLA ESPIRITA ANDRE LUIZ CONVENIADA</t>
  </si>
  <si>
    <t>ESCOLA ESTADUAL FRANCISCO MAXIMO DE SOUSA</t>
  </si>
  <si>
    <t>ESCOLA ESTADUAL SAO PEDRO</t>
  </si>
  <si>
    <t>Araguanã</t>
  </si>
  <si>
    <t>ESCOLA ESTADUAL PROFESSOR JOSE FRANCISCO DOS MONTES</t>
  </si>
  <si>
    <t>Filadélfia</t>
  </si>
  <si>
    <t>ESCOLA ESTADUAL PROFESSORA HAMEDY CURY QUEIROZ</t>
  </si>
  <si>
    <t>Nova Olinda</t>
  </si>
  <si>
    <t>ESC EST SAO JOSE</t>
  </si>
  <si>
    <t>Piraquê</t>
  </si>
  <si>
    <t>CENTRO DE ENSINO MEDIO CABO APARICIO ARAUJO PAZ</t>
  </si>
  <si>
    <t>Em análise do MEC</t>
  </si>
  <si>
    <t>ESCOLA PAROQUIAL SAO PEDRO - CONVENIADA</t>
  </si>
  <si>
    <t>ESCOLA ESTADUAL JOSE DOMINGOS CARVALHO BARBOSA</t>
  </si>
  <si>
    <t>CENTRO DE ENSINO MEDIO BENJAMIM JOSE DE ALMEIDA</t>
  </si>
  <si>
    <t>CENTRO DE ENSINO MEDIO PAULO FREIRE</t>
  </si>
  <si>
    <t>COLEGIO ESTADUAL CAMPOS BRASIL</t>
  </si>
  <si>
    <t>COLEGIO ESTADUAL SONHO DE LIBERDADE</t>
  </si>
  <si>
    <t>ESC EST MODELO</t>
  </si>
  <si>
    <t>ESCOLA DE TEMPO INTEGRAL JARDENIR JORGE FREDERICO</t>
  </si>
  <si>
    <t>ESCOLA ESTADUAL GIRASSOL DE TEMPO INTEGRAL DEPUTADO FEDERAL JOSE ALVES DE ASSIS</t>
  </si>
  <si>
    <t>ESCOLA ESTADUAL JORGE AMADO</t>
  </si>
  <si>
    <t>ESCOLA ESTADUAL PROFESSOR JOAO ALVES BATISTA</t>
  </si>
  <si>
    <t>ESCOLA ESTADUAL VILA NOVA</t>
  </si>
  <si>
    <t>ESCOLA ESTADUAL MACHADO DE ASSIS</t>
  </si>
  <si>
    <t>COL EST LEOPOLDO DE BULHOES</t>
  </si>
  <si>
    <t>Babaçulândia</t>
  </si>
  <si>
    <t>ESCOLA ESTADUAL RUI BARBOSA</t>
  </si>
  <si>
    <t>ESCOLA ESTADUAL BREJAO</t>
  </si>
  <si>
    <t>Barra do Ouro</t>
  </si>
  <si>
    <t>ESCOLA ESTADUAL PROFESSOR VICENTE JOSE VIEIRA</t>
  </si>
  <si>
    <t>ESC EST BARTOLOMEU BUENO DA SILVA</t>
  </si>
  <si>
    <t>Carmolândia</t>
  </si>
  <si>
    <t>ESC EST ADEUVALDO DE OLIVEIRA MORAES</t>
  </si>
  <si>
    <t>ESCOLA MUNICIPAL DE FILADELFIA</t>
  </si>
  <si>
    <t>COLEGIO ESTADUAL MARECHAL COSTA E SILVA</t>
  </si>
  <si>
    <t>Muricilândia</t>
  </si>
  <si>
    <t>ESCOLA ESTADUAL DE MURICILANDIA</t>
  </si>
  <si>
    <t>COL EST DR HELIO SOUZA BUENO</t>
  </si>
  <si>
    <t>ESCOLA DE EDUCACAO ESPECIAL RENASCER - APAE</t>
  </si>
  <si>
    <t>COLEGIO ESTADUAL DR JOAO D ABREU</t>
  </si>
  <si>
    <t>Novo Alegre</t>
  </si>
  <si>
    <t>ESC EST JOAO XXIII</t>
  </si>
  <si>
    <t>Riachinho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</si>
  <si>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</si>
  <si>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</si>
  <si>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</si>
  <si>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</si>
  <si>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</si>
  <si>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</si>
  <si>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</si>
  <si>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JOSE LUIZ SIQUEIRA</t>
  </si>
  <si>
    <t>ESCOLA ESPECIAL MORADA DO SOL</t>
  </si>
  <si>
    <t>ESCOLA ESTADUAL EURICO MOTA</t>
  </si>
  <si>
    <t>ESCOLA PAROQUIAL SAO MIGUEL CONVENIADA</t>
  </si>
  <si>
    <t>SRE ARAGUATINS</t>
  </si>
  <si>
    <t>Valor Repasse</t>
  </si>
  <si>
    <t>COLEGIO MILITAR DO ESTADO DO TOCANTINS - PROFESSORA ANTONINA MILHOMEM</t>
  </si>
  <si>
    <t>Araguatins</t>
  </si>
  <si>
    <t>R$ 3.328,00</t>
  </si>
  <si>
    <t>ESC EST GIRASSOL DE TEMPO INTEGRAL DENISE GOMIDE AMUI</t>
  </si>
  <si>
    <t>R$ 3.892,00</t>
  </si>
  <si>
    <t>ESCOLA DE TEMPO INTEGRAL PROFESSORA ONEIDE DA CRUZ MOUSINHO</t>
  </si>
  <si>
    <t>ESCOLA ISOLADA BOA SORTE</t>
  </si>
  <si>
    <t>COL EST MANOEL VICENTE DE SOUZA</t>
  </si>
  <si>
    <t>Augustinópolis</t>
  </si>
  <si>
    <t>ESCOLA ESTADUAL GIRASSOL DE TEMPO INTEGRAL SAO FRANCISCO DE ASSIS</t>
  </si>
  <si>
    <t>Axixá do Tocantins</t>
  </si>
  <si>
    <t>R$ 2.451,00</t>
  </si>
  <si>
    <t>COLEGIO ESTADUAL BURITI</t>
  </si>
  <si>
    <t>Buriti do Tocantins</t>
  </si>
  <si>
    <t>ESC EST INES VIANA COSTA</t>
  </si>
  <si>
    <t>Carrasco Bonito</t>
  </si>
  <si>
    <t>ESCOLA ESTADUAL CICERO GOMES DE JESUS</t>
  </si>
  <si>
    <t>ESC EST DR ULISSES GUIMARAES</t>
  </si>
  <si>
    <t>Esperantina</t>
  </si>
  <si>
    <t>ESC EST GENESIO GOMES</t>
  </si>
  <si>
    <t>Praia Norte</t>
  </si>
  <si>
    <t>ESCOLA ESTADUAL SAMPAIO</t>
  </si>
  <si>
    <t>Sampaio</t>
  </si>
  <si>
    <t>ESC EST ANAIDES BRITO DE MIRANDA</t>
  </si>
  <si>
    <t>São Bento do Tocantins</t>
  </si>
  <si>
    <t>COL EST MARECHAL RIBAS JUNIOR</t>
  </si>
  <si>
    <t>Sítio Novo do Tocantins</t>
  </si>
  <si>
    <t>ESCOLA ESTADUAL RAIMUNDO NONATO LEITE</t>
  </si>
  <si>
    <t>COLEGIO ESTADUAL LEONIDAS GONCALVES DUARTE</t>
  </si>
  <si>
    <t>ESCOLA ESTADUAL SANTA GERTRUDES</t>
  </si>
  <si>
    <t>ESCOLA ESTADUAL GIRASSOL DE TEMPO INTEGRAL AUGUSTINOPOLIS</t>
  </si>
  <si>
    <t>ESCOLA ESTADUAL SANTA GENOVEVA</t>
  </si>
  <si>
    <t>ESCOLA ESTADUAL VICENTE CARLOS DE SOUZA</t>
  </si>
  <si>
    <t>COLEGIO ESTADUAL JOAQUINA MARIA DA SILVA</t>
  </si>
  <si>
    <t>ESCOLA FAMILIA AGRICOLA DO BICO DO PAPAGAIO PADRE JOSIMO</t>
  </si>
  <si>
    <t>COL EST 1 DE JUNHO</t>
  </si>
  <si>
    <t>COL EST IRIO OLIVEIRA SOUZA</t>
  </si>
  <si>
    <t>São Sebastião do Tocantins</t>
  </si>
  <si>
    <t>ESCOLA ESTADUAL JOAQUIM THEOTONIO SEGURADO</t>
  </si>
  <si>
    <t>COL EST ATANAZIO DE MOURA SEIXAS</t>
  </si>
  <si>
    <t>ESCOLA ESTADUAL OSVALDO FRANCO</t>
  </si>
  <si>
    <t>ESCOLA ESTUDAL FREI SAVINO</t>
  </si>
  <si>
    <t>COLEGIO MILITAR DO ESTADO DO TOCANTINS LA SALLE</t>
  </si>
  <si>
    <t>ESCOLA ESTADUAL FAZENDA DEZESSEIS</t>
  </si>
  <si>
    <t>COLEGIO ESTADUAL MARECHAL RIBAS JUNIOR</t>
  </si>
  <si>
    <t>COLEGIO ESTADUAL PRESIDENTE TANCREDO DE ALMEIDA NEVES</t>
  </si>
  <si>
    <t>ESC EST DARCINOPOLIS</t>
  </si>
  <si>
    <t>ESCOLA ESTADUAL MINISTRO NEY BRAGA</t>
  </si>
  <si>
    <t>COLEGIO ESTADUAL IRMAOS FILGUEIRAS</t>
  </si>
  <si>
    <t>COLEGIO MILITAR DO ESTADO DO TOCANTINS - ESCOLA EST BELA VISTA</t>
  </si>
  <si>
    <t>São Miguel do Tocantins</t>
  </si>
  <si>
    <t>ESCOLA EST SAO MIGUEL</t>
  </si>
  <si>
    <t>COLEGIO ESTADUAL DR PEDRO LUDOVICO TEIXEIRA</t>
  </si>
  <si>
    <t>ESC EST MANOEL ESTEVAO DE SOUZA</t>
  </si>
  <si>
    <t>COLEGIO ESTADUAL PROFESSORA JOANA BATISTA CORDEIRO</t>
  </si>
  <si>
    <t>Arraias</t>
  </si>
  <si>
    <t>COLEGIO MILITAR DO ESTADO DO TOCANTINS JACY ALVES DE BARROS</t>
  </si>
  <si>
    <t>ESCOLA ESTADUAL BRIGADEIRO FELIPE</t>
  </si>
  <si>
    <t>ESCOLA ESTADUAL GIRASSOL DE TEMPO INTEGRAL AGRICOLA DAVID AIRES FRANCA</t>
  </si>
  <si>
    <t>ESCOLA ESTADUAL PROFESSORA ZULMIRA MAGALHAES</t>
  </si>
  <si>
    <t>ESCOLA ESTADUAL SILVA DOURADO</t>
  </si>
  <si>
    <t>COLEGIO ESTADUAL PROFESSORA RANULFA</t>
  </si>
  <si>
    <t>Aurora do Tocantins</t>
  </si>
  <si>
    <t>ESCOLA ESTADUAL DONA INES</t>
  </si>
  <si>
    <t>COLEGIO ESTADUAL JOAQUIM DE SENA E SILVA</t>
  </si>
  <si>
    <t>Combinado</t>
  </si>
  <si>
    <t>ESCOLA ESTADUAL GIRASSOL DE TEMPO INTEGRAL COMBINADO</t>
  </si>
  <si>
    <t>ESCOLA ESTADUAL PROFESSORA AUGUSTA VAZ DOS SANTOS TEIXEIRA</t>
  </si>
  <si>
    <t>COLEGIO ESTADUAL LAVANDEIRA</t>
  </si>
  <si>
    <t>Lavandeira</t>
  </si>
  <si>
    <t>COLEGIO ESTADUAL DESEMBARGADOR VIRGILIO DE MELO FRANCO</t>
  </si>
  <si>
    <t>Paranã</t>
  </si>
  <si>
    <t>ESCOLA ESTADUAL EUCLIDES BEZERRA GERAIS</t>
  </si>
  <si>
    <t>ESCOLA ESTADUAL FLORESTA</t>
  </si>
  <si>
    <t>ESCOLA ESTADUAL SANTA RITA DO RIO PALMA</t>
  </si>
  <si>
    <t>SRE COLINAS DO TOCANTINS</t>
  </si>
  <si>
    <t>COLEGIO ESTADUAL BERNARDO SAYAO</t>
  </si>
  <si>
    <t>COLINAS</t>
  </si>
  <si>
    <t>Bernardo Sayão</t>
  </si>
  <si>
    <t>INSTITUTO EDUCACIONAL GUNNAR VINGREN</t>
  </si>
  <si>
    <t>Colinas do Tocantins</t>
  </si>
  <si>
    <t>ESC EST SAO TOMAS DE AQUINO</t>
  </si>
  <si>
    <t>Tupiratins</t>
  </si>
  <si>
    <t>CENTRO DE ENSINO MEDIO PRESIDENTE CASTELO BRANCO</t>
  </si>
  <si>
    <t>COLEGIO MILITAR DO ESTADO DO TOCANTINS - JOAO XXIII</t>
  </si>
  <si>
    <t>ESCOLA ESPECIAL GOTAS DE ESPERANCA - APAE</t>
  </si>
  <si>
    <t>ESCOLA FAMILIA AGRICOLA ZE DE DEUS</t>
  </si>
  <si>
    <t>ESCOLA PRESBITERIANA DE COLINAS</t>
  </si>
  <si>
    <t>COLEGIO ESTADUAL RUILON DIAS CARNEIRO</t>
  </si>
  <si>
    <t>Arapoema</t>
  </si>
  <si>
    <t>ESC EST ANTONIO DELFINO GUIMARAES</t>
  </si>
  <si>
    <t>ESCOLA ESTADUAL ARCELINO FRANCISCO DO NASCIMENTO</t>
  </si>
  <si>
    <t>Bandeirantes do Tocantins</t>
  </si>
  <si>
    <t>COLEGIO ESTADUAL SEBASTIAO RODRIGUES SALES</t>
  </si>
  <si>
    <t>Brasilândia do Tocantins</t>
  </si>
  <si>
    <t>COLEGIO ESTADUAL GIRASSOL DE TEMPO INTEGRAL ERNESTO BARROS</t>
  </si>
  <si>
    <t>ESCOLA ESTADUAL FRANCISCO PEREIRA FELICIO</t>
  </si>
  <si>
    <t>ESCOLA ESTADUAL LACERDINO OLIVEIRA CAMPOS</t>
  </si>
  <si>
    <t>ESC EST REZENDE DE ALMEIDA</t>
  </si>
  <si>
    <t>Itapiratins</t>
  </si>
  <si>
    <t>COLEGIO ESTADUAL ZICO DORNELES</t>
  </si>
  <si>
    <t>Juarina</t>
  </si>
  <si>
    <t>ESCOLA ESTADUAL JOAO AIRES GABRIEL</t>
  </si>
  <si>
    <t>Palmeirante</t>
  </si>
  <si>
    <t>COLEGIO ESTADUAL ULISSES GUIMARAES</t>
  </si>
  <si>
    <t>Pau D'Arco</t>
  </si>
  <si>
    <t>SRE DIANOPOLIS</t>
  </si>
  <si>
    <t>CENTRO DE ENSINO MEDIO ANTONIO POVOA</t>
  </si>
  <si>
    <t>Dianópolis</t>
  </si>
  <si>
    <t>ESCOLA ESPECIAL COLIBRI</t>
  </si>
  <si>
    <t>COLEGIO ESTADUAL GIRASSOL DE TEMPO INTEGRAL AGROPECUARIO DE ALMAS</t>
  </si>
  <si>
    <t>Almas</t>
  </si>
  <si>
    <t>ESC EST DEOCLIDES MUNIZ</t>
  </si>
  <si>
    <t>COLEGIO JOAO D ABREU</t>
  </si>
  <si>
    <t>ESCOLA COOPERATIVA CHAPADAO</t>
  </si>
  <si>
    <t>ESC EST JARDIM</t>
  </si>
  <si>
    <t>Novo Jardim</t>
  </si>
  <si>
    <t>ESC EST BOA VISTA DE BELEM</t>
  </si>
  <si>
    <t>Ponte Alta do Bom Jesus</t>
  </si>
  <si>
    <t>ESCOLA ESTADUAL VIRGILIO FERREIRA DE FRANCA</t>
  </si>
  <si>
    <t>Rio da Conceição</t>
  </si>
  <si>
    <t>COLEGIO ESTADUAL DR ABNER ARAUJO PACINI</t>
  </si>
  <si>
    <t>COL EST CEL JOSE FRANCISCO DE AZEVEDO</t>
  </si>
  <si>
    <t>Conceição do Tocantins</t>
  </si>
  <si>
    <t>ESC EST CEL ABILIO WOLNEY</t>
  </si>
  <si>
    <t>ESCOLA ESTADUAL JOCA COSTA</t>
  </si>
  <si>
    <t>COLEGIO ESTADUAL ANTONIO CARLOS DE FRANCA</t>
  </si>
  <si>
    <t>COL EST ALFREDO NASSER</t>
  </si>
  <si>
    <t>Porto Alegre do Tocantins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</si>
  <si>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</si>
  <si>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</si>
  <si>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</si>
  <si>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</si>
  <si>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</si>
  <si>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</si>
  <si>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SRE GUARAI</t>
  </si>
  <si>
    <t>ASSOCIACAO DE APOIO A ESCOLA ESPECIAL FILHOS DA LUZ</t>
  </si>
  <si>
    <t>Colméia</t>
  </si>
  <si>
    <t>ESC EST JUSCELINO K DE OLIVEIRA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</si>
  <si>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</si>
  <si>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</si>
  <si>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</si>
  <si>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</si>
  <si>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</si>
  <si>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</si>
  <si>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</si>
  <si>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Pequizeiro</t>
  </si>
  <si>
    <t>ESCOLA ESPECIAL VIVENDO FELIZ</t>
  </si>
  <si>
    <t>COL EST JUSCELINO KUBITSCHEK</t>
  </si>
  <si>
    <t>Presidente Kennedy</t>
  </si>
  <si>
    <t>ESCOLA ESPECIAL EDISON DUTRA</t>
  </si>
  <si>
    <t>Tabocão</t>
  </si>
  <si>
    <t>ESCOLA ESTADUAL GIRASSOL DE TEMPO INTEGRAL MAJOR JUVENAL PEREIRA DE SOUZA</t>
  </si>
  <si>
    <t>COLEGIO EST ARY RIBEIRO VALADAO FILHO</t>
  </si>
  <si>
    <t>ESCOLA ESTADUAL GIRASSOL DE TEMPO INTEGRAL ULTIMO DE CARVALHO</t>
  </si>
  <si>
    <t>Couto Magalhães</t>
  </si>
  <si>
    <t>COLEGIO ESTADUAL 1º DE JUNHO</t>
  </si>
  <si>
    <t>COL EST SERRA DAS CORDILHEIRAS</t>
  </si>
  <si>
    <t>COL EST ARCHANGELA MILHOMEM</t>
  </si>
  <si>
    <t>ESCOLA ESPECIAL DEUS E FIEL</t>
  </si>
  <si>
    <t>ESCOLA ESTADUAL ARLINDA ROSA</t>
  </si>
  <si>
    <t>COLEGIO ESTADUAL MORRO DO MATO</t>
  </si>
  <si>
    <t>Goianorte</t>
  </si>
  <si>
    <t>COL EST ANTENOR BARREIRA</t>
  </si>
  <si>
    <t>ESCOLA ESPECIAL NOVO PARAISO</t>
  </si>
  <si>
    <t>COLEGIO ESTADUAL FRANCISCA ALVES DE ALENCAR</t>
  </si>
  <si>
    <t>Itaporã do Tocantins</t>
  </si>
  <si>
    <t>SRE GURUPI</t>
  </si>
  <si>
    <t>EDUCANDARIO EVANGELICO JERUSALEM</t>
  </si>
  <si>
    <t>Aliança do Tocantins</t>
  </si>
  <si>
    <t>ASSOCIACAO DE APOIO A ESCOLA ESPECIAL RAIO DE LUZ</t>
  </si>
  <si>
    <t>Alvorada</t>
  </si>
  <si>
    <t>ESCOLA ESTADUAL ANA MARIA DE JESUS</t>
  </si>
  <si>
    <t>ASSOCIACAO DE APOIO A ESCOLA ESPECIAL ABELHINHA EM BUSCA DO SABER</t>
  </si>
  <si>
    <t>Araguaçu</t>
  </si>
  <si>
    <t>COLEGIO ESTADUAL TARSO DUTRA</t>
  </si>
  <si>
    <t>Cariri do Tocantins</t>
  </si>
  <si>
    <t>APAE - ESCOLA ESPECIAL ANJO DA GUARDA</t>
  </si>
  <si>
    <t>Formoso do Araguaia</t>
  </si>
  <si>
    <t>COLEGIO ESTADUAL TIRADENTES</t>
  </si>
  <si>
    <t>ESCOLA ESTADUAL GERCINA BORGES TEIXEIRA</t>
  </si>
  <si>
    <t>ESCOLA INDIGENA IJANARI</t>
  </si>
  <si>
    <t>ESCOLA INDIGENA WAHURI</t>
  </si>
  <si>
    <t>ASSOCIACAO DE APOIO A ESCOLA ESPECIAL SAO FRANCISCO DE ASSIS</t>
  </si>
  <si>
    <t>Gurupi</t>
  </si>
  <si>
    <t>CENTRO DE ENSINO MEDIO BOM JESUS</t>
  </si>
  <si>
    <t>CENTRO DE ENSINO MEDIO DE GURUPI</t>
  </si>
  <si>
    <t>CENTRO EDUC FE E ALEGRIA PAROQUIAL BERNARDO SAYAO</t>
  </si>
  <si>
    <t>COLEGIO MILITAR DO ESTADO DO TOCANTINS PRESIDENTE COSTA E SILVA</t>
  </si>
  <si>
    <t>EDUCANDARIO EVANGELICO EBENEZER</t>
  </si>
  <si>
    <t>ESCOLA ESTADUAL HERCILIA CARVALHO DA SILVA</t>
  </si>
  <si>
    <t>INSTITUICAO BENEFICENTE IRMA DULCE</t>
  </si>
  <si>
    <t>COLEGIO ESTADUAL NOSSA SENHORA APARECIDA</t>
  </si>
  <si>
    <t>Sandolândia</t>
  </si>
  <si>
    <t>ESCOLA INDIGENA BARRA DO RIO VERDE</t>
  </si>
  <si>
    <t>ESCOLA INDIGENA IJAWALA</t>
  </si>
  <si>
    <t>COLEGIO ESTADUAL PORTO DO RIO MARANHAO</t>
  </si>
  <si>
    <t>São Salvador do Tocantins</t>
  </si>
  <si>
    <t>ESC EST RETIRO</t>
  </si>
  <si>
    <t>COLEGIO ESTADUAL DE TALISMA</t>
  </si>
  <si>
    <t>Talismã</t>
  </si>
  <si>
    <t>ESCOLA ESTADUAL NOSSA SENHORA DO CARMO</t>
  </si>
  <si>
    <t>ESCOLA INDIGENA SANAWE</t>
  </si>
  <si>
    <t>CENTRO DE ENSINO MEDIO ARY RIBEIRO VALADAO FILHO</t>
  </si>
  <si>
    <t>ESCOLA ESTADUAL DR JOAQUIM PEREIRA DA COSTA</t>
  </si>
  <si>
    <t>INSTITUTO EDUCACIONAL PASSO A PASSO</t>
  </si>
  <si>
    <t>INSTITUTO PRESBITERIANO EDUCACIONAL</t>
  </si>
  <si>
    <t>COLEGIO ESTADUAL ADELAIDE FRANCISCO SOARES</t>
  </si>
  <si>
    <t>Jaú do Tocantins</t>
  </si>
  <si>
    <t>COLEGIO ESTADUAL OLAVO BILAC</t>
  </si>
  <si>
    <t>Sucupira</t>
  </si>
  <si>
    <t>ASSOCIACAO DE APOIO ESCOLA ESPECIAL AMOR FRATERNAL</t>
  </si>
  <si>
    <t>COLEGIO ESTADUAL ANITA CASSIMIRO MORENO</t>
  </si>
  <si>
    <t>COLEGIO ESTADUAL DE ALVORADA</t>
  </si>
  <si>
    <t>COLEGIO MILITAR DO ESTADO DO TOCANTINS - ADJULIO BALTHAZAR</t>
  </si>
  <si>
    <t>COLEGIO ESTADUAL JOAO TAVARES MARTINS</t>
  </si>
  <si>
    <t>ESCOLA ESTADUAL SALVADOR CAETANO</t>
  </si>
  <si>
    <t>ESCOLA ESTADUAL OLAVO BILAC</t>
  </si>
  <si>
    <t>Crixás do Tocantins</t>
  </si>
  <si>
    <t>COLEGIO ESTADUAL ELESBAO LIMA</t>
  </si>
  <si>
    <t>Dueré</t>
  </si>
  <si>
    <t>COLEGIO ESTADUAL CANDIDO FIGUEIRA</t>
  </si>
  <si>
    <t>Figueirópolis</t>
  </si>
  <si>
    <t>COL EST ALAIR SENA CONCEICAO</t>
  </si>
  <si>
    <t>COLEGIO ESTADUAL BENEDITO PEREIRA BANDEIRA</t>
  </si>
  <si>
    <t>ESCOLA INDIGENA TAINA</t>
  </si>
  <si>
    <t>ESCOLA INDIGENA TEMANARE</t>
  </si>
  <si>
    <t>ESCOLA INDIGENA TXUIRI-HINA</t>
  </si>
  <si>
    <t>ESCOLA INDIGENA WATAKURI</t>
  </si>
  <si>
    <t>COLEGIO ESTADUAL GIRASSOL DE TEMPO INTEGRAL JOSE SEABRA LEMOS</t>
  </si>
  <si>
    <t>COLEGIO POSITIVO DE GURUPI</t>
  </si>
  <si>
    <t>ESCOLA ESTADUAL VALDIR LINS</t>
  </si>
  <si>
    <t>ESCOLA ESTADUAL VILA GUARACY</t>
  </si>
  <si>
    <t>INSTITUTO PRESBITERIANO ARAGUAIA</t>
  </si>
  <si>
    <t>COLEGIO ESTADUAL PROFESSORA ONEIDES ROSA DE MOURA</t>
  </si>
  <si>
    <t>Palmeirópolis</t>
  </si>
  <si>
    <t>COLEGIO MILITAR DO ESTADO DO TOCANTINS - PROFESSORA MARIA GUEDES</t>
  </si>
  <si>
    <t>COLEGIO ESTADUAL DOM ALANO</t>
  </si>
  <si>
    <t>Peixe</t>
  </si>
  <si>
    <t>ESC EST TANCREDO DE ALMEIDA NEVES</t>
  </si>
  <si>
    <t>ESCOLA ESTADUAL PADRE JOSE DE ANCHIETA</t>
  </si>
  <si>
    <t>COLEGIO ESTADUAL FAMILIA AGRICOLA JOSE PORFIRIO DE SOUZA</t>
  </si>
  <si>
    <t>COLEGIO ESTADUAL REGINA SIQUEIRA CAMPOS</t>
  </si>
  <si>
    <t>São Valério</t>
  </si>
  <si>
    <t>SRE MIRACEMA DO TOCANTINS</t>
  </si>
  <si>
    <t>ESCOLA ESPECIAL CLOVIS DE ASSIS</t>
  </si>
  <si>
    <t>MIRACEMA</t>
  </si>
  <si>
    <t>Dois Irmãos do Tocantins</t>
  </si>
  <si>
    <t>COLEGIO TOCANTINS</t>
  </si>
  <si>
    <t>Miracema do Tocantins</t>
  </si>
  <si>
    <t>ESCOLA ESTADUAL OSCAR SARDINHA</t>
  </si>
  <si>
    <t>ASSOCIACAO DE APOIO A ESC ESPECIAL CORACAO DE MARIA</t>
  </si>
  <si>
    <t>Miranorte</t>
  </si>
  <si>
    <t>CENTRO DE ENSINO MEDIO RUI BRASIL CAVALCANTE</t>
  </si>
  <si>
    <t>CENTRO EDUCACIONAL GIRASSOL DE TEMPO INTEGRAL FE E ALEGRIA FREI ANTONIO</t>
  </si>
  <si>
    <t>Tocantínia</t>
  </si>
  <si>
    <t>ESC INDIGENA SREWASA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</si>
  <si>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</si>
  <si>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</si>
  <si>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</si>
  <si>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</si>
  <si>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</si>
  <si>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</si>
  <si>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</si>
  <si>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</si>
  <si>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</si>
  <si>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</si>
  <si>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</si>
  <si>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</si>
  <si>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</si>
  <si>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</si>
  <si>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</si>
  <si>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</si>
  <si>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</si>
  <si>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SAWREPTE</t>
  </si>
  <si>
    <t>ESCOLA INDIGENA SEPRTUMEKWA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</si>
  <si>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</si>
  <si>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</si>
  <si>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</si>
  <si>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</si>
  <si>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</si>
  <si>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TEZAHI</t>
  </si>
  <si>
    <t>ESCOLA INDIGENA WAIKAZATE</t>
  </si>
  <si>
    <t>ESCOLA INDIGENA WAIPAINERE</t>
  </si>
  <si>
    <t>ESCOLA INDIGENA WAKOMEKWA</t>
  </si>
  <si>
    <t>ESCOLA INDIGENA WAKRERO KATOPKUJE</t>
  </si>
  <si>
    <t>ESCOLA INDIGENA WAZASE</t>
  </si>
  <si>
    <t>ESCOLA INDIGENA WDEKRUWE</t>
  </si>
  <si>
    <t>ASSOCIACAO DE APOIO A ESC ESPECIAL UM RAIO DE LUZ</t>
  </si>
  <si>
    <t>COL MILITAR DO ESTADO DO TOCANTINS - SANTA TEREZINHA</t>
  </si>
  <si>
    <t>COL EST PRES CASTELO BRANCO</t>
  </si>
  <si>
    <t>COLEGIO ESTADUAL 31 DE MARCO</t>
  </si>
  <si>
    <t>Lizarda</t>
  </si>
  <si>
    <t>ESCOLA ESTADUAL AYRTON SENNA</t>
  </si>
  <si>
    <t>CENTRO DE ENSINO MEDIO DONA FILOMENA MOREIRA DE PAULA</t>
  </si>
  <si>
    <t>ESC EST JOSE DAMASCENO VASCONCELOS</t>
  </si>
  <si>
    <t>ESCOLA ESTADUAL ONESINA BANDEIRA</t>
  </si>
  <si>
    <t>COLEGIO ESTADUAL NOSSA SENHORA DA PROVIDENCIA</t>
  </si>
  <si>
    <t>COLEGIO ESTADUAL DR VALDECY PINHEIRO</t>
  </si>
  <si>
    <t>Rio dos Bois</t>
  </si>
  <si>
    <t>CEMIX-CENTRO DE ENSINO MEDIO INDIGENA XERENTE WARA</t>
  </si>
  <si>
    <t>COLEGIO ESTADUAL BATISTA PROFESSORA BEATRIZ RODRIGUES DA SILVA</t>
  </si>
  <si>
    <t>ESC INDIGENA WAKUKE</t>
  </si>
  <si>
    <t>ESCOLA INDIGENA ROMTEPRE</t>
  </si>
  <si>
    <t>ESCOLA INDIGENA SAKRUIWE</t>
  </si>
  <si>
    <t>ESCOLA INDIGENA SINA</t>
  </si>
  <si>
    <t>ESCOLA INDIGENA SROMNE</t>
  </si>
  <si>
    <t>ESCOLA INDIGENA SUZAWRE</t>
  </si>
  <si>
    <t>ESCOLA INDIGENA WAIKARNASE</t>
  </si>
  <si>
    <t>ESCOLA INDIGENA WARO</t>
  </si>
  <si>
    <t>SRE PALMAS</t>
  </si>
  <si>
    <t>Lajeado</t>
  </si>
  <si>
    <t>ESCOLA ESTADUAL SILVERIO RIBEIRO DE MATOS</t>
  </si>
  <si>
    <t>Mateiros</t>
  </si>
  <si>
    <t>COLEGIO ESTADUAL PROFESSORA ELIACENA MOURA LEITAO</t>
  </si>
  <si>
    <t>Novo Acordo</t>
  </si>
  <si>
    <t>ESCOLA ESTADUAL PEDRO MACEDO</t>
  </si>
  <si>
    <t>CENTRO DE ENSINO MEDIO DE TAQUARALTO</t>
  </si>
  <si>
    <t>Palmas</t>
  </si>
  <si>
    <t>CENTRO DE ENSINO MEDIO SANTA RITA DE CASSIA</t>
  </si>
  <si>
    <t>COLEGIO ESTADUAL CRIANCA ESPERANCA</t>
  </si>
  <si>
    <t>COLEGIO ESTADUAL DUQUE DE CAXIAS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</si>
  <si>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</si>
  <si>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</si>
  <si>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</si>
  <si>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</si>
  <si>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</si>
  <si>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</si>
  <si>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</si>
  <si>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</si>
  <si>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NOVA GERACAO</t>
  </si>
  <si>
    <t>ESCOLA ESTADUAL PROFESSORA ELIZANGELA GLORIA CARDOSO</t>
  </si>
  <si>
    <t>ESCOLA ESTADUAL SETOR SUL</t>
  </si>
  <si>
    <t>ESCOLA ESTADUAL VALE DO SOL</t>
  </si>
  <si>
    <t>ESCOLA ESTADUAL VILA UNIAO</t>
  </si>
  <si>
    <t>INSTITUTO PRESBITERIANO EDUCACIONAL E SOCIAL</t>
  </si>
  <si>
    <t>CENTRO DE ENSINO MEDIO CASTRO ALVES</t>
  </si>
  <si>
    <t>CENTRO DE ENSINO MEDIO TIRADENTES</t>
  </si>
  <si>
    <t>COLEGIO ESTADUAL GIRASSOL DE TEMPO INTEGRAL RACHEL DE QUEIROZ</t>
  </si>
  <si>
    <t>ESCOLA ESTADUAL NOVO HORIZONTE</t>
  </si>
  <si>
    <t>ESCOLA ESTADUAL SANTA FE</t>
  </si>
  <si>
    <t>ESCOLA JOAO PAULO II</t>
  </si>
  <si>
    <t>ESCOLA ESTADUAL SAGRADO CORACAO DE JESUS</t>
  </si>
  <si>
    <t>São Félix do Tocantins</t>
  </si>
  <si>
    <t>ESCOLA ESTADUAL GIRASSOL DE TEMPO INTEGRAL MEIRA MATOS</t>
  </si>
  <si>
    <t>Aparecida do Rio Negro</t>
  </si>
  <si>
    <t>ESCOLA ESTADUAL SALMON DO AMARAL BRITO</t>
  </si>
  <si>
    <t>Lagoa do Tocantins</t>
  </si>
  <si>
    <t>ESCOLA ESTADUAL ESTEFANIO TELES DAS CHAGAS</t>
  </si>
  <si>
    <t>COLEGIO ESTADUAL DOM ALANO MARIE DU NODAY</t>
  </si>
  <si>
    <t>ESCOLA ESTADUAL MUNDO SOCIO DO SABER</t>
  </si>
  <si>
    <t>COLEGIO ESTADUAL DE RIO SONO</t>
  </si>
  <si>
    <t>Rio Sono</t>
  </si>
  <si>
    <t>ESC EST IMACULADA CONCEICAO</t>
  </si>
  <si>
    <t>COLEGIO ESTADUAL PROFESSOR MANOEL SILVERIO DOURADO</t>
  </si>
  <si>
    <t>Santa Tereza do Tocantins</t>
  </si>
  <si>
    <t>SRE PARAISO</t>
  </si>
  <si>
    <t>COLEGIO ESTADUAL PRESIDENTE TANCREDO NEVES</t>
  </si>
  <si>
    <t>PARAISO</t>
  </si>
  <si>
    <t>Barrolândia</t>
  </si>
  <si>
    <t>ESC EST PRESIDENTE COSTA E SILVA</t>
  </si>
  <si>
    <t>ESC EST JOSE ALVES DE ASSIS</t>
  </si>
  <si>
    <t>Caseara</t>
  </si>
  <si>
    <t>ASSOCIACAO DE APOIO A ESCOLA ESPECIAL ESPACO FELIZ</t>
  </si>
  <si>
    <t>Cristalândia</t>
  </si>
  <si>
    <t>COLEGIO ESTADUAL DE CRISTALANDIA</t>
  </si>
  <si>
    <t>COLEGIO ESTADUAL LAGOA DA CONFUSAO</t>
  </si>
  <si>
    <t>Lagoa da Confusão</t>
  </si>
  <si>
    <t>ESC EST INDIGENA WEHERIA KARAJA</t>
  </si>
  <si>
    <t>ESC INDIGENA DE 1º GRAU HERYRI HAWA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</si>
  <si>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</si>
  <si>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</si>
  <si>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</si>
  <si>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</si>
  <si>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</si>
  <si>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</si>
  <si>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TEWADURE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</si>
  <si>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</si>
  <si>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</si>
  <si>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</si>
  <si>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</si>
  <si>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CENTRO DE ENS MEDIO JOSE ALVES DE ASSIS</t>
  </si>
  <si>
    <t>Paraíso do Tocantins</t>
  </si>
  <si>
    <t>COLEGIO ESTADUAL PROFESSOR JOSE NEZIO RAMOS</t>
  </si>
  <si>
    <t>COLEGIO MILITAR DO ESTADO DO TOCANTINS - DIACONIZIO BEZERRA DA SILVA</t>
  </si>
  <si>
    <t>ESCOLA ESPECIAL LUZ DA VIDA - APAE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</si>
  <si>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</si>
  <si>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</si>
  <si>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</si>
  <si>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</si>
  <si>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 EST BARTOLOMEU BUENO</t>
  </si>
  <si>
    <t>Pium</t>
  </si>
  <si>
    <t>COL EST DARCY RIBEIRO</t>
  </si>
  <si>
    <t>Pugmil</t>
  </si>
  <si>
    <t>COLEGIO ESTADUAL SAO PEDRO</t>
  </si>
  <si>
    <t>Abreulândia</t>
  </si>
  <si>
    <t>COLEGIO CONVENIADO MENNO SIMONS</t>
  </si>
  <si>
    <t>Araguacema</t>
  </si>
  <si>
    <t>COLEGIO MILITAR DO ESTADO DO TOCANTINS OTACILIO MARQUES ROSAL</t>
  </si>
  <si>
    <t>ESCOLA ESTADUAL DONA CANDIDA DE FREITAS</t>
  </si>
  <si>
    <t>Divinópolis do Tocantins</t>
  </si>
  <si>
    <t>ESCOLA ESPECIAL LAGOA DA CONFUSAO</t>
  </si>
  <si>
    <t>ESCOLA INDIGENA MALUA</t>
  </si>
  <si>
    <t>COLEGIO EST DAVID BARBOSA ROLINS</t>
  </si>
  <si>
    <t>Marianópolis do Tocantins</t>
  </si>
  <si>
    <t>ESCOLA DE TEMPO INTEGRAL PROFESSORA RITA ANDRADE SANTOS</t>
  </si>
  <si>
    <t>COLEGIO ESTADUAL DE ARAGUACEMA</t>
  </si>
  <si>
    <t>ASSOCIACAO DE APOIO A ESC ESPECIAL AMOR DE DEUS</t>
  </si>
  <si>
    <t>ESCOLA ESTADUAL PAULINA CAMARA</t>
  </si>
  <si>
    <t>COLEGIO ESTADUAL TRAJANO DE ALMEIDA</t>
  </si>
  <si>
    <t>COLEGIO ESTADUAL JOAO DIAS SOBRINHO</t>
  </si>
  <si>
    <t>COLEGIO ESTADUAL IDALINA DE PAULA</t>
  </si>
  <si>
    <t>ESCOLA ESTADUAL AMANCIO DE MORAES</t>
  </si>
  <si>
    <t>SRE PEDRO AFONSO</t>
  </si>
  <si>
    <t>ESCOLA INDIGENA AGUA BRANCA</t>
  </si>
  <si>
    <t>ESCOLA INDIGENA KEN POJKRE</t>
  </si>
  <si>
    <t>COLEGIO CRISTO REI</t>
  </si>
  <si>
    <t>Pedro Afonso</t>
  </si>
  <si>
    <t>ESCOLA ESTADUAL DE ANAJANOPOLIS</t>
  </si>
  <si>
    <t>ESCOLA ESTADUAL INDIGENA TORO HACRO</t>
  </si>
  <si>
    <t>ESC EST ALFREDO NASSER</t>
  </si>
  <si>
    <t>Bom Jesus do Tocantins</t>
  </si>
  <si>
    <t>COLEGIO ESTADUAL OTONIEL CAVALCANTE DE JESUS</t>
  </si>
  <si>
    <t>Centenário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</si>
  <si>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</si>
  <si>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</si>
  <si>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</si>
  <si>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</si>
  <si>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</si>
  <si>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</si>
  <si>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</si>
  <si>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</si>
  <si>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</si>
  <si>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</si>
  <si>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</si>
  <si>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</si>
  <si>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</si>
  <si>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</si>
  <si>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</si>
  <si>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</si>
  <si>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</si>
  <si>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</si>
  <si>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RECURSO I</t>
  </si>
  <si>
    <t>Recursolândia</t>
  </si>
  <si>
    <t>COLEGIO ESTADUAL GIRASSOL DE TEMPO INTEGRAL SANTA MARIA</t>
  </si>
  <si>
    <t>Santa Maria do Tocantins</t>
  </si>
  <si>
    <t>ESCOLA ESTADUAL GIRASSOL DE TEMPO INTEGRAL MARIA DA GLORIA</t>
  </si>
  <si>
    <t>Tupirama</t>
  </si>
  <si>
    <t>ESCOLA ESTADUAL INDIGENA XEPJAKA</t>
  </si>
  <si>
    <t>ESCOLA INDIGENA 19 DE ABRIL</t>
  </si>
  <si>
    <t>ESCOLA INDIGENA CROKROC</t>
  </si>
  <si>
    <t>SRE PORTO NACIONAL</t>
  </si>
  <si>
    <t>COLEGIO ESTADUAL PADRAO</t>
  </si>
  <si>
    <t>Brejinho de Nazaré</t>
  </si>
  <si>
    <t>COLEGIO ESTADUAL FULGENCIO NUNES</t>
  </si>
  <si>
    <t>Chapada da Natividade</t>
  </si>
  <si>
    <t>ESCOLA ESPECIAL RENASCER</t>
  </si>
  <si>
    <t>Fátima</t>
  </si>
  <si>
    <t>COLEGIO ESTADUAL AGRICOLA BRIGADAS CHE GUEVARA</t>
  </si>
  <si>
    <t>Monte do Carmo</t>
  </si>
  <si>
    <t>COLEGIO ESTADUAL AGROPECUARIO DE NATIVIDADE</t>
  </si>
  <si>
    <t>Natividade</t>
  </si>
  <si>
    <t>ESCOLA ESTADUAL JOAQUIM LINO SUARTE</t>
  </si>
  <si>
    <t>ESC EST RIACHUELO</t>
  </si>
  <si>
    <t>Oliveira de Fátima</t>
  </si>
  <si>
    <t>CEM FELIX CAMOA I</t>
  </si>
  <si>
    <t>Porto Nacional</t>
  </si>
  <si>
    <t>COLEGIO ESTADUAL MARECHAL ARTUR DA COSTA E SILVA</t>
  </si>
  <si>
    <t>ESC ESPECIAL MAE TIA EULINA BRAGA</t>
  </si>
  <si>
    <t>ESCOLA ESTADUAL CARMENIA MATOS MAIA</t>
  </si>
  <si>
    <t>ESC EST ANA DE SOUZA PAIVA</t>
  </si>
  <si>
    <t>Ipueiras</t>
  </si>
  <si>
    <t>ESC EST MESTRA BELA</t>
  </si>
  <si>
    <t>COL EST DR QUINTILIANO DA SILVA</t>
  </si>
  <si>
    <t>ESC EST NOSSA SRA DE FATIMA - O PELICANO</t>
  </si>
  <si>
    <t>COLEGIO ESTADUAL MANOEL DOS SANTOS ROSAL</t>
  </si>
  <si>
    <t>Pindorama do Tocantins</t>
  </si>
  <si>
    <t>ESCOLA ESPECIAL AMILSON FRAZAO DOS REIS</t>
  </si>
  <si>
    <t>Ponte Alta do Tocantins</t>
  </si>
  <si>
    <t>ESCOLA ESTADUAL BRASIL</t>
  </si>
  <si>
    <t>ESCOLA ESTADUAL DOM DOMINGOS CARREROT</t>
  </si>
  <si>
    <t>ESCOLA ESTADUAL GIRASSOL DE TEMPO INTEGRAL DOM PEDRO II</t>
  </si>
  <si>
    <t>ESCOLA ESTADUAL BOA NOVA</t>
  </si>
  <si>
    <t>Santa Rita do Tocantins</t>
  </si>
  <si>
    <t>ESC EST JONAS PEREIRA LIMA</t>
  </si>
  <si>
    <t>COLEGIO ESTADUAL CONCEICAO BRITO</t>
  </si>
  <si>
    <t>COLEGIO ESTADUAL PADRE GAMA</t>
  </si>
  <si>
    <t>ESCOLA ESTADUAL PROFESSORA DINA DE OLIVEIRA AMORIM</t>
  </si>
  <si>
    <t>ESCOLA ESPECIAL TIA CORACI DE SENA FERNANDES</t>
  </si>
  <si>
    <t>ESCOLA ESTADUAL JOSE ALVES DE ASSIS</t>
  </si>
  <si>
    <t>COLEGIO ESTADUAL ODOLFO SOARES</t>
  </si>
  <si>
    <t>ESCOLA ESTADUAL ALCIDES RUFO</t>
  </si>
  <si>
    <t>CEM PROFESSOR FLORENCIO AIRES</t>
  </si>
  <si>
    <t>COLEGIO ESTADUAL ANGELICA RIBEIRO ARANHA</t>
  </si>
  <si>
    <t>COLEGIO MILITAR DO ESTADO DO TOCANTINS - CUSTODIA DA SILVA PEDREIRA</t>
  </si>
  <si>
    <t>ESC FAMILIA AGRICOLA DE PORTO NACIONAL</t>
  </si>
  <si>
    <t>ESCOLA ESTADUAL ANA MACEDO MAIA</t>
  </si>
  <si>
    <t>ESCOLA ESTADUAL BEIRA RIO</t>
  </si>
  <si>
    <t>ESCOLA ESTADUAL GIRASSOL DE TEMPO INTEGRAL IRMA ASPASIA</t>
  </si>
  <si>
    <t>ESCOLA ESTADUAL PROFESSORA ALCIDES RODRIGUES AIRES</t>
  </si>
  <si>
    <t>ESC EST TENENTE SALVADOR RIBEIRO</t>
  </si>
  <si>
    <t>Santa Rosa do Tocantins</t>
  </si>
  <si>
    <t>ESCOLA ESTADUAL PROFESSOR ZACHARIAS NUNES DA SILVEIRA</t>
  </si>
  <si>
    <t>COLEGIO ESTADUAL JOAO DA SILVA GUIMARAES</t>
  </si>
  <si>
    <t>Silvanópolis</t>
  </si>
  <si>
    <t>ESC EST GIRASSOL DE TEMPO INTEGRAL JOAO PIRES QUERIDO</t>
  </si>
  <si>
    <t>SRE TOCANTINOPOLIS</t>
  </si>
  <si>
    <t>COLEGIO ESTADUAL DULCE COELHO DE SOUSA</t>
  </si>
  <si>
    <t>TOCANTINOPOLIS</t>
  </si>
  <si>
    <t>Angico</t>
  </si>
  <si>
    <t>ESCOLA ESPECIAL BEM VIVER</t>
  </si>
  <si>
    <t>Nazaré</t>
  </si>
  <si>
    <t>ASSOC DE APOIO A ESC ESPECIAL UM PASSO DIFERENTE</t>
  </si>
  <si>
    <t>Tocantinópolis</t>
  </si>
  <si>
    <t>COLEGIO ESTADUAL PROFESSOR JOSE CARNEIRO DE BRITO</t>
  </si>
  <si>
    <t>ESC EST PE GIULIANO MORETTI</t>
  </si>
  <si>
    <t>ESCOLA ESTADUAL INDIGENA KAGAPIXI</t>
  </si>
  <si>
    <t>ESCOLA ESTADUAL INDIGENA KATAM</t>
  </si>
  <si>
    <t>ESCOLA ESTADUAL INDIGENA KATANKAAH</t>
  </si>
  <si>
    <t>ESCOLA ESTADUAL INDIGENA KOKRE</t>
  </si>
  <si>
    <t>ESCOLA ESTADUAL INDIGENA KUNITYK</t>
  </si>
  <si>
    <t>ESCOLA PAROQUIAL CRISTO REI</t>
  </si>
  <si>
    <t>ESCOLA ESTADUAL RAIMUNDO NONATO TORRES</t>
  </si>
  <si>
    <t>Cachoeirinha</t>
  </si>
  <si>
    <t>COLEGIO ESTADUAL JOSE DE SOUZA PORTO</t>
  </si>
  <si>
    <t>Darcinópolis</t>
  </si>
  <si>
    <t>ESCOLA ESTADUAL PEDRO LUDOVICO TEIXEIRA</t>
  </si>
  <si>
    <t>Maurilândia do Tocantins</t>
  </si>
  <si>
    <t>ESCOLA ESTADUAL PADRE CESARE LELLI</t>
  </si>
  <si>
    <t>Palmeiras do Tocantins</t>
  </si>
  <si>
    <t>CENTRO DE ENSINO MEDIO GIRASSOL DE TEMPO INTEGRAL DARCY MARINHO</t>
  </si>
  <si>
    <t>COLEGIO DOM ORIONE</t>
  </si>
  <si>
    <t>ESCOLA ESTADUAL GIRASSOL DE TEMPO INTEGRAL XV DE NOVEMBRO</t>
  </si>
  <si>
    <t>COLEGIO ESTADUAL GIRASSOL DE TEMPO INTEGRAL NAZARE NUNES DA SILVA</t>
  </si>
  <si>
    <t>Aguiarnópolis</t>
  </si>
  <si>
    <t>Itaguatins</t>
  </si>
  <si>
    <t>COL EST JUSCELINO K DE OLIVEIRA</t>
  </si>
  <si>
    <t>Luzinópolis</t>
  </si>
  <si>
    <t>ESCOLA INDIGENA PEPKRO</t>
  </si>
  <si>
    <t>ESCOLA ESTADUAL DOM CORNELIO CHIZZINI</t>
  </si>
  <si>
    <t>ESCOLA ESTADUAL PIACAVA</t>
  </si>
  <si>
    <t>COL EST RAIMUNDO NEIVA DE CARVALHO</t>
  </si>
  <si>
    <t>COL EST DR JOSE FELICIANO FERREIRA</t>
  </si>
  <si>
    <t>Santa Terezinha do Tocantins</t>
  </si>
  <si>
    <t>ESC EST GIRASSOL DE TEMPO INTEGRAL PROF ALDENORA ALVES CORREIA</t>
  </si>
  <si>
    <t>ESCOLA INDIGENA GOHKRU</t>
  </si>
  <si>
    <t>ESCOLA INDIGENA KAXWARE</t>
  </si>
  <si>
    <t>ESCOLA INDIGENA MATYK</t>
  </si>
  <si>
    <t>ESCOLA INDIGENA TAMKAK</t>
  </si>
  <si>
    <t>ESCOLA INDIGENA TEKATOR</t>
  </si>
  <si>
    <t>FORMULA</t>
  </si>
  <si>
    <t>FILTER( TABELA ; COLUNA-DA-TABLEA = ID-DO-FILTER )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</si>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</sst>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30">
    <font>
      <sz val="10"/>
      <color rgb="FF000000"/>
      <name val="Arial"/>
      <scheme val="minor"/>
    </font>
    <font>
      <b/>
      <sz val="17"/>
      <color theme="1"/>
      <name val="Arial"/>
    </font>
    <font>
      <b/>
      <sz val="17"/>
      <color rgb="FFFFFFFF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rgb="FFF3F3F3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3"/>
      <color theme="1"/>
      <name val="Arial"/>
      <scheme val="minor"/>
    </font>
    <font>
      <sz val="10"/>
      <color theme="1"/>
      <name val="Arial"/>
    </font>
    <font>
      <sz val="8"/>
      <color rgb="FF000000"/>
      <name val="Calibri"/>
    </font>
    <font>
      <b/>
      <sz val="14"/>
      <color rgb="FFFFFF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b/>
      <sz val="12"/>
      <color rgb="FFFFFFFF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1"/>
      <color theme="1"/>
      <name val="&quot;Times New Roman&quot;"/>
    </font>
    <font>
      <sz val="11"/>
      <color theme="1"/>
      <name val="&quot;Times New Roman&quot;"/>
    </font>
    <font>
      <b/>
      <sz val="11"/>
      <color theme="1"/>
      <name val="Times New Roman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Times New Roman"/>
    </font>
    <font>
      <b/>
      <sz val="11"/>
      <color rgb="FF000000"/>
      <name val="Times New Roman"/>
    </font>
    <font>
      <sz val="11"/>
      <color rgb="FF000000"/>
      <name val="Calibri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1"/>
      <name val="Times New Roman"/>
      <family val="1"/>
    </font>
    <font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12" borderId="0" xfId="0" applyFont="1" applyFill="1" applyAlignment="1">
      <alignment horizontal="center"/>
    </xf>
    <xf numFmtId="0" fontId="19" fillId="12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4" fontId="19" fillId="1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20" fillId="0" borderId="2" xfId="0" applyFont="1" applyBorder="1" applyAlignment="1">
      <alignment horizontal="center"/>
    </xf>
    <xf numFmtId="0" fontId="21" fillId="0" borderId="0" xfId="0" applyFont="1" applyAlignment="1">
      <alignment wrapText="1"/>
    </xf>
    <xf numFmtId="164" fontId="22" fillId="0" borderId="0" xfId="0" applyNumberFormat="1" applyFont="1"/>
    <xf numFmtId="0" fontId="23" fillId="0" borderId="0" xfId="0" applyFont="1"/>
    <xf numFmtId="0" fontId="20" fillId="0" borderId="2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164" fontId="23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12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14" fillId="0" borderId="0" xfId="0" applyFont="1"/>
    <xf numFmtId="0" fontId="20" fillId="0" borderId="1" xfId="0" applyFont="1" applyBorder="1" applyAlignment="1">
      <alignment horizontal="center" vertical="center"/>
    </xf>
    <xf numFmtId="164" fontId="23" fillId="0" borderId="0" xfId="0" applyNumberFormat="1" applyFont="1" applyAlignment="1">
      <alignment horizontal="center"/>
    </xf>
    <xf numFmtId="164" fontId="20" fillId="0" borderId="2" xfId="0" applyNumberFormat="1" applyFont="1" applyBorder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12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0" xfId="0" applyFont="1"/>
    <xf numFmtId="0" fontId="27" fillId="0" borderId="0" xfId="0" applyFont="1"/>
    <xf numFmtId="0" fontId="23" fillId="13" borderId="0" xfId="0" applyFont="1" applyFill="1"/>
    <xf numFmtId="0" fontId="17" fillId="0" borderId="0" xfId="0" applyFont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</cellXfs>
  <cellStyles count="1">
    <cellStyle name="Normal" xfId="0" builtinId="0"/>
  </cellStyles>
  <dxfs count="36"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workbookViewId="0"/>
  </sheetViews>
  <sheetFormatPr defaultColWidth="12.5703125" defaultRowHeight="15" customHeight="1"/>
  <cols>
    <col min="1" max="1" width="21.7109375" customWidth="1"/>
    <col min="2" max="2" width="25.28515625" customWidth="1"/>
    <col min="3" max="3" width="35.140625" customWidth="1"/>
    <col min="4" max="4" width="17.28515625" customWidth="1"/>
    <col min="5" max="5" width="22.85546875" customWidth="1"/>
    <col min="6" max="6" width="40.85546875" customWidth="1"/>
    <col min="7" max="8" width="12.5703125" customWidth="1"/>
  </cols>
  <sheetData>
    <row r="1" spans="1:6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>
      <c r="A2" s="3" t="s">
        <v>5</v>
      </c>
      <c r="B2" s="4" t="s">
        <v>6</v>
      </c>
      <c r="C2" s="5">
        <f>'SRE PEDRO AFONSO'!$B$3</f>
        <v>36</v>
      </c>
      <c r="D2" s="6">
        <f>'SRE PEDRO AFONSO'!B4</f>
        <v>31</v>
      </c>
      <c r="E2" s="7">
        <f>'SRE PEDRO AFONSO'!B5</f>
        <v>5</v>
      </c>
      <c r="F2" s="8">
        <f>'SRE PEDRO AFONSO'!$B$6</f>
        <v>86.111111111111114</v>
      </c>
    </row>
    <row r="3" spans="1:6" ht="15.75" customHeight="1">
      <c r="A3" s="3" t="s">
        <v>7</v>
      </c>
      <c r="B3" s="4" t="s">
        <v>8</v>
      </c>
      <c r="C3" s="9">
        <f>'SRE COLINAS DO TOCANTINS'!$B$3</f>
        <v>19</v>
      </c>
      <c r="D3" s="6">
        <f>'SRE COLINAS DO TOCANTINS'!B4</f>
        <v>11</v>
      </c>
      <c r="E3" s="7">
        <f>'SRE COLINAS DO TOCANTINS'!B5</f>
        <v>8</v>
      </c>
      <c r="F3" s="10">
        <f>'SRE COLINAS DO TOCANTINS'!$B$6</f>
        <v>57.894736842105267</v>
      </c>
    </row>
    <row r="4" spans="1:6" ht="15.75" customHeight="1">
      <c r="A4" s="11" t="s">
        <v>9</v>
      </c>
      <c r="B4" s="4" t="s">
        <v>10</v>
      </c>
      <c r="C4" s="12">
        <f>'SRE DIANOPOLIS'!$B$3</f>
        <v>19</v>
      </c>
      <c r="D4" s="6">
        <f>'SRE DIANOPOLIS'!B4</f>
        <v>10</v>
      </c>
      <c r="E4" s="7">
        <f>'SRE DIANOPOLIS'!B5</f>
        <v>9</v>
      </c>
      <c r="F4" s="13">
        <f>'SRE DIANOPOLIS'!$B$6</f>
        <v>52.631578947368418</v>
      </c>
    </row>
    <row r="5" spans="1:6" ht="15.75" customHeight="1">
      <c r="A5" s="14" t="s">
        <v>11</v>
      </c>
      <c r="B5" s="4" t="s">
        <v>12</v>
      </c>
      <c r="C5" s="9">
        <f>'SRE ARAGUAINA'!$B$3</f>
        <v>75</v>
      </c>
      <c r="D5" s="6">
        <f>'SRE ARAGUAINA'!B4</f>
        <v>37</v>
      </c>
      <c r="E5" s="7">
        <f>'SRE ARAGUAINA'!B5</f>
        <v>38</v>
      </c>
      <c r="F5" s="10">
        <f>'SRE ARAGUAINA'!B6</f>
        <v>49.333333333333336</v>
      </c>
    </row>
    <row r="6" spans="1:6" ht="15.75" customHeight="1">
      <c r="A6" s="14" t="s">
        <v>13</v>
      </c>
      <c r="B6" s="4" t="s">
        <v>14</v>
      </c>
      <c r="C6" s="12">
        <f>'SRE PORTO NACIONAL'!$B$3</f>
        <v>43</v>
      </c>
      <c r="D6" s="6">
        <f>'SRE PORTO NACIONAL'!B4</f>
        <v>21</v>
      </c>
      <c r="E6" s="7">
        <f>'SRE PORTO NACIONAL'!B5</f>
        <v>22</v>
      </c>
      <c r="F6" s="13">
        <f>'SRE PORTO NACIONAL'!$B$6</f>
        <v>48.837209302325576</v>
      </c>
    </row>
    <row r="7" spans="1:6" ht="15.75" customHeight="1">
      <c r="A7" s="14" t="s">
        <v>15</v>
      </c>
      <c r="B7" s="4" t="s">
        <v>16</v>
      </c>
      <c r="C7" s="9">
        <f>'SRE GURUPI'!$B$3</f>
        <v>60</v>
      </c>
      <c r="D7" s="6">
        <f>'SRE GURUPI'!B4</f>
        <v>28</v>
      </c>
      <c r="E7" s="7">
        <f>'SRE GURUPI'!B5</f>
        <v>32</v>
      </c>
      <c r="F7" s="10">
        <f>'SRE GURUPI'!$B$6</f>
        <v>46.666666666666664</v>
      </c>
    </row>
    <row r="8" spans="1:6" ht="15.75" customHeight="1">
      <c r="A8" s="15" t="s">
        <v>17</v>
      </c>
      <c r="B8" s="4" t="s">
        <v>18</v>
      </c>
      <c r="C8" s="12">
        <f>'SRE TOCANTINOPOLIS'!$B$3</f>
        <v>33</v>
      </c>
      <c r="D8" s="6">
        <f>'SRE TOCANTINOPOLIS'!B4</f>
        <v>15</v>
      </c>
      <c r="E8" s="7">
        <f>'SRE TOCANTINOPOLIS'!B5</f>
        <v>18</v>
      </c>
      <c r="F8" s="13">
        <f>'SRE TOCANTINOPOLIS'!$B$6</f>
        <v>45.454545454545453</v>
      </c>
    </row>
    <row r="9" spans="1:6" ht="15.75" customHeight="1">
      <c r="A9" s="14" t="s">
        <v>19</v>
      </c>
      <c r="B9" s="4" t="s">
        <v>20</v>
      </c>
      <c r="C9" s="9" t="e">
        <f>'SRE ARRAIAS'!#REF!</f>
        <v>#REF!</v>
      </c>
      <c r="D9" s="6" t="e">
        <f>'SRE ARRAIAS'!#REF!</f>
        <v>#REF!</v>
      </c>
      <c r="E9" s="7" t="e">
        <f>'SRE ARRAIAS'!#REF!</f>
        <v>#REF!</v>
      </c>
      <c r="F9" s="10" t="e">
        <f>'SRE ARRAIAS'!#REF!</f>
        <v>#REF!</v>
      </c>
    </row>
    <row r="10" spans="1:6" ht="15.75" customHeight="1">
      <c r="A10" s="15" t="s">
        <v>21</v>
      </c>
      <c r="B10" s="4" t="s">
        <v>22</v>
      </c>
      <c r="C10" s="12">
        <f>'SRE ARAGUATINS'!$B$3</f>
        <v>39</v>
      </c>
      <c r="D10" s="6">
        <f>'SRE ARAGUATINS'!B4</f>
        <v>14</v>
      </c>
      <c r="E10" s="7">
        <f>'SRE ARAGUATINS'!B5</f>
        <v>25</v>
      </c>
      <c r="F10" s="13">
        <f>'SRE ARAGUATINS'!B6</f>
        <v>35.897435897435898</v>
      </c>
    </row>
    <row r="11" spans="1:6" ht="15.75" customHeight="1">
      <c r="A11" s="15" t="s">
        <v>23</v>
      </c>
      <c r="B11" s="4" t="s">
        <v>24</v>
      </c>
      <c r="C11" s="9">
        <f>'SRE GUARAI'!$B$3</f>
        <v>24</v>
      </c>
      <c r="D11" s="6">
        <f>'SRE GUARAI'!B4</f>
        <v>8</v>
      </c>
      <c r="E11" s="7">
        <f>'SRE GUARAI'!B5</f>
        <v>16</v>
      </c>
      <c r="F11" s="10">
        <f>'SRE GUARAI'!$B$6</f>
        <v>33.333333333333329</v>
      </c>
    </row>
    <row r="12" spans="1:6" ht="15.75" customHeight="1">
      <c r="A12" s="14" t="s">
        <v>25</v>
      </c>
      <c r="B12" s="4" t="s">
        <v>26</v>
      </c>
      <c r="C12" s="12">
        <f>'SRE MIRACEMA DO TOCANTINS'!$B$3</f>
        <v>58</v>
      </c>
      <c r="D12" s="6">
        <f>'SRE MIRACEMA DO TOCANTINS'!B4</f>
        <v>18</v>
      </c>
      <c r="E12" s="7">
        <f>'SRE MIRACEMA DO TOCANTINS'!B5</f>
        <v>40</v>
      </c>
      <c r="F12" s="13">
        <f>'SRE MIRACEMA DO TOCANTINS'!$B$6</f>
        <v>31.03448275862069</v>
      </c>
    </row>
    <row r="13" spans="1:6" ht="15.75" customHeight="1">
      <c r="A13" s="14" t="s">
        <v>27</v>
      </c>
      <c r="B13" s="4" t="s">
        <v>28</v>
      </c>
      <c r="C13" s="9">
        <f>'SRE PALMAS'!$B$3</f>
        <v>37</v>
      </c>
      <c r="D13" s="6">
        <f>'SRE PALMAS'!B4</f>
        <v>8</v>
      </c>
      <c r="E13" s="7">
        <f>'SRE PALMAS'!B5</f>
        <v>29</v>
      </c>
      <c r="F13" s="10">
        <f>'SRE PALMAS'!$B$6</f>
        <v>21.621621621621621</v>
      </c>
    </row>
    <row r="14" spans="1:6" ht="15.75" customHeight="1">
      <c r="A14" s="14" t="s">
        <v>29</v>
      </c>
      <c r="B14" s="4" t="s">
        <v>30</v>
      </c>
      <c r="C14" s="12">
        <f>'SRE PARAISO'!$B$3</f>
        <v>43</v>
      </c>
      <c r="D14" s="6">
        <f>'SRE PARAISO'!B4</f>
        <v>7</v>
      </c>
      <c r="E14" s="7">
        <f>'SRE PARAISO'!B5</f>
        <v>36</v>
      </c>
      <c r="F14" s="13">
        <f>'SRE PARAISO'!$B$6</f>
        <v>16.279069767441861</v>
      </c>
    </row>
    <row r="15" spans="1:6" ht="15.75" customHeight="1"/>
    <row r="16" spans="1:6" ht="15.75" customHeight="1">
      <c r="B16" s="4" t="s">
        <v>31</v>
      </c>
      <c r="C16" s="16" t="e">
        <f>'SRE ARAGUAINA'!B5+'SRE ARAGUATINS'!B5+'SRE ARRAIAS'!#REF!+'SRE COLINAS DO TOCANTINS'!B5+'SRE DIANOPOLIS'!B5+'SRE GUARAI'!B5+'SRE GURUPI'!B5+'SRE MIRACEMA DO TOCANTINS'!B5+'SRE PALMAS'!B5+'SRE PARAISO'!B5+'SRE PEDRO AFONSO'!B5+'SRE PORTO NACIONAL'!B5+'SRE TOCANTINOPOLIS'!B5</f>
        <v>#REF!</v>
      </c>
      <c r="D16" s="17"/>
      <c r="E16" s="17"/>
    </row>
    <row r="17" spans="2:6" ht="15.75" customHeight="1">
      <c r="B17" s="18"/>
      <c r="C17" s="18"/>
      <c r="D17" s="18"/>
      <c r="E17" s="18"/>
      <c r="F17" s="19"/>
    </row>
    <row r="18" spans="2:6" ht="15.75" customHeight="1">
      <c r="C18" s="18"/>
      <c r="D18" s="18"/>
      <c r="E18" s="18"/>
      <c r="F18" s="20"/>
    </row>
    <row r="19" spans="2:6" ht="15.75" customHeight="1"/>
    <row r="20" spans="2:6" ht="15.75" customHeight="1"/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F14" xr:uid="{00000000-0009-0000-0000-000000000000}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28"/>
  <sheetViews>
    <sheetView workbookViewId="0"/>
  </sheetViews>
  <sheetFormatPr defaultColWidth="12.5703125" defaultRowHeight="15" customHeight="1"/>
  <cols>
    <col min="1" max="1" width="33.28515625" customWidth="1"/>
    <col min="2" max="2" width="80.28515625" customWidth="1"/>
    <col min="3" max="3" width="17.28515625" customWidth="1"/>
    <col min="4" max="4" width="19.5703125" customWidth="1"/>
    <col min="5" max="5" width="11.5703125" customWidth="1"/>
    <col min="6" max="6" width="16.7109375" customWidth="1"/>
  </cols>
  <sheetData>
    <row r="1" spans="1:6" ht="21.75" customHeight="1">
      <c r="A1" s="65" t="s">
        <v>32</v>
      </c>
      <c r="B1" s="64"/>
      <c r="C1" s="64"/>
      <c r="D1" s="64"/>
      <c r="E1" s="64"/>
      <c r="F1" s="64"/>
    </row>
    <row r="2" spans="1:6" ht="15.75" customHeight="1">
      <c r="A2" s="21"/>
      <c r="B2" s="21"/>
      <c r="C2" s="22"/>
      <c r="D2" s="22"/>
      <c r="E2" s="22"/>
      <c r="F2" s="22"/>
    </row>
    <row r="3" spans="1:6" ht="15.75" customHeight="1">
      <c r="A3" s="23" t="s">
        <v>33</v>
      </c>
      <c r="B3" s="24">
        <f>COUNTA(F11:F728)</f>
        <v>75</v>
      </c>
      <c r="C3" s="22"/>
      <c r="D3" s="22"/>
      <c r="E3" s="22"/>
      <c r="F3" s="22"/>
    </row>
    <row r="4" spans="1:6" ht="15.75" customHeight="1">
      <c r="A4" s="23" t="s">
        <v>34</v>
      </c>
      <c r="B4" s="24">
        <f>COUNTIF(F11:F728, "Em análise do MEC")</f>
        <v>37</v>
      </c>
      <c r="C4" s="22"/>
      <c r="D4" s="22"/>
      <c r="E4" s="22"/>
      <c r="F4" s="22"/>
    </row>
    <row r="5" spans="1:6" ht="15.75" customHeight="1">
      <c r="A5" s="23" t="s">
        <v>35</v>
      </c>
      <c r="B5" s="24">
        <f>SUM(COUNTIF(F11:F728, "Não iniciado"), COUNTIF(F11:F728, "Em cadastramento"))</f>
        <v>38</v>
      </c>
      <c r="C5" s="22"/>
      <c r="D5" s="22"/>
      <c r="E5" s="22"/>
      <c r="F5" s="22"/>
    </row>
    <row r="6" spans="1:6" ht="15.75" customHeight="1">
      <c r="A6" s="23" t="s">
        <v>36</v>
      </c>
      <c r="B6" s="25">
        <f>B4/B3*100</f>
        <v>49.333333333333336</v>
      </c>
      <c r="C6" s="22"/>
      <c r="D6" s="22"/>
      <c r="E6" s="22"/>
      <c r="F6" s="22"/>
    </row>
    <row r="7" spans="1:6" ht="15.75" customHeight="1">
      <c r="A7" s="22"/>
      <c r="B7" s="22"/>
      <c r="C7" s="22"/>
      <c r="D7" s="22"/>
      <c r="E7" s="22"/>
      <c r="F7" s="22"/>
    </row>
    <row r="8" spans="1:6" ht="15.75" customHeight="1">
      <c r="A8" s="63" t="s">
        <v>37</v>
      </c>
      <c r="B8" s="64"/>
      <c r="C8" s="22"/>
      <c r="D8" s="22"/>
      <c r="E8" s="22"/>
      <c r="F8" s="22"/>
    </row>
    <row r="9" spans="1:6" ht="15.75" customHeight="1">
      <c r="A9" s="22"/>
      <c r="B9" s="22"/>
      <c r="C9" s="22"/>
      <c r="D9" s="22"/>
      <c r="E9" s="22"/>
      <c r="F9" s="22"/>
    </row>
    <row r="10" spans="1: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</row>
    <row r="11" spans="1:6" ht="15.75" customHeight="1">
      <c r="A11" s="27">
        <v>17000017</v>
      </c>
      <c r="B11" s="28" t="s">
        <v>44</v>
      </c>
      <c r="C11" s="27" t="s">
        <v>12</v>
      </c>
      <c r="D11" s="27" t="s">
        <v>45</v>
      </c>
      <c r="E11" s="27" t="s">
        <v>46</v>
      </c>
      <c r="F11" s="29" t="s">
        <v>47</v>
      </c>
    </row>
    <row r="12" spans="1:6" ht="15.75" customHeight="1">
      <c r="A12" s="29">
        <v>17000041</v>
      </c>
      <c r="B12" s="30" t="s">
        <v>48</v>
      </c>
      <c r="C12" s="29" t="s">
        <v>12</v>
      </c>
      <c r="D12" s="29" t="s">
        <v>45</v>
      </c>
      <c r="E12" s="29" t="s">
        <v>46</v>
      </c>
      <c r="F12" s="27" t="s">
        <v>47</v>
      </c>
    </row>
    <row r="13" spans="1:6" ht="15.75" customHeight="1">
      <c r="A13" s="27">
        <v>17004918</v>
      </c>
      <c r="B13" s="28" t="s">
        <v>44</v>
      </c>
      <c r="C13" s="27" t="s">
        <v>12</v>
      </c>
      <c r="D13" s="27" t="s">
        <v>49</v>
      </c>
      <c r="E13" s="27" t="s">
        <v>46</v>
      </c>
      <c r="F13" s="27" t="s">
        <v>47</v>
      </c>
    </row>
    <row r="14" spans="1:6" ht="15.75" customHeight="1">
      <c r="A14" s="29">
        <v>17005000</v>
      </c>
      <c r="B14" s="30" t="s">
        <v>50</v>
      </c>
      <c r="C14" s="29" t="s">
        <v>12</v>
      </c>
      <c r="D14" s="29" t="s">
        <v>51</v>
      </c>
      <c r="E14" s="29" t="s">
        <v>46</v>
      </c>
      <c r="F14" s="27" t="s">
        <v>47</v>
      </c>
    </row>
    <row r="15" spans="1:6" ht="15.75" customHeight="1">
      <c r="A15" s="27">
        <v>17005094</v>
      </c>
      <c r="B15" s="28" t="s">
        <v>52</v>
      </c>
      <c r="C15" s="27" t="s">
        <v>12</v>
      </c>
      <c r="D15" s="27" t="s">
        <v>51</v>
      </c>
      <c r="E15" s="27" t="s">
        <v>46</v>
      </c>
      <c r="F15" s="29" t="s">
        <v>47</v>
      </c>
    </row>
    <row r="16" spans="1:6" ht="15.75" customHeight="1">
      <c r="A16" s="29">
        <v>17005248</v>
      </c>
      <c r="B16" s="30" t="s">
        <v>53</v>
      </c>
      <c r="C16" s="29" t="s">
        <v>12</v>
      </c>
      <c r="D16" s="29" t="s">
        <v>51</v>
      </c>
      <c r="E16" s="29" t="s">
        <v>46</v>
      </c>
      <c r="F16" s="27" t="s">
        <v>47</v>
      </c>
    </row>
    <row r="17" spans="1:6" ht="15.75" customHeight="1">
      <c r="A17" s="27">
        <v>17005337</v>
      </c>
      <c r="B17" s="28" t="s">
        <v>54</v>
      </c>
      <c r="C17" s="27" t="s">
        <v>12</v>
      </c>
      <c r="D17" s="27" t="s">
        <v>51</v>
      </c>
      <c r="E17" s="27" t="s">
        <v>46</v>
      </c>
      <c r="F17" s="29" t="s">
        <v>47</v>
      </c>
    </row>
    <row r="18" spans="1:6" ht="15.75" customHeight="1">
      <c r="A18" s="29">
        <v>17046270</v>
      </c>
      <c r="B18" s="30" t="s">
        <v>55</v>
      </c>
      <c r="C18" s="29" t="s">
        <v>12</v>
      </c>
      <c r="D18" s="29" t="s">
        <v>51</v>
      </c>
      <c r="E18" s="29" t="s">
        <v>46</v>
      </c>
      <c r="F18" s="27" t="s">
        <v>47</v>
      </c>
    </row>
    <row r="19" spans="1:6" ht="15.75" customHeight="1">
      <c r="A19" s="27">
        <v>17039878</v>
      </c>
      <c r="B19" s="28" t="s">
        <v>56</v>
      </c>
      <c r="C19" s="27" t="s">
        <v>12</v>
      </c>
      <c r="D19" s="27" t="s">
        <v>51</v>
      </c>
      <c r="E19" s="27" t="s">
        <v>46</v>
      </c>
      <c r="F19" s="29" t="s">
        <v>47</v>
      </c>
    </row>
    <row r="20" spans="1:6" ht="15.75" customHeight="1">
      <c r="A20" s="29">
        <v>17004977</v>
      </c>
      <c r="B20" s="30" t="s">
        <v>57</v>
      </c>
      <c r="C20" s="29" t="s">
        <v>12</v>
      </c>
      <c r="D20" s="29" t="s">
        <v>51</v>
      </c>
      <c r="E20" s="29" t="s">
        <v>46</v>
      </c>
      <c r="F20" s="27" t="s">
        <v>47</v>
      </c>
    </row>
    <row r="21" spans="1:6" ht="15.75" customHeight="1">
      <c r="A21" s="27">
        <v>17004993</v>
      </c>
      <c r="B21" s="28" t="s">
        <v>58</v>
      </c>
      <c r="C21" s="27" t="s">
        <v>12</v>
      </c>
      <c r="D21" s="27" t="s">
        <v>51</v>
      </c>
      <c r="E21" s="27" t="s">
        <v>46</v>
      </c>
      <c r="F21" s="29" t="s">
        <v>47</v>
      </c>
    </row>
    <row r="22" spans="1:6" ht="15.75" customHeight="1">
      <c r="A22" s="29">
        <v>17005019</v>
      </c>
      <c r="B22" s="30" t="s">
        <v>59</v>
      </c>
      <c r="C22" s="29" t="s">
        <v>12</v>
      </c>
      <c r="D22" s="29" t="s">
        <v>51</v>
      </c>
      <c r="E22" s="29" t="s">
        <v>46</v>
      </c>
      <c r="F22" s="27" t="s">
        <v>47</v>
      </c>
    </row>
    <row r="23" spans="1:6" ht="15.75" customHeight="1">
      <c r="A23" s="27">
        <v>17005396</v>
      </c>
      <c r="B23" s="28" t="s">
        <v>60</v>
      </c>
      <c r="C23" s="27" t="s">
        <v>12</v>
      </c>
      <c r="D23" s="27" t="s">
        <v>51</v>
      </c>
      <c r="E23" s="27" t="s">
        <v>46</v>
      </c>
      <c r="F23" s="29" t="s">
        <v>47</v>
      </c>
    </row>
    <row r="24" spans="1:6" ht="15.75" customHeight="1">
      <c r="A24" s="29">
        <v>17005400</v>
      </c>
      <c r="B24" s="30" t="s">
        <v>61</v>
      </c>
      <c r="C24" s="29" t="s">
        <v>12</v>
      </c>
      <c r="D24" s="29" t="s">
        <v>51</v>
      </c>
      <c r="E24" s="29" t="s">
        <v>46</v>
      </c>
      <c r="F24" s="27" t="s">
        <v>47</v>
      </c>
    </row>
    <row r="25" spans="1:6" ht="15.75" customHeight="1">
      <c r="A25" s="27">
        <v>17005493</v>
      </c>
      <c r="B25" s="28" t="s">
        <v>62</v>
      </c>
      <c r="C25" s="27" t="s">
        <v>12</v>
      </c>
      <c r="D25" s="27" t="s">
        <v>51</v>
      </c>
      <c r="E25" s="27" t="s">
        <v>46</v>
      </c>
      <c r="F25" s="29" t="s">
        <v>47</v>
      </c>
    </row>
    <row r="26" spans="1:6" ht="15.75" customHeight="1">
      <c r="A26" s="29">
        <v>17057183</v>
      </c>
      <c r="B26" s="30" t="s">
        <v>63</v>
      </c>
      <c r="C26" s="29" t="s">
        <v>12</v>
      </c>
      <c r="D26" s="29" t="s">
        <v>51</v>
      </c>
      <c r="E26" s="29" t="s">
        <v>46</v>
      </c>
      <c r="F26" s="27" t="s">
        <v>47</v>
      </c>
    </row>
    <row r="27" spans="1:6" ht="15.75" customHeight="1">
      <c r="A27" s="27">
        <v>17004942</v>
      </c>
      <c r="B27" s="28" t="s">
        <v>64</v>
      </c>
      <c r="C27" s="27" t="s">
        <v>12</v>
      </c>
      <c r="D27" s="27" t="s">
        <v>51</v>
      </c>
      <c r="E27" s="27" t="s">
        <v>46</v>
      </c>
      <c r="F27" s="29" t="s">
        <v>47</v>
      </c>
    </row>
    <row r="28" spans="1:6" ht="15.75" customHeight="1">
      <c r="A28" s="29">
        <v>17005027</v>
      </c>
      <c r="B28" s="30" t="s">
        <v>65</v>
      </c>
      <c r="C28" s="29" t="s">
        <v>12</v>
      </c>
      <c r="D28" s="29" t="s">
        <v>51</v>
      </c>
      <c r="E28" s="29" t="s">
        <v>46</v>
      </c>
      <c r="F28" s="27" t="s">
        <v>47</v>
      </c>
    </row>
    <row r="29" spans="1:6" ht="15.75" customHeight="1">
      <c r="A29" s="27">
        <v>17005477</v>
      </c>
      <c r="B29" s="28" t="s">
        <v>66</v>
      </c>
      <c r="C29" s="27" t="s">
        <v>12</v>
      </c>
      <c r="D29" s="27" t="s">
        <v>51</v>
      </c>
      <c r="E29" s="27" t="s">
        <v>46</v>
      </c>
      <c r="F29" s="29" t="s">
        <v>47</v>
      </c>
    </row>
    <row r="30" spans="1:6" ht="15.75" customHeight="1">
      <c r="A30" s="29">
        <v>17006279</v>
      </c>
      <c r="B30" s="30" t="s">
        <v>67</v>
      </c>
      <c r="C30" s="29" t="s">
        <v>12</v>
      </c>
      <c r="D30" s="29" t="s">
        <v>51</v>
      </c>
      <c r="E30" s="29" t="s">
        <v>46</v>
      </c>
      <c r="F30" s="27" t="s">
        <v>47</v>
      </c>
    </row>
    <row r="31" spans="1:6" ht="15.75" customHeight="1">
      <c r="A31" s="27">
        <v>17027608</v>
      </c>
      <c r="B31" s="28" t="s">
        <v>68</v>
      </c>
      <c r="C31" s="27" t="s">
        <v>12</v>
      </c>
      <c r="D31" s="27" t="s">
        <v>69</v>
      </c>
      <c r="E31" s="27" t="s">
        <v>46</v>
      </c>
      <c r="F31" s="29" t="s">
        <v>47</v>
      </c>
    </row>
    <row r="32" spans="1:6" ht="15.75" customHeight="1">
      <c r="A32" s="29">
        <v>17027993</v>
      </c>
      <c r="B32" s="30" t="s">
        <v>70</v>
      </c>
      <c r="C32" s="29" t="s">
        <v>12</v>
      </c>
      <c r="D32" s="29" t="s">
        <v>71</v>
      </c>
      <c r="E32" s="29" t="s">
        <v>46</v>
      </c>
      <c r="F32" s="27" t="s">
        <v>47</v>
      </c>
    </row>
    <row r="33" spans="1:6" ht="15.75" customHeight="1">
      <c r="A33" s="27">
        <v>17049296</v>
      </c>
      <c r="B33" s="28" t="s">
        <v>72</v>
      </c>
      <c r="C33" s="27" t="s">
        <v>12</v>
      </c>
      <c r="D33" s="27" t="s">
        <v>71</v>
      </c>
      <c r="E33" s="27" t="s">
        <v>46</v>
      </c>
      <c r="F33" s="27" t="s">
        <v>47</v>
      </c>
    </row>
    <row r="34" spans="1:6" ht="15.75" customHeight="1">
      <c r="A34" s="29">
        <v>17028515</v>
      </c>
      <c r="B34" s="30" t="s">
        <v>73</v>
      </c>
      <c r="C34" s="29" t="s">
        <v>12</v>
      </c>
      <c r="D34" s="29" t="s">
        <v>71</v>
      </c>
      <c r="E34" s="29" t="s">
        <v>46</v>
      </c>
      <c r="F34" s="29" t="s">
        <v>47</v>
      </c>
    </row>
    <row r="35" spans="1:6" ht="15.75" customHeight="1">
      <c r="A35" s="27">
        <v>17053722</v>
      </c>
      <c r="B35" s="28" t="s">
        <v>74</v>
      </c>
      <c r="C35" s="27" t="s">
        <v>12</v>
      </c>
      <c r="D35" s="27" t="s">
        <v>71</v>
      </c>
      <c r="E35" s="27" t="s">
        <v>46</v>
      </c>
      <c r="F35" s="27" t="s">
        <v>47</v>
      </c>
    </row>
    <row r="36" spans="1:6" ht="15.75" customHeight="1">
      <c r="A36" s="29">
        <v>17120802</v>
      </c>
      <c r="B36" s="30" t="s">
        <v>75</v>
      </c>
      <c r="C36" s="29" t="s">
        <v>12</v>
      </c>
      <c r="D36" s="29" t="s">
        <v>71</v>
      </c>
      <c r="E36" s="29" t="s">
        <v>46</v>
      </c>
      <c r="F36" s="27" t="s">
        <v>47</v>
      </c>
    </row>
    <row r="37" spans="1:6" ht="15.75" customHeight="1">
      <c r="A37" s="27">
        <v>17010012</v>
      </c>
      <c r="B37" s="28" t="s">
        <v>76</v>
      </c>
      <c r="C37" s="27" t="s">
        <v>12</v>
      </c>
      <c r="D37" s="27" t="s">
        <v>77</v>
      </c>
      <c r="E37" s="27" t="s">
        <v>46</v>
      </c>
      <c r="F37" s="29" t="s">
        <v>47</v>
      </c>
    </row>
    <row r="38" spans="1:6" ht="15.75" customHeight="1">
      <c r="A38" s="29">
        <v>17010462</v>
      </c>
      <c r="B38" s="30" t="s">
        <v>78</v>
      </c>
      <c r="C38" s="29" t="s">
        <v>12</v>
      </c>
      <c r="D38" s="29" t="s">
        <v>79</v>
      </c>
      <c r="E38" s="29" t="s">
        <v>46</v>
      </c>
      <c r="F38" s="29" t="s">
        <v>47</v>
      </c>
    </row>
    <row r="39" spans="1:6" ht="15.75" customHeight="1">
      <c r="A39" s="27">
        <v>17052068</v>
      </c>
      <c r="B39" s="28" t="s">
        <v>80</v>
      </c>
      <c r="C39" s="27" t="s">
        <v>12</v>
      </c>
      <c r="D39" s="27" t="s">
        <v>51</v>
      </c>
      <c r="E39" s="27" t="s">
        <v>46</v>
      </c>
      <c r="F39" s="27" t="s">
        <v>81</v>
      </c>
    </row>
    <row r="40" spans="1:6" ht="15.75" customHeight="1">
      <c r="A40" s="29">
        <v>17005345</v>
      </c>
      <c r="B40" s="30" t="s">
        <v>82</v>
      </c>
      <c r="C40" s="29" t="s">
        <v>12</v>
      </c>
      <c r="D40" s="29" t="s">
        <v>51</v>
      </c>
      <c r="E40" s="29" t="s">
        <v>46</v>
      </c>
      <c r="F40" s="27" t="s">
        <v>81</v>
      </c>
    </row>
    <row r="41" spans="1:6" ht="15.75" customHeight="1">
      <c r="A41" s="27">
        <v>17005353</v>
      </c>
      <c r="B41" s="28" t="s">
        <v>83</v>
      </c>
      <c r="C41" s="27" t="s">
        <v>12</v>
      </c>
      <c r="D41" s="27" t="s">
        <v>51</v>
      </c>
      <c r="E41" s="27" t="s">
        <v>46</v>
      </c>
      <c r="F41" s="29" t="s">
        <v>81</v>
      </c>
    </row>
    <row r="42" spans="1:6" ht="15.75" customHeight="1">
      <c r="A42" s="29">
        <v>17005442</v>
      </c>
      <c r="B42" s="30" t="s">
        <v>84</v>
      </c>
      <c r="C42" s="29" t="s">
        <v>12</v>
      </c>
      <c r="D42" s="29" t="s">
        <v>51</v>
      </c>
      <c r="E42" s="29" t="s">
        <v>46</v>
      </c>
      <c r="F42" s="27" t="s">
        <v>81</v>
      </c>
    </row>
    <row r="43" spans="1:6" ht="15.75" customHeight="1">
      <c r="A43" s="27">
        <v>17005230</v>
      </c>
      <c r="B43" s="28" t="s">
        <v>85</v>
      </c>
      <c r="C43" s="27" t="s">
        <v>12</v>
      </c>
      <c r="D43" s="27" t="s">
        <v>51</v>
      </c>
      <c r="E43" s="27" t="s">
        <v>46</v>
      </c>
      <c r="F43" s="29" t="s">
        <v>81</v>
      </c>
    </row>
    <row r="44" spans="1:6" ht="15.75" customHeight="1">
      <c r="A44" s="29">
        <v>17005329</v>
      </c>
      <c r="B44" s="30" t="s">
        <v>86</v>
      </c>
      <c r="C44" s="29" t="s">
        <v>12</v>
      </c>
      <c r="D44" s="29" t="s">
        <v>51</v>
      </c>
      <c r="E44" s="29" t="s">
        <v>46</v>
      </c>
      <c r="F44" s="27" t="s">
        <v>81</v>
      </c>
    </row>
    <row r="45" spans="1:6" ht="15.75" customHeight="1">
      <c r="A45" s="27">
        <v>17006430</v>
      </c>
      <c r="B45" s="28" t="s">
        <v>87</v>
      </c>
      <c r="C45" s="27" t="s">
        <v>12</v>
      </c>
      <c r="D45" s="27" t="s">
        <v>88</v>
      </c>
      <c r="E45" s="27" t="s">
        <v>46</v>
      </c>
      <c r="F45" s="29" t="s">
        <v>81</v>
      </c>
    </row>
    <row r="46" spans="1:6" ht="15.75" customHeight="1">
      <c r="A46" s="29">
        <v>17056012</v>
      </c>
      <c r="B46" s="30" t="s">
        <v>89</v>
      </c>
      <c r="C46" s="29" t="s">
        <v>12</v>
      </c>
      <c r="D46" s="29" t="s">
        <v>90</v>
      </c>
      <c r="E46" s="29" t="s">
        <v>46</v>
      </c>
      <c r="F46" s="27" t="s">
        <v>81</v>
      </c>
    </row>
    <row r="47" spans="1:6" ht="15.75" customHeight="1">
      <c r="A47" s="27">
        <v>17008905</v>
      </c>
      <c r="B47" s="28" t="s">
        <v>91</v>
      </c>
      <c r="C47" s="27" t="s">
        <v>12</v>
      </c>
      <c r="D47" s="27" t="s">
        <v>92</v>
      </c>
      <c r="E47" s="27" t="s">
        <v>46</v>
      </c>
      <c r="F47" s="27" t="s">
        <v>81</v>
      </c>
    </row>
    <row r="48" spans="1:6" ht="15.75" customHeight="1">
      <c r="A48" s="29">
        <v>17009774</v>
      </c>
      <c r="B48" s="30" t="s">
        <v>93</v>
      </c>
      <c r="C48" s="29" t="s">
        <v>12</v>
      </c>
      <c r="D48" s="29" t="s">
        <v>94</v>
      </c>
      <c r="E48" s="29" t="s">
        <v>46</v>
      </c>
      <c r="F48" s="27" t="s">
        <v>81</v>
      </c>
    </row>
    <row r="49" spans="1:6" ht="15.75" customHeight="1">
      <c r="A49" s="27">
        <v>17052050</v>
      </c>
      <c r="B49" s="28" t="s">
        <v>95</v>
      </c>
      <c r="C49" s="27" t="s">
        <v>12</v>
      </c>
      <c r="D49" s="27" t="s">
        <v>45</v>
      </c>
      <c r="E49" s="27" t="s">
        <v>46</v>
      </c>
      <c r="F49" s="29" t="s">
        <v>96</v>
      </c>
    </row>
    <row r="50" spans="1:6" ht="15.75" customHeight="1">
      <c r="A50" s="29">
        <v>17000173</v>
      </c>
      <c r="B50" s="30" t="s">
        <v>97</v>
      </c>
      <c r="C50" s="29" t="s">
        <v>12</v>
      </c>
      <c r="D50" s="29" t="s">
        <v>45</v>
      </c>
      <c r="E50" s="29" t="s">
        <v>46</v>
      </c>
      <c r="F50" s="27" t="s">
        <v>96</v>
      </c>
    </row>
    <row r="51" spans="1:6" ht="15.75" customHeight="1">
      <c r="A51" s="27">
        <v>17056691</v>
      </c>
      <c r="B51" s="28" t="s">
        <v>98</v>
      </c>
      <c r="C51" s="27" t="s">
        <v>12</v>
      </c>
      <c r="D51" s="27" t="s">
        <v>49</v>
      </c>
      <c r="E51" s="27" t="s">
        <v>46</v>
      </c>
      <c r="F51" s="27" t="s">
        <v>96</v>
      </c>
    </row>
    <row r="52" spans="1:6" ht="15.75" customHeight="1">
      <c r="A52" s="29">
        <v>17004985</v>
      </c>
      <c r="B52" s="30" t="s">
        <v>99</v>
      </c>
      <c r="C52" s="29" t="s">
        <v>12</v>
      </c>
      <c r="D52" s="29" t="s">
        <v>51</v>
      </c>
      <c r="E52" s="29" t="s">
        <v>46</v>
      </c>
      <c r="F52" s="27" t="s">
        <v>96</v>
      </c>
    </row>
    <row r="53" spans="1:6" ht="15.75" customHeight="1">
      <c r="A53" s="27">
        <v>17004950</v>
      </c>
      <c r="B53" s="28" t="s">
        <v>100</v>
      </c>
      <c r="C53" s="27" t="s">
        <v>12</v>
      </c>
      <c r="D53" s="27" t="s">
        <v>51</v>
      </c>
      <c r="E53" s="27" t="s">
        <v>46</v>
      </c>
      <c r="F53" s="29" t="s">
        <v>96</v>
      </c>
    </row>
    <row r="54" spans="1:6" ht="15.75" customHeight="1">
      <c r="A54" s="29">
        <v>17005264</v>
      </c>
      <c r="B54" s="30" t="s">
        <v>101</v>
      </c>
      <c r="C54" s="29" t="s">
        <v>12</v>
      </c>
      <c r="D54" s="29" t="s">
        <v>51</v>
      </c>
      <c r="E54" s="29" t="s">
        <v>46</v>
      </c>
      <c r="F54" s="27" t="s">
        <v>96</v>
      </c>
    </row>
    <row r="55" spans="1:6" ht="15.75" customHeight="1">
      <c r="A55" s="27">
        <v>17095808</v>
      </c>
      <c r="B55" s="28" t="s">
        <v>102</v>
      </c>
      <c r="C55" s="27" t="s">
        <v>12</v>
      </c>
      <c r="D55" s="27" t="s">
        <v>51</v>
      </c>
      <c r="E55" s="27" t="s">
        <v>46</v>
      </c>
      <c r="F55" s="29" t="s">
        <v>96</v>
      </c>
    </row>
    <row r="56" spans="1:6" ht="15.75" customHeight="1">
      <c r="A56" s="29">
        <v>17005426</v>
      </c>
      <c r="B56" s="30" t="s">
        <v>103</v>
      </c>
      <c r="C56" s="29" t="s">
        <v>12</v>
      </c>
      <c r="D56" s="29" t="s">
        <v>51</v>
      </c>
      <c r="E56" s="29" t="s">
        <v>46</v>
      </c>
      <c r="F56" s="27" t="s">
        <v>96</v>
      </c>
    </row>
    <row r="57" spans="1:6" ht="15.75" customHeight="1">
      <c r="A57" s="27">
        <v>17056969</v>
      </c>
      <c r="B57" s="28" t="s">
        <v>104</v>
      </c>
      <c r="C57" s="27" t="s">
        <v>12</v>
      </c>
      <c r="D57" s="27" t="s">
        <v>51</v>
      </c>
      <c r="E57" s="27" t="s">
        <v>46</v>
      </c>
      <c r="F57" s="29" t="s">
        <v>96</v>
      </c>
    </row>
    <row r="58" spans="1:6" ht="15.75" customHeight="1">
      <c r="A58" s="29">
        <v>17005299</v>
      </c>
      <c r="B58" s="30" t="s">
        <v>105</v>
      </c>
      <c r="C58" s="29" t="s">
        <v>12</v>
      </c>
      <c r="D58" s="29" t="s">
        <v>51</v>
      </c>
      <c r="E58" s="29" t="s">
        <v>46</v>
      </c>
      <c r="F58" s="27" t="s">
        <v>96</v>
      </c>
    </row>
    <row r="59" spans="1:6" ht="15.75" customHeight="1">
      <c r="A59" s="27">
        <v>17005370</v>
      </c>
      <c r="B59" s="28" t="s">
        <v>106</v>
      </c>
      <c r="C59" s="27" t="s">
        <v>12</v>
      </c>
      <c r="D59" s="27" t="s">
        <v>51</v>
      </c>
      <c r="E59" s="27" t="s">
        <v>46</v>
      </c>
      <c r="F59" s="29" t="s">
        <v>96</v>
      </c>
    </row>
    <row r="60" spans="1:6" ht="15.75" customHeight="1">
      <c r="A60" s="29">
        <v>17005280</v>
      </c>
      <c r="B60" s="30" t="s">
        <v>107</v>
      </c>
      <c r="C60" s="29" t="s">
        <v>12</v>
      </c>
      <c r="D60" s="29" t="s">
        <v>51</v>
      </c>
      <c r="E60" s="29" t="s">
        <v>46</v>
      </c>
      <c r="F60" s="27" t="s">
        <v>96</v>
      </c>
    </row>
    <row r="61" spans="1:6" ht="15.75" customHeight="1">
      <c r="A61" s="27">
        <v>17005485</v>
      </c>
      <c r="B61" s="28" t="s">
        <v>108</v>
      </c>
      <c r="C61" s="27" t="s">
        <v>12</v>
      </c>
      <c r="D61" s="27" t="s">
        <v>51</v>
      </c>
      <c r="E61" s="27" t="s">
        <v>46</v>
      </c>
      <c r="F61" s="29" t="s">
        <v>96</v>
      </c>
    </row>
    <row r="62" spans="1:6" ht="15.75" customHeight="1">
      <c r="A62" s="29">
        <v>17006422</v>
      </c>
      <c r="B62" s="30" t="s">
        <v>109</v>
      </c>
      <c r="C62" s="29" t="s">
        <v>12</v>
      </c>
      <c r="D62" s="29" t="s">
        <v>88</v>
      </c>
      <c r="E62" s="29" t="s">
        <v>46</v>
      </c>
      <c r="F62" s="27" t="s">
        <v>96</v>
      </c>
    </row>
    <row r="63" spans="1:6" ht="15.75" customHeight="1">
      <c r="A63" s="27">
        <v>17006848</v>
      </c>
      <c r="B63" s="28" t="s">
        <v>110</v>
      </c>
      <c r="C63" s="27" t="s">
        <v>12</v>
      </c>
      <c r="D63" s="27" t="s">
        <v>111</v>
      </c>
      <c r="E63" s="27" t="s">
        <v>46</v>
      </c>
      <c r="F63" s="29" t="s">
        <v>96</v>
      </c>
    </row>
    <row r="64" spans="1:6" ht="15.75" customHeight="1">
      <c r="A64" s="29">
        <v>17006872</v>
      </c>
      <c r="B64" s="30" t="s">
        <v>112</v>
      </c>
      <c r="C64" s="29" t="s">
        <v>12</v>
      </c>
      <c r="D64" s="29" t="s">
        <v>111</v>
      </c>
      <c r="E64" s="29" t="s">
        <v>46</v>
      </c>
      <c r="F64" s="27" t="s">
        <v>96</v>
      </c>
    </row>
    <row r="65" spans="1:6" ht="15.75" customHeight="1">
      <c r="A65" s="27">
        <v>17028027</v>
      </c>
      <c r="B65" s="28" t="s">
        <v>113</v>
      </c>
      <c r="C65" s="27" t="s">
        <v>12</v>
      </c>
      <c r="D65" s="27" t="s">
        <v>114</v>
      </c>
      <c r="E65" s="27" t="s">
        <v>46</v>
      </c>
      <c r="F65" s="27" t="s">
        <v>96</v>
      </c>
    </row>
    <row r="66" spans="1:6" ht="15.75" customHeight="1">
      <c r="A66" s="29">
        <v>17028000</v>
      </c>
      <c r="B66" s="30" t="s">
        <v>115</v>
      </c>
      <c r="C66" s="29" t="s">
        <v>12</v>
      </c>
      <c r="D66" s="29" t="s">
        <v>114</v>
      </c>
      <c r="E66" s="29" t="s">
        <v>46</v>
      </c>
      <c r="F66" s="29" t="s">
        <v>96</v>
      </c>
    </row>
    <row r="67" spans="1:6" ht="15.75" customHeight="1">
      <c r="A67" s="27">
        <v>17007429</v>
      </c>
      <c r="B67" s="28" t="s">
        <v>116</v>
      </c>
      <c r="C67" s="27" t="s">
        <v>12</v>
      </c>
      <c r="D67" s="27" t="s">
        <v>117</v>
      </c>
      <c r="E67" s="27" t="s">
        <v>46</v>
      </c>
      <c r="F67" s="27" t="s">
        <v>96</v>
      </c>
    </row>
    <row r="68" spans="1:6" ht="15.75" customHeight="1">
      <c r="A68" s="29">
        <v>17007895</v>
      </c>
      <c r="B68" s="30" t="s">
        <v>118</v>
      </c>
      <c r="C68" s="29" t="s">
        <v>12</v>
      </c>
      <c r="D68" s="29" t="s">
        <v>90</v>
      </c>
      <c r="E68" s="29" t="s">
        <v>46</v>
      </c>
      <c r="F68" s="29" t="s">
        <v>96</v>
      </c>
    </row>
    <row r="69" spans="1:6" ht="15.75" customHeight="1">
      <c r="A69" s="27">
        <v>17007887</v>
      </c>
      <c r="B69" s="28" t="s">
        <v>119</v>
      </c>
      <c r="C69" s="27" t="s">
        <v>12</v>
      </c>
      <c r="D69" s="27" t="s">
        <v>90</v>
      </c>
      <c r="E69" s="27" t="s">
        <v>46</v>
      </c>
      <c r="F69" s="27" t="s">
        <v>96</v>
      </c>
    </row>
    <row r="70" spans="1:6" ht="15.75" customHeight="1">
      <c r="A70" s="29">
        <v>17008794</v>
      </c>
      <c r="B70" s="30" t="s">
        <v>120</v>
      </c>
      <c r="C70" s="29" t="s">
        <v>12</v>
      </c>
      <c r="D70" s="29" t="s">
        <v>121</v>
      </c>
      <c r="E70" s="29" t="s">
        <v>46</v>
      </c>
      <c r="F70" s="27" t="s">
        <v>96</v>
      </c>
    </row>
    <row r="71" spans="1:6" ht="15.75" customHeight="1">
      <c r="A71" s="27">
        <v>17008786</v>
      </c>
      <c r="B71" s="28" t="s">
        <v>122</v>
      </c>
      <c r="C71" s="27" t="s">
        <v>12</v>
      </c>
      <c r="D71" s="27" t="s">
        <v>121</v>
      </c>
      <c r="E71" s="27" t="s">
        <v>46</v>
      </c>
      <c r="F71" s="29" t="s">
        <v>96</v>
      </c>
    </row>
    <row r="72" spans="1:6" ht="15.75" customHeight="1">
      <c r="A72" s="29">
        <v>17008867</v>
      </c>
      <c r="B72" s="30" t="s">
        <v>123</v>
      </c>
      <c r="C72" s="29" t="s">
        <v>12</v>
      </c>
      <c r="D72" s="29" t="s">
        <v>92</v>
      </c>
      <c r="E72" s="29" t="s">
        <v>46</v>
      </c>
      <c r="F72" s="27" t="s">
        <v>96</v>
      </c>
    </row>
    <row r="73" spans="1:6" ht="15.75" customHeight="1">
      <c r="A73" s="27">
        <v>17047218</v>
      </c>
      <c r="B73" s="28" t="s">
        <v>124</v>
      </c>
      <c r="C73" s="27" t="s">
        <v>12</v>
      </c>
      <c r="D73" s="27" t="s">
        <v>92</v>
      </c>
      <c r="E73" s="27" t="s">
        <v>46</v>
      </c>
      <c r="F73" s="29" t="s">
        <v>96</v>
      </c>
    </row>
    <row r="74" spans="1:6" ht="15.75" customHeight="1">
      <c r="A74" s="29">
        <v>17035180</v>
      </c>
      <c r="B74" s="30" t="s">
        <v>125</v>
      </c>
      <c r="C74" s="29" t="s">
        <v>12</v>
      </c>
      <c r="D74" s="29" t="s">
        <v>126</v>
      </c>
      <c r="E74" s="29" t="s">
        <v>46</v>
      </c>
      <c r="F74" s="27" t="s">
        <v>96</v>
      </c>
    </row>
    <row r="75" spans="1:6" ht="15.75" customHeight="1">
      <c r="A75" s="27">
        <v>17003261</v>
      </c>
      <c r="B75" s="28" t="s">
        <v>127</v>
      </c>
      <c r="C75" s="27" t="s">
        <v>12</v>
      </c>
      <c r="D75" s="27" t="s">
        <v>128</v>
      </c>
      <c r="E75" s="27" t="s">
        <v>46</v>
      </c>
      <c r="F75" s="27" t="s">
        <v>96</v>
      </c>
    </row>
    <row r="76" spans="1:6" ht="15.75" customHeight="1">
      <c r="A76" s="29">
        <v>17083800</v>
      </c>
      <c r="B76" s="30" t="s">
        <v>129</v>
      </c>
      <c r="C76" s="29" t="s">
        <v>12</v>
      </c>
      <c r="D76" s="29" t="s">
        <v>130</v>
      </c>
      <c r="E76" s="29" t="s">
        <v>46</v>
      </c>
      <c r="F76" s="29" t="s">
        <v>96</v>
      </c>
    </row>
    <row r="77" spans="1:6" ht="15.75" customHeight="1">
      <c r="A77" s="27">
        <v>17009880</v>
      </c>
      <c r="B77" s="28" t="s">
        <v>131</v>
      </c>
      <c r="C77" s="27" t="s">
        <v>12</v>
      </c>
      <c r="D77" s="27" t="s">
        <v>130</v>
      </c>
      <c r="E77" s="27" t="s">
        <v>46</v>
      </c>
      <c r="F77" s="27" t="s">
        <v>96</v>
      </c>
    </row>
    <row r="78" spans="1:6" ht="15.75" customHeight="1">
      <c r="A78" s="29">
        <v>17009898</v>
      </c>
      <c r="B78" s="30" t="s">
        <v>132</v>
      </c>
      <c r="C78" s="29" t="s">
        <v>12</v>
      </c>
      <c r="D78" s="29" t="s">
        <v>130</v>
      </c>
      <c r="E78" s="29" t="s">
        <v>46</v>
      </c>
      <c r="F78" s="29" t="s">
        <v>96</v>
      </c>
    </row>
    <row r="79" spans="1:6" ht="15.75" customHeight="1">
      <c r="A79" s="27">
        <v>17044359</v>
      </c>
      <c r="B79" s="28" t="s">
        <v>133</v>
      </c>
      <c r="C79" s="27" t="s">
        <v>12</v>
      </c>
      <c r="D79" s="27" t="s">
        <v>130</v>
      </c>
      <c r="E79" s="27" t="s">
        <v>46</v>
      </c>
      <c r="F79" s="27" t="s">
        <v>96</v>
      </c>
    </row>
    <row r="80" spans="1:6" ht="15.75" customHeight="1">
      <c r="A80" s="29">
        <v>17042941</v>
      </c>
      <c r="B80" s="30" t="s">
        <v>134</v>
      </c>
      <c r="C80" s="29" t="s">
        <v>12</v>
      </c>
      <c r="D80" s="29" t="s">
        <v>130</v>
      </c>
      <c r="E80" s="29" t="s">
        <v>46</v>
      </c>
      <c r="F80" s="29" t="s">
        <v>96</v>
      </c>
    </row>
    <row r="81" spans="1:6" ht="15.75" customHeight="1">
      <c r="A81" s="27">
        <v>17084806</v>
      </c>
      <c r="B81" s="28" t="s">
        <v>135</v>
      </c>
      <c r="C81" s="27" t="s">
        <v>12</v>
      </c>
      <c r="D81" s="27" t="s">
        <v>130</v>
      </c>
      <c r="E81" s="27" t="s">
        <v>46</v>
      </c>
      <c r="F81" s="27" t="s">
        <v>96</v>
      </c>
    </row>
    <row r="82" spans="1:6" ht="15.75" customHeight="1">
      <c r="A82" s="29">
        <v>17010020</v>
      </c>
      <c r="B82" s="30" t="s">
        <v>136</v>
      </c>
      <c r="C82" s="29" t="s">
        <v>12</v>
      </c>
      <c r="D82" s="29" t="s">
        <v>77</v>
      </c>
      <c r="E82" s="29" t="s">
        <v>46</v>
      </c>
      <c r="F82" s="29" t="s">
        <v>96</v>
      </c>
    </row>
    <row r="83" spans="1:6" ht="15.75" customHeight="1">
      <c r="A83" s="27">
        <v>17048176</v>
      </c>
      <c r="B83" s="28" t="s">
        <v>137</v>
      </c>
      <c r="C83" s="27" t="s">
        <v>12</v>
      </c>
      <c r="D83" s="27" t="s">
        <v>77</v>
      </c>
      <c r="E83" s="27" t="s">
        <v>46</v>
      </c>
      <c r="F83" s="27" t="s">
        <v>96</v>
      </c>
    </row>
    <row r="84" spans="1:6" ht="15.75" customHeight="1">
      <c r="A84" s="29">
        <v>17010330</v>
      </c>
      <c r="B84" s="30" t="s">
        <v>138</v>
      </c>
      <c r="C84" s="29" t="s">
        <v>12</v>
      </c>
      <c r="D84" s="29" t="s">
        <v>79</v>
      </c>
      <c r="E84" s="29" t="s">
        <v>46</v>
      </c>
      <c r="F84" s="29" t="s">
        <v>96</v>
      </c>
    </row>
    <row r="85" spans="1:6" ht="15.75" customHeight="1">
      <c r="A85" s="27">
        <v>17010365</v>
      </c>
      <c r="B85" s="28" t="s">
        <v>139</v>
      </c>
      <c r="C85" s="27" t="s">
        <v>12</v>
      </c>
      <c r="D85" s="27" t="s">
        <v>79</v>
      </c>
      <c r="E85" s="31" t="s">
        <v>46</v>
      </c>
      <c r="F85" s="31" t="s">
        <v>96</v>
      </c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autoFilter ref="A10:F85" xr:uid="{00000000-0009-0000-0000-000001000000}">
    <sortState xmlns:xlrd2="http://schemas.microsoft.com/office/spreadsheetml/2017/richdata2" ref="A10:F85">
      <sortCondition descending="1" ref="F10:F85"/>
    </sortState>
  </autoFilter>
  <mergeCells count="2">
    <mergeCell ref="A8:B8"/>
    <mergeCell ref="A1:F1"/>
  </mergeCells>
  <conditionalFormatting sqref="F11:F728">
    <cfRule type="cellIs" dxfId="35" priority="1" operator="equal">
      <formula>"Não iniciado"</formula>
    </cfRule>
    <cfRule type="cellIs" dxfId="34" priority="2" operator="equal">
      <formula>"Em cadastramento"</formula>
    </cfRule>
    <cfRule type="notContainsBlanks" dxfId="33" priority="3">
      <formula>LEN(TRIM(F11))&gt;0</formula>
    </cfRule>
  </conditionalFormatting>
  <pageMargins left="0.25" right="0.25" top="0.75" bottom="0.75" header="0" footer="0"/>
  <pageSetup paperSize="9" scale="7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28"/>
  <sheetViews>
    <sheetView workbookViewId="0"/>
  </sheetViews>
  <sheetFormatPr defaultColWidth="12.5703125" defaultRowHeight="15" customHeight="1"/>
  <cols>
    <col min="1" max="1" width="33.28515625" customWidth="1"/>
    <col min="2" max="2" width="91.5703125" customWidth="1"/>
    <col min="3" max="3" width="21.140625" customWidth="1"/>
    <col min="4" max="4" width="24.42578125" customWidth="1"/>
    <col min="5" max="5" width="11.5703125" customWidth="1"/>
    <col min="6" max="6" width="16.7109375" customWidth="1"/>
    <col min="7" max="7" width="19.28515625" hidden="1" customWidth="1"/>
  </cols>
  <sheetData>
    <row r="1" spans="1:7" ht="22.5" customHeight="1">
      <c r="A1" s="65" t="s">
        <v>140</v>
      </c>
      <c r="B1" s="64"/>
      <c r="C1" s="64"/>
      <c r="D1" s="64"/>
      <c r="E1" s="64"/>
      <c r="F1" s="64"/>
      <c r="G1" s="64"/>
    </row>
    <row r="2" spans="1:7" ht="15.75" customHeight="1">
      <c r="A2" s="32"/>
      <c r="B2" s="33"/>
      <c r="C2" s="34"/>
      <c r="D2" s="34"/>
      <c r="E2" s="34"/>
      <c r="F2" s="34"/>
      <c r="G2" s="34"/>
    </row>
    <row r="3" spans="1:7" ht="15.75" customHeight="1">
      <c r="A3" s="23" t="s">
        <v>33</v>
      </c>
      <c r="B3" s="24">
        <f>COUNTA(F11:F928)</f>
        <v>39</v>
      </c>
      <c r="C3" s="34"/>
      <c r="D3" s="34"/>
      <c r="E3" s="34"/>
      <c r="F3" s="34"/>
      <c r="G3" s="34"/>
    </row>
    <row r="4" spans="1:7" ht="15.75" customHeight="1">
      <c r="A4" s="23" t="s">
        <v>34</v>
      </c>
      <c r="B4" s="24">
        <f>COUNTIF(F11:F750, "Em análise do MEC")</f>
        <v>14</v>
      </c>
      <c r="C4" s="34"/>
      <c r="D4" s="34"/>
      <c r="E4" s="34"/>
      <c r="F4" s="34"/>
      <c r="G4" s="34"/>
    </row>
    <row r="5" spans="1:7" ht="15.75" customHeight="1">
      <c r="A5" s="23" t="s">
        <v>35</v>
      </c>
      <c r="B5" s="24">
        <f>SUM(COUNTIF(F11:F750, "Não iniciado"), COUNTIF(F11:F750, "Em cadastramento"))</f>
        <v>25</v>
      </c>
      <c r="C5" s="34"/>
      <c r="D5" s="34"/>
      <c r="E5" s="34"/>
      <c r="F5" s="34"/>
      <c r="G5" s="34"/>
    </row>
    <row r="6" spans="1:7" ht="15.75" customHeight="1">
      <c r="A6" s="23" t="s">
        <v>36</v>
      </c>
      <c r="B6" s="25">
        <f>B4/B3*100</f>
        <v>35.897435897435898</v>
      </c>
      <c r="C6" s="34"/>
      <c r="D6" s="34"/>
      <c r="E6" s="34"/>
      <c r="F6" s="34"/>
      <c r="G6" s="34"/>
    </row>
    <row r="7" spans="1:7" ht="15.75" customHeight="1">
      <c r="A7" s="34"/>
      <c r="B7" s="35"/>
      <c r="C7" s="34"/>
      <c r="D7" s="34"/>
      <c r="E7" s="34"/>
      <c r="F7" s="34"/>
      <c r="G7" s="34"/>
    </row>
    <row r="8" spans="1:7" ht="15.75" customHeight="1">
      <c r="A8" s="63" t="s">
        <v>37</v>
      </c>
      <c r="B8" s="64"/>
      <c r="C8" s="34"/>
      <c r="D8" s="34"/>
      <c r="E8" s="34"/>
      <c r="F8" s="34"/>
      <c r="G8" s="34"/>
    </row>
    <row r="9" spans="1:7" ht="15.75" customHeight="1">
      <c r="A9" s="34"/>
      <c r="B9" s="35"/>
      <c r="C9" s="34"/>
      <c r="D9" s="34"/>
      <c r="E9" s="34"/>
      <c r="F9" s="34"/>
      <c r="G9" s="34"/>
    </row>
    <row r="10" spans="1:7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36" t="s">
        <v>141</v>
      </c>
    </row>
    <row r="11" spans="1:7" ht="15.75" customHeight="1">
      <c r="A11" s="27">
        <v>17050715</v>
      </c>
      <c r="B11" s="28" t="s">
        <v>142</v>
      </c>
      <c r="C11" s="27" t="s">
        <v>22</v>
      </c>
      <c r="D11" s="27" t="s">
        <v>143</v>
      </c>
      <c r="E11" s="27" t="s">
        <v>46</v>
      </c>
      <c r="F11" s="29" t="s">
        <v>47</v>
      </c>
      <c r="G11" s="34" t="s">
        <v>144</v>
      </c>
    </row>
    <row r="12" spans="1:7" ht="15.75" customHeight="1">
      <c r="A12" s="29">
        <v>17000378</v>
      </c>
      <c r="B12" s="30" t="s">
        <v>145</v>
      </c>
      <c r="C12" s="29" t="s">
        <v>22</v>
      </c>
      <c r="D12" s="29" t="s">
        <v>143</v>
      </c>
      <c r="E12" s="29" t="s">
        <v>46</v>
      </c>
      <c r="F12" s="29" t="s">
        <v>47</v>
      </c>
      <c r="G12" s="34" t="s">
        <v>146</v>
      </c>
    </row>
    <row r="13" spans="1:7" ht="15.75" customHeight="1">
      <c r="A13" s="27">
        <v>17057221</v>
      </c>
      <c r="B13" s="28" t="s">
        <v>147</v>
      </c>
      <c r="C13" s="27" t="s">
        <v>22</v>
      </c>
      <c r="D13" s="27" t="s">
        <v>143</v>
      </c>
      <c r="E13" s="27" t="s">
        <v>46</v>
      </c>
      <c r="F13" s="29" t="s">
        <v>47</v>
      </c>
      <c r="G13" s="34" t="s">
        <v>146</v>
      </c>
    </row>
    <row r="14" spans="1:7" ht="15.75" customHeight="1">
      <c r="A14" s="29">
        <v>17047366</v>
      </c>
      <c r="B14" s="30" t="s">
        <v>148</v>
      </c>
      <c r="C14" s="29" t="s">
        <v>22</v>
      </c>
      <c r="D14" s="29" t="s">
        <v>143</v>
      </c>
      <c r="E14" s="29" t="s">
        <v>46</v>
      </c>
      <c r="F14" s="29" t="s">
        <v>47</v>
      </c>
      <c r="G14" s="34" t="s">
        <v>146</v>
      </c>
    </row>
    <row r="15" spans="1:7" ht="15.75" customHeight="1">
      <c r="A15" s="27">
        <v>17001005</v>
      </c>
      <c r="B15" s="28" t="s">
        <v>149</v>
      </c>
      <c r="C15" s="27" t="s">
        <v>22</v>
      </c>
      <c r="D15" s="27" t="s">
        <v>150</v>
      </c>
      <c r="E15" s="27" t="s">
        <v>46</v>
      </c>
      <c r="F15" s="29" t="s">
        <v>47</v>
      </c>
      <c r="G15" s="34" t="s">
        <v>146</v>
      </c>
    </row>
    <row r="16" spans="1:7" ht="15.75" customHeight="1">
      <c r="A16" s="29">
        <v>17001188</v>
      </c>
      <c r="B16" s="30" t="s">
        <v>151</v>
      </c>
      <c r="C16" s="29" t="s">
        <v>22</v>
      </c>
      <c r="D16" s="29" t="s">
        <v>152</v>
      </c>
      <c r="E16" s="29" t="s">
        <v>46</v>
      </c>
      <c r="F16" s="29" t="s">
        <v>47</v>
      </c>
      <c r="G16" s="34" t="s">
        <v>153</v>
      </c>
    </row>
    <row r="17" spans="1:7" ht="15.75" customHeight="1">
      <c r="A17" s="27">
        <v>17001439</v>
      </c>
      <c r="B17" s="28" t="s">
        <v>154</v>
      </c>
      <c r="C17" s="27" t="s">
        <v>22</v>
      </c>
      <c r="D17" s="27" t="s">
        <v>155</v>
      </c>
      <c r="E17" s="27" t="s">
        <v>46</v>
      </c>
      <c r="F17" s="29" t="s">
        <v>47</v>
      </c>
      <c r="G17" s="34" t="s">
        <v>153</v>
      </c>
    </row>
    <row r="18" spans="1:7" ht="15.75" customHeight="1">
      <c r="A18" s="29">
        <v>17001668</v>
      </c>
      <c r="B18" s="30" t="s">
        <v>156</v>
      </c>
      <c r="C18" s="29" t="s">
        <v>22</v>
      </c>
      <c r="D18" s="29" t="s">
        <v>157</v>
      </c>
      <c r="E18" s="29" t="s">
        <v>46</v>
      </c>
      <c r="F18" s="29" t="s">
        <v>47</v>
      </c>
      <c r="G18" s="34" t="s">
        <v>146</v>
      </c>
    </row>
    <row r="19" spans="1:7" ht="15.75" customHeight="1">
      <c r="A19" s="27">
        <v>17001650</v>
      </c>
      <c r="B19" s="28" t="s">
        <v>158</v>
      </c>
      <c r="C19" s="27" t="s">
        <v>22</v>
      </c>
      <c r="D19" s="27" t="s">
        <v>157</v>
      </c>
      <c r="E19" s="27" t="s">
        <v>46</v>
      </c>
      <c r="F19" s="29" t="s">
        <v>47</v>
      </c>
      <c r="G19" s="34" t="s">
        <v>144</v>
      </c>
    </row>
    <row r="20" spans="1:7" ht="15.75" customHeight="1">
      <c r="A20" s="29">
        <v>17001935</v>
      </c>
      <c r="B20" s="30" t="s">
        <v>159</v>
      </c>
      <c r="C20" s="29" t="s">
        <v>22</v>
      </c>
      <c r="D20" s="29" t="s">
        <v>160</v>
      </c>
      <c r="E20" s="29" t="s">
        <v>46</v>
      </c>
      <c r="F20" s="29" t="s">
        <v>47</v>
      </c>
      <c r="G20" s="34" t="s">
        <v>144</v>
      </c>
    </row>
    <row r="21" spans="1:7" ht="15.75" customHeight="1">
      <c r="A21" s="27">
        <v>17003083</v>
      </c>
      <c r="B21" s="28" t="s">
        <v>161</v>
      </c>
      <c r="C21" s="27" t="s">
        <v>22</v>
      </c>
      <c r="D21" s="27" t="s">
        <v>162</v>
      </c>
      <c r="E21" s="27" t="s">
        <v>46</v>
      </c>
      <c r="F21" s="29" t="s">
        <v>47</v>
      </c>
      <c r="G21" s="34" t="s">
        <v>146</v>
      </c>
    </row>
    <row r="22" spans="1:7" ht="15.75" customHeight="1">
      <c r="A22" s="29">
        <v>17003440</v>
      </c>
      <c r="B22" s="30" t="s">
        <v>163</v>
      </c>
      <c r="C22" s="29" t="s">
        <v>22</v>
      </c>
      <c r="D22" s="29" t="s">
        <v>164</v>
      </c>
      <c r="E22" s="29" t="s">
        <v>46</v>
      </c>
      <c r="F22" s="29" t="s">
        <v>47</v>
      </c>
      <c r="G22" s="34" t="s">
        <v>144</v>
      </c>
    </row>
    <row r="23" spans="1:7" ht="15.75" customHeight="1">
      <c r="A23" s="27">
        <v>17040000</v>
      </c>
      <c r="B23" s="28" t="s">
        <v>165</v>
      </c>
      <c r="C23" s="27" t="s">
        <v>22</v>
      </c>
      <c r="D23" s="27" t="s">
        <v>166</v>
      </c>
      <c r="E23" s="27" t="s">
        <v>46</v>
      </c>
      <c r="F23" s="29" t="s">
        <v>47</v>
      </c>
      <c r="G23" s="34" t="s">
        <v>153</v>
      </c>
    </row>
    <row r="24" spans="1:7" ht="15.75" customHeight="1">
      <c r="A24" s="29">
        <v>17003970</v>
      </c>
      <c r="B24" s="30" t="s">
        <v>167</v>
      </c>
      <c r="C24" s="29" t="s">
        <v>22</v>
      </c>
      <c r="D24" s="29" t="s">
        <v>168</v>
      </c>
      <c r="E24" s="29" t="s">
        <v>46</v>
      </c>
      <c r="F24" s="29" t="s">
        <v>47</v>
      </c>
      <c r="G24" s="34" t="s">
        <v>153</v>
      </c>
    </row>
    <row r="25" spans="1:7" ht="15.75" customHeight="1">
      <c r="A25" s="27">
        <v>17039894</v>
      </c>
      <c r="B25" s="28" t="s">
        <v>169</v>
      </c>
      <c r="C25" s="27" t="s">
        <v>22</v>
      </c>
      <c r="D25" s="27" t="s">
        <v>168</v>
      </c>
      <c r="E25" s="27" t="s">
        <v>46</v>
      </c>
      <c r="F25" s="29" t="s">
        <v>47</v>
      </c>
      <c r="G25" s="34" t="s">
        <v>146</v>
      </c>
    </row>
    <row r="26" spans="1:7" ht="15.75" customHeight="1">
      <c r="A26" s="29">
        <v>17000327</v>
      </c>
      <c r="B26" s="30" t="s">
        <v>170</v>
      </c>
      <c r="C26" s="29" t="s">
        <v>22</v>
      </c>
      <c r="D26" s="29" t="s">
        <v>143</v>
      </c>
      <c r="E26" s="29" t="s">
        <v>46</v>
      </c>
      <c r="F26" s="29" t="s">
        <v>81</v>
      </c>
      <c r="G26" s="34" t="s">
        <v>153</v>
      </c>
    </row>
    <row r="27" spans="1:7" ht="15.75" customHeight="1">
      <c r="A27" s="27">
        <v>17047358</v>
      </c>
      <c r="B27" s="28" t="s">
        <v>171</v>
      </c>
      <c r="C27" s="27" t="s">
        <v>22</v>
      </c>
      <c r="D27" s="27" t="s">
        <v>143</v>
      </c>
      <c r="E27" s="27" t="s">
        <v>46</v>
      </c>
      <c r="F27" s="29" t="s">
        <v>81</v>
      </c>
      <c r="G27" s="34" t="s">
        <v>153</v>
      </c>
    </row>
    <row r="28" spans="1:7" ht="15.75" customHeight="1">
      <c r="A28" s="29">
        <v>17001013</v>
      </c>
      <c r="B28" s="30" t="s">
        <v>172</v>
      </c>
      <c r="C28" s="29" t="s">
        <v>22</v>
      </c>
      <c r="D28" s="29" t="s">
        <v>150</v>
      </c>
      <c r="E28" s="29" t="s">
        <v>46</v>
      </c>
      <c r="F28" s="29" t="s">
        <v>81</v>
      </c>
      <c r="G28" s="34" t="s">
        <v>144</v>
      </c>
    </row>
    <row r="29" spans="1:7" ht="15.75" customHeight="1">
      <c r="A29" s="27">
        <v>17001030</v>
      </c>
      <c r="B29" s="28" t="s">
        <v>173</v>
      </c>
      <c r="C29" s="27" t="s">
        <v>22</v>
      </c>
      <c r="D29" s="27" t="s">
        <v>150</v>
      </c>
      <c r="E29" s="27" t="s">
        <v>46</v>
      </c>
      <c r="F29" s="29" t="s">
        <v>81</v>
      </c>
      <c r="G29" s="34" t="s">
        <v>144</v>
      </c>
    </row>
    <row r="30" spans="1:7" ht="15.75" customHeight="1">
      <c r="A30" s="29">
        <v>17001471</v>
      </c>
      <c r="B30" s="30" t="s">
        <v>174</v>
      </c>
      <c r="C30" s="29" t="s">
        <v>22</v>
      </c>
      <c r="D30" s="29" t="s">
        <v>155</v>
      </c>
      <c r="E30" s="29" t="s">
        <v>46</v>
      </c>
      <c r="F30" s="29" t="s">
        <v>81</v>
      </c>
      <c r="G30" s="34" t="s">
        <v>153</v>
      </c>
    </row>
    <row r="31" spans="1:7" ht="15.75" customHeight="1">
      <c r="A31" s="27">
        <v>17039932</v>
      </c>
      <c r="B31" s="28" t="s">
        <v>175</v>
      </c>
      <c r="C31" s="27" t="s">
        <v>22</v>
      </c>
      <c r="D31" s="27" t="s">
        <v>160</v>
      </c>
      <c r="E31" s="27" t="s">
        <v>46</v>
      </c>
      <c r="F31" s="29" t="s">
        <v>81</v>
      </c>
      <c r="G31" s="34" t="s">
        <v>144</v>
      </c>
    </row>
    <row r="32" spans="1:7" ht="15.75" customHeight="1">
      <c r="A32" s="29">
        <v>17054796</v>
      </c>
      <c r="B32" s="30" t="s">
        <v>176</v>
      </c>
      <c r="C32" s="29" t="s">
        <v>22</v>
      </c>
      <c r="D32" s="29" t="s">
        <v>160</v>
      </c>
      <c r="E32" s="29" t="s">
        <v>46</v>
      </c>
      <c r="F32" s="29" t="s">
        <v>81</v>
      </c>
      <c r="G32" s="34" t="s">
        <v>144</v>
      </c>
    </row>
    <row r="33" spans="1:7" ht="15.75" customHeight="1">
      <c r="A33" s="27">
        <v>17003075</v>
      </c>
      <c r="B33" s="28" t="s">
        <v>177</v>
      </c>
      <c r="C33" s="27" t="s">
        <v>22</v>
      </c>
      <c r="D33" s="27" t="s">
        <v>162</v>
      </c>
      <c r="E33" s="27" t="s">
        <v>46</v>
      </c>
      <c r="F33" s="29" t="s">
        <v>81</v>
      </c>
      <c r="G33" s="34" t="s">
        <v>146</v>
      </c>
    </row>
    <row r="34" spans="1:7" ht="15.75" customHeight="1">
      <c r="A34" s="29">
        <v>17003849</v>
      </c>
      <c r="B34" s="30" t="s">
        <v>178</v>
      </c>
      <c r="C34" s="29" t="s">
        <v>22</v>
      </c>
      <c r="D34" s="29" t="s">
        <v>179</v>
      </c>
      <c r="E34" s="29" t="s">
        <v>46</v>
      </c>
      <c r="F34" s="29" t="s">
        <v>81</v>
      </c>
      <c r="G34" s="34" t="s">
        <v>144</v>
      </c>
    </row>
    <row r="35" spans="1:7" ht="15.75" customHeight="1">
      <c r="A35" s="27">
        <v>17038820</v>
      </c>
      <c r="B35" s="28" t="s">
        <v>180</v>
      </c>
      <c r="C35" s="27" t="s">
        <v>22</v>
      </c>
      <c r="D35" s="27" t="s">
        <v>168</v>
      </c>
      <c r="E35" s="27" t="s">
        <v>46</v>
      </c>
      <c r="F35" s="29" t="s">
        <v>81</v>
      </c>
      <c r="G35" s="34" t="s">
        <v>153</v>
      </c>
    </row>
    <row r="36" spans="1:7" ht="15.75" customHeight="1">
      <c r="A36" s="29">
        <v>17000360</v>
      </c>
      <c r="B36" s="30" t="s">
        <v>181</v>
      </c>
      <c r="C36" s="29" t="s">
        <v>22</v>
      </c>
      <c r="D36" s="29" t="s">
        <v>143</v>
      </c>
      <c r="E36" s="29" t="s">
        <v>46</v>
      </c>
      <c r="F36" s="29" t="s">
        <v>96</v>
      </c>
      <c r="G36" s="34" t="s">
        <v>153</v>
      </c>
    </row>
    <row r="37" spans="1:7" ht="15.75" customHeight="1">
      <c r="A37" s="27">
        <v>17000386</v>
      </c>
      <c r="B37" s="28" t="s">
        <v>182</v>
      </c>
      <c r="C37" s="27" t="s">
        <v>22</v>
      </c>
      <c r="D37" s="27" t="s">
        <v>143</v>
      </c>
      <c r="E37" s="27" t="s">
        <v>46</v>
      </c>
      <c r="F37" s="29" t="s">
        <v>96</v>
      </c>
      <c r="G37" s="34" t="s">
        <v>153</v>
      </c>
    </row>
    <row r="38" spans="1:7" ht="15.75" customHeight="1">
      <c r="A38" s="29">
        <v>17000998</v>
      </c>
      <c r="B38" s="30" t="s">
        <v>183</v>
      </c>
      <c r="C38" s="29" t="s">
        <v>22</v>
      </c>
      <c r="D38" s="29" t="s">
        <v>143</v>
      </c>
      <c r="E38" s="29" t="s">
        <v>46</v>
      </c>
      <c r="F38" s="29" t="s">
        <v>96</v>
      </c>
      <c r="G38" s="34" t="s">
        <v>146</v>
      </c>
    </row>
    <row r="39" spans="1:7" ht="15.75" customHeight="1">
      <c r="A39" s="27">
        <v>17001048</v>
      </c>
      <c r="B39" s="28" t="s">
        <v>184</v>
      </c>
      <c r="C39" s="27" t="s">
        <v>22</v>
      </c>
      <c r="D39" s="27" t="s">
        <v>150</v>
      </c>
      <c r="E39" s="27" t="s">
        <v>46</v>
      </c>
      <c r="F39" s="29" t="s">
        <v>96</v>
      </c>
      <c r="G39" s="34" t="s">
        <v>153</v>
      </c>
    </row>
    <row r="40" spans="1:7" ht="15.75" customHeight="1">
      <c r="A40" s="29">
        <v>17001021</v>
      </c>
      <c r="B40" s="30" t="s">
        <v>185</v>
      </c>
      <c r="C40" s="29" t="s">
        <v>22</v>
      </c>
      <c r="D40" s="29" t="s">
        <v>150</v>
      </c>
      <c r="E40" s="29" t="s">
        <v>46</v>
      </c>
      <c r="F40" s="29" t="s">
        <v>96</v>
      </c>
      <c r="G40" s="34" t="s">
        <v>153</v>
      </c>
    </row>
    <row r="41" spans="1:7" ht="15.75" customHeight="1">
      <c r="A41" s="27">
        <v>17001161</v>
      </c>
      <c r="B41" s="28" t="s">
        <v>186</v>
      </c>
      <c r="C41" s="27" t="s">
        <v>22</v>
      </c>
      <c r="D41" s="27" t="s">
        <v>152</v>
      </c>
      <c r="E41" s="27" t="s">
        <v>46</v>
      </c>
      <c r="F41" s="29" t="s">
        <v>96</v>
      </c>
      <c r="G41" s="34" t="s">
        <v>153</v>
      </c>
    </row>
    <row r="42" spans="1:7" ht="15.75" customHeight="1">
      <c r="A42" s="29">
        <v>17001463</v>
      </c>
      <c r="B42" s="30" t="s">
        <v>187</v>
      </c>
      <c r="C42" s="29" t="s">
        <v>22</v>
      </c>
      <c r="D42" s="29" t="s">
        <v>155</v>
      </c>
      <c r="E42" s="29" t="s">
        <v>46</v>
      </c>
      <c r="F42" s="29" t="s">
        <v>96</v>
      </c>
      <c r="G42" s="34" t="s">
        <v>153</v>
      </c>
    </row>
    <row r="43" spans="1:7" ht="15.75" customHeight="1">
      <c r="A43" s="27">
        <v>17001455</v>
      </c>
      <c r="B43" s="28" t="s">
        <v>188</v>
      </c>
      <c r="C43" s="27" t="s">
        <v>22</v>
      </c>
      <c r="D43" s="27" t="s">
        <v>155</v>
      </c>
      <c r="E43" s="27" t="s">
        <v>46</v>
      </c>
      <c r="F43" s="29" t="s">
        <v>96</v>
      </c>
      <c r="G43" s="34" t="s">
        <v>144</v>
      </c>
    </row>
    <row r="44" spans="1:7" ht="15.75" customHeight="1">
      <c r="A44" s="29">
        <v>17001579</v>
      </c>
      <c r="B44" s="30" t="s">
        <v>189</v>
      </c>
      <c r="C44" s="29" t="s">
        <v>22</v>
      </c>
      <c r="D44" s="29" t="s">
        <v>155</v>
      </c>
      <c r="E44" s="29" t="s">
        <v>46</v>
      </c>
      <c r="F44" s="29" t="s">
        <v>96</v>
      </c>
      <c r="G44" s="34" t="s">
        <v>153</v>
      </c>
    </row>
    <row r="45" spans="1:7" ht="15.75" customHeight="1">
      <c r="A45" s="27">
        <v>17003512</v>
      </c>
      <c r="B45" s="28" t="s">
        <v>190</v>
      </c>
      <c r="C45" s="27" t="s">
        <v>22</v>
      </c>
      <c r="D45" s="27" t="s">
        <v>166</v>
      </c>
      <c r="E45" s="27" t="s">
        <v>46</v>
      </c>
      <c r="F45" s="29" t="s">
        <v>96</v>
      </c>
      <c r="G45" s="34" t="s">
        <v>153</v>
      </c>
    </row>
    <row r="46" spans="1:7" ht="15.75" customHeight="1">
      <c r="A46" s="29">
        <v>17003644</v>
      </c>
      <c r="B46" s="30" t="s">
        <v>191</v>
      </c>
      <c r="C46" s="29" t="s">
        <v>22</v>
      </c>
      <c r="D46" s="29" t="s">
        <v>192</v>
      </c>
      <c r="E46" s="29" t="s">
        <v>46</v>
      </c>
      <c r="F46" s="29" t="s">
        <v>96</v>
      </c>
      <c r="G46" s="34" t="s">
        <v>153</v>
      </c>
    </row>
    <row r="47" spans="1:7" ht="15.75" customHeight="1">
      <c r="A47" s="27">
        <v>17003652</v>
      </c>
      <c r="B47" s="28" t="s">
        <v>193</v>
      </c>
      <c r="C47" s="27" t="s">
        <v>22</v>
      </c>
      <c r="D47" s="27" t="s">
        <v>192</v>
      </c>
      <c r="E47" s="27" t="s">
        <v>46</v>
      </c>
      <c r="F47" s="29" t="s">
        <v>96</v>
      </c>
      <c r="G47" s="34" t="s">
        <v>146</v>
      </c>
    </row>
    <row r="48" spans="1:7" ht="15.75" customHeight="1">
      <c r="A48" s="29">
        <v>17003857</v>
      </c>
      <c r="B48" s="30" t="s">
        <v>194</v>
      </c>
      <c r="C48" s="29" t="s">
        <v>22</v>
      </c>
      <c r="D48" s="29" t="s">
        <v>179</v>
      </c>
      <c r="E48" s="29" t="s">
        <v>46</v>
      </c>
      <c r="F48" s="29" t="s">
        <v>96</v>
      </c>
      <c r="G48" s="34" t="s">
        <v>144</v>
      </c>
    </row>
    <row r="49" spans="1:7" ht="15.75" customHeight="1">
      <c r="A49" s="29">
        <v>17003997</v>
      </c>
      <c r="B49" s="30" t="s">
        <v>195</v>
      </c>
      <c r="C49" s="29" t="s">
        <v>22</v>
      </c>
      <c r="D49" s="29" t="s">
        <v>168</v>
      </c>
      <c r="E49" s="29" t="s">
        <v>46</v>
      </c>
      <c r="F49" s="29" t="s">
        <v>96</v>
      </c>
      <c r="G49" s="34" t="s">
        <v>144</v>
      </c>
    </row>
    <row r="50" spans="1:7" ht="15.75" customHeight="1">
      <c r="B50" s="37"/>
      <c r="G50" s="38"/>
    </row>
    <row r="51" spans="1:7" ht="15.75" customHeight="1">
      <c r="B51" s="37"/>
      <c r="G51" s="38"/>
    </row>
    <row r="52" spans="1:7" ht="15.75" customHeight="1">
      <c r="B52" s="37"/>
      <c r="G52" s="38"/>
    </row>
    <row r="53" spans="1:7" ht="15.75" customHeight="1">
      <c r="B53" s="37"/>
      <c r="G53" s="38"/>
    </row>
    <row r="54" spans="1:7" ht="15.75" customHeight="1">
      <c r="B54" s="37"/>
      <c r="G54" s="38"/>
    </row>
    <row r="55" spans="1:7" ht="15.75" customHeight="1">
      <c r="B55" s="37"/>
      <c r="G55" s="38"/>
    </row>
    <row r="56" spans="1:7" ht="15.75" customHeight="1">
      <c r="B56" s="37"/>
      <c r="G56" s="38"/>
    </row>
    <row r="57" spans="1:7" ht="15.75" customHeight="1">
      <c r="B57" s="37"/>
      <c r="G57" s="38"/>
    </row>
    <row r="58" spans="1:7" ht="15.75" customHeight="1">
      <c r="B58" s="37"/>
      <c r="G58" s="38"/>
    </row>
    <row r="59" spans="1:7" ht="15.75" customHeight="1">
      <c r="B59" s="37"/>
      <c r="G59" s="38"/>
    </row>
    <row r="60" spans="1:7" ht="15.75" customHeight="1">
      <c r="B60" s="37"/>
      <c r="G60" s="38"/>
    </row>
    <row r="61" spans="1:7" ht="15.75" customHeight="1">
      <c r="B61" s="37"/>
      <c r="G61" s="38"/>
    </row>
    <row r="62" spans="1:7" ht="15.75" customHeight="1">
      <c r="B62" s="37"/>
      <c r="G62" s="38"/>
    </row>
    <row r="63" spans="1:7" ht="15.75" customHeight="1">
      <c r="B63" s="37"/>
      <c r="G63" s="38"/>
    </row>
    <row r="64" spans="1:7" ht="15.75" customHeight="1">
      <c r="B64" s="37"/>
      <c r="G64" s="38"/>
    </row>
    <row r="65" spans="2:7" ht="15.75" customHeight="1">
      <c r="B65" s="37"/>
      <c r="G65" s="38"/>
    </row>
    <row r="66" spans="2:7" ht="15.75" customHeight="1">
      <c r="B66" s="37"/>
      <c r="G66" s="38"/>
    </row>
    <row r="67" spans="2:7" ht="15.75" customHeight="1">
      <c r="B67" s="37"/>
      <c r="G67" s="38"/>
    </row>
    <row r="68" spans="2:7" ht="15.75" customHeight="1">
      <c r="B68" s="37"/>
      <c r="G68" s="38"/>
    </row>
    <row r="69" spans="2:7" ht="15.75" customHeight="1">
      <c r="B69" s="37"/>
      <c r="G69" s="38"/>
    </row>
    <row r="70" spans="2:7" ht="15.75" customHeight="1">
      <c r="B70" s="37"/>
      <c r="G70" s="38"/>
    </row>
    <row r="71" spans="2:7" ht="15.75" customHeight="1">
      <c r="B71" s="37"/>
      <c r="G71" s="38"/>
    </row>
    <row r="72" spans="2:7" ht="15.75" customHeight="1">
      <c r="B72" s="37"/>
      <c r="G72" s="38"/>
    </row>
    <row r="73" spans="2:7" ht="15.75" customHeight="1">
      <c r="B73" s="37"/>
      <c r="G73" s="38"/>
    </row>
    <row r="74" spans="2:7" ht="15.75" customHeight="1">
      <c r="B74" s="37"/>
      <c r="G74" s="38"/>
    </row>
    <row r="75" spans="2:7" ht="15.75" customHeight="1">
      <c r="B75" s="37"/>
      <c r="G75" s="38"/>
    </row>
    <row r="76" spans="2:7" ht="15.75" customHeight="1">
      <c r="B76" s="37"/>
      <c r="G76" s="38"/>
    </row>
    <row r="77" spans="2:7" ht="15.75" customHeight="1">
      <c r="B77" s="37"/>
      <c r="G77" s="38"/>
    </row>
    <row r="78" spans="2:7" ht="15.75" customHeight="1">
      <c r="B78" s="37"/>
      <c r="G78" s="38"/>
    </row>
    <row r="79" spans="2:7" ht="15.75" customHeight="1">
      <c r="B79" s="37"/>
      <c r="G79" s="38"/>
    </row>
    <row r="80" spans="2:7" ht="15.75" customHeight="1">
      <c r="B80" s="37"/>
      <c r="G80" s="38"/>
    </row>
    <row r="81" spans="2:7" ht="15.75" customHeight="1">
      <c r="B81" s="37"/>
      <c r="G81" s="38"/>
    </row>
    <row r="82" spans="2:7" ht="15.75" customHeight="1">
      <c r="B82" s="37"/>
      <c r="G82" s="38"/>
    </row>
    <row r="83" spans="2:7" ht="15.75" customHeight="1">
      <c r="B83" s="37"/>
      <c r="G83" s="38"/>
    </row>
    <row r="84" spans="2:7" ht="15.75" customHeight="1">
      <c r="B84" s="37"/>
      <c r="G84" s="38"/>
    </row>
    <row r="85" spans="2:7" ht="15.75" customHeight="1">
      <c r="B85" s="37"/>
      <c r="G85" s="38"/>
    </row>
    <row r="86" spans="2:7" ht="15.75" customHeight="1">
      <c r="B86" s="37"/>
      <c r="G86" s="38"/>
    </row>
    <row r="87" spans="2:7" ht="15.75" customHeight="1">
      <c r="B87" s="37"/>
      <c r="G87" s="38"/>
    </row>
    <row r="88" spans="2:7" ht="15.75" customHeight="1">
      <c r="B88" s="37"/>
      <c r="G88" s="38"/>
    </row>
    <row r="89" spans="2:7" ht="15.75" customHeight="1">
      <c r="B89" s="37"/>
      <c r="G89" s="38"/>
    </row>
    <row r="90" spans="2:7" ht="15.75" customHeight="1">
      <c r="B90" s="37"/>
      <c r="G90" s="38"/>
    </row>
    <row r="91" spans="2:7" ht="15.75" customHeight="1">
      <c r="B91" s="37"/>
      <c r="G91" s="38"/>
    </row>
    <row r="92" spans="2:7" ht="15.75" customHeight="1">
      <c r="B92" s="37"/>
      <c r="G92" s="38"/>
    </row>
    <row r="93" spans="2:7" ht="15.75" customHeight="1">
      <c r="B93" s="37"/>
      <c r="G93" s="38"/>
    </row>
    <row r="94" spans="2:7" ht="15.75" customHeight="1">
      <c r="B94" s="37"/>
      <c r="G94" s="38"/>
    </row>
    <row r="95" spans="2:7" ht="15.75" customHeight="1">
      <c r="B95" s="37"/>
      <c r="G95" s="38"/>
    </row>
    <row r="96" spans="2:7" ht="15.75" customHeight="1">
      <c r="B96" s="37"/>
      <c r="G96" s="38"/>
    </row>
    <row r="97" spans="2:7" ht="15.75" customHeight="1">
      <c r="B97" s="37"/>
      <c r="G97" s="38"/>
    </row>
    <row r="98" spans="2:7" ht="15.75" customHeight="1">
      <c r="B98" s="37"/>
      <c r="G98" s="38"/>
    </row>
    <row r="99" spans="2:7" ht="15.75" customHeight="1">
      <c r="B99" s="37"/>
      <c r="G99" s="38"/>
    </row>
    <row r="100" spans="2:7" ht="15.75" customHeight="1">
      <c r="B100" s="37"/>
      <c r="G100" s="38"/>
    </row>
    <row r="101" spans="2:7" ht="15.75" customHeight="1">
      <c r="B101" s="37"/>
      <c r="G101" s="38"/>
    </row>
    <row r="102" spans="2:7" ht="15.75" customHeight="1">
      <c r="B102" s="37"/>
      <c r="G102" s="38"/>
    </row>
    <row r="103" spans="2:7" ht="15.75" customHeight="1">
      <c r="B103" s="37"/>
      <c r="G103" s="38"/>
    </row>
    <row r="104" spans="2:7" ht="15.75" customHeight="1">
      <c r="B104" s="37"/>
      <c r="G104" s="38"/>
    </row>
    <row r="105" spans="2:7" ht="15.75" customHeight="1">
      <c r="B105" s="37"/>
      <c r="G105" s="38"/>
    </row>
    <row r="106" spans="2:7" ht="15.75" customHeight="1">
      <c r="B106" s="37"/>
      <c r="G106" s="38"/>
    </row>
    <row r="107" spans="2:7" ht="15.75" customHeight="1">
      <c r="B107" s="37"/>
      <c r="G107" s="38"/>
    </row>
    <row r="108" spans="2:7" ht="15.75" customHeight="1">
      <c r="B108" s="37"/>
      <c r="G108" s="38"/>
    </row>
    <row r="109" spans="2:7" ht="15.75" customHeight="1">
      <c r="B109" s="37"/>
      <c r="G109" s="38"/>
    </row>
    <row r="110" spans="2:7" ht="15.75" customHeight="1">
      <c r="B110" s="37"/>
      <c r="G110" s="38"/>
    </row>
    <row r="111" spans="2:7" ht="15.75" customHeight="1">
      <c r="B111" s="37"/>
      <c r="G111" s="38"/>
    </row>
    <row r="112" spans="2:7" ht="15.75" customHeight="1">
      <c r="B112" s="37"/>
      <c r="G112" s="38"/>
    </row>
    <row r="113" spans="2:7" ht="15.75" customHeight="1">
      <c r="B113" s="37"/>
      <c r="G113" s="38"/>
    </row>
    <row r="114" spans="2:7" ht="15.75" customHeight="1">
      <c r="B114" s="37"/>
      <c r="G114" s="38"/>
    </row>
    <row r="115" spans="2:7" ht="15.75" customHeight="1">
      <c r="B115" s="37"/>
      <c r="G115" s="38"/>
    </row>
    <row r="116" spans="2:7" ht="15.75" customHeight="1">
      <c r="B116" s="37"/>
      <c r="G116" s="38"/>
    </row>
    <row r="117" spans="2:7" ht="15.75" customHeight="1">
      <c r="B117" s="37"/>
      <c r="G117" s="38"/>
    </row>
    <row r="118" spans="2:7" ht="15.75" customHeight="1">
      <c r="B118" s="37"/>
      <c r="G118" s="38"/>
    </row>
    <row r="119" spans="2:7" ht="15.75" customHeight="1">
      <c r="B119" s="37"/>
      <c r="G119" s="38"/>
    </row>
    <row r="120" spans="2:7" ht="15.75" customHeight="1">
      <c r="B120" s="37"/>
      <c r="G120" s="38"/>
    </row>
    <row r="121" spans="2:7" ht="15.75" customHeight="1">
      <c r="B121" s="37"/>
      <c r="G121" s="38"/>
    </row>
    <row r="122" spans="2:7" ht="15.75" customHeight="1">
      <c r="B122" s="37"/>
      <c r="G122" s="38"/>
    </row>
    <row r="123" spans="2:7" ht="15.75" customHeight="1">
      <c r="B123" s="37"/>
      <c r="G123" s="38"/>
    </row>
    <row r="124" spans="2:7" ht="15.75" customHeight="1">
      <c r="B124" s="37"/>
      <c r="G124" s="38"/>
    </row>
    <row r="125" spans="2:7" ht="15.75" customHeight="1">
      <c r="B125" s="37"/>
      <c r="G125" s="38"/>
    </row>
    <row r="126" spans="2:7" ht="15.75" customHeight="1">
      <c r="B126" s="37"/>
      <c r="G126" s="38"/>
    </row>
    <row r="127" spans="2:7" ht="15.75" customHeight="1">
      <c r="B127" s="37"/>
      <c r="G127" s="38"/>
    </row>
    <row r="128" spans="2:7" ht="15.75" customHeight="1">
      <c r="B128" s="37"/>
      <c r="G128" s="38"/>
    </row>
    <row r="129" spans="2:7" ht="15.75" customHeight="1">
      <c r="B129" s="37"/>
      <c r="G129" s="38"/>
    </row>
    <row r="130" spans="2:7" ht="15.75" customHeight="1">
      <c r="B130" s="37"/>
      <c r="G130" s="38"/>
    </row>
    <row r="131" spans="2:7" ht="15.75" customHeight="1">
      <c r="B131" s="37"/>
      <c r="G131" s="38"/>
    </row>
    <row r="132" spans="2:7" ht="15.75" customHeight="1">
      <c r="B132" s="37"/>
      <c r="G132" s="38"/>
    </row>
    <row r="133" spans="2:7" ht="15.75" customHeight="1">
      <c r="B133" s="37"/>
      <c r="G133" s="38"/>
    </row>
    <row r="134" spans="2:7" ht="15.75" customHeight="1">
      <c r="B134" s="37"/>
      <c r="G134" s="38"/>
    </row>
    <row r="135" spans="2:7" ht="15.75" customHeight="1">
      <c r="B135" s="37"/>
      <c r="G135" s="38"/>
    </row>
    <row r="136" spans="2:7" ht="15.75" customHeight="1">
      <c r="B136" s="37"/>
      <c r="G136" s="38"/>
    </row>
    <row r="137" spans="2:7" ht="15.75" customHeight="1">
      <c r="B137" s="37"/>
      <c r="G137" s="38"/>
    </row>
    <row r="138" spans="2:7" ht="15.75" customHeight="1">
      <c r="B138" s="37"/>
      <c r="G138" s="38"/>
    </row>
    <row r="139" spans="2:7" ht="15.75" customHeight="1">
      <c r="B139" s="37"/>
      <c r="G139" s="38"/>
    </row>
    <row r="140" spans="2:7" ht="15.75" customHeight="1">
      <c r="B140" s="37"/>
      <c r="G140" s="38"/>
    </row>
    <row r="141" spans="2:7" ht="15.75" customHeight="1">
      <c r="B141" s="37"/>
      <c r="G141" s="38"/>
    </row>
    <row r="142" spans="2:7" ht="15.75" customHeight="1">
      <c r="B142" s="37"/>
      <c r="G142" s="38"/>
    </row>
    <row r="143" spans="2:7" ht="15.75" customHeight="1">
      <c r="B143" s="37"/>
      <c r="G143" s="38"/>
    </row>
    <row r="144" spans="2:7" ht="15.75" customHeight="1">
      <c r="B144" s="37"/>
      <c r="G144" s="38"/>
    </row>
    <row r="145" spans="2:7" ht="15.75" customHeight="1">
      <c r="B145" s="37"/>
      <c r="G145" s="38"/>
    </row>
    <row r="146" spans="2:7" ht="15.75" customHeight="1">
      <c r="B146" s="37"/>
      <c r="G146" s="38"/>
    </row>
    <row r="147" spans="2:7" ht="15.75" customHeight="1">
      <c r="B147" s="37"/>
      <c r="G147" s="38"/>
    </row>
    <row r="148" spans="2:7" ht="15.75" customHeight="1">
      <c r="B148" s="37"/>
      <c r="G148" s="38"/>
    </row>
    <row r="149" spans="2:7" ht="15.75" customHeight="1">
      <c r="B149" s="37"/>
      <c r="G149" s="38"/>
    </row>
    <row r="150" spans="2:7" ht="15.75" customHeight="1">
      <c r="B150" s="37"/>
      <c r="G150" s="38"/>
    </row>
    <row r="151" spans="2:7" ht="15.75" customHeight="1">
      <c r="B151" s="37"/>
      <c r="G151" s="38"/>
    </row>
    <row r="152" spans="2:7" ht="15.75" customHeight="1">
      <c r="B152" s="37"/>
      <c r="G152" s="38"/>
    </row>
    <row r="153" spans="2:7" ht="15.75" customHeight="1">
      <c r="B153" s="37"/>
      <c r="G153" s="38"/>
    </row>
    <row r="154" spans="2:7" ht="15.75" customHeight="1">
      <c r="B154" s="37"/>
      <c r="G154" s="38"/>
    </row>
    <row r="155" spans="2:7" ht="15.75" customHeight="1">
      <c r="B155" s="37"/>
      <c r="G155" s="38"/>
    </row>
    <row r="156" spans="2:7" ht="15.75" customHeight="1">
      <c r="B156" s="37"/>
      <c r="G156" s="38"/>
    </row>
    <row r="157" spans="2:7" ht="15.75" customHeight="1">
      <c r="B157" s="37"/>
      <c r="G157" s="38"/>
    </row>
    <row r="158" spans="2:7" ht="15.75" customHeight="1">
      <c r="B158" s="37"/>
      <c r="G158" s="38"/>
    </row>
    <row r="159" spans="2:7" ht="15.75" customHeight="1">
      <c r="B159" s="37"/>
      <c r="G159" s="38"/>
    </row>
    <row r="160" spans="2:7" ht="15.75" customHeight="1">
      <c r="B160" s="37"/>
      <c r="G160" s="38"/>
    </row>
    <row r="161" spans="2:7" ht="15.75" customHeight="1">
      <c r="B161" s="37"/>
      <c r="G161" s="38"/>
    </row>
    <row r="162" spans="2:7" ht="15.75" customHeight="1">
      <c r="B162" s="37"/>
      <c r="G162" s="38"/>
    </row>
    <row r="163" spans="2:7" ht="15.75" customHeight="1">
      <c r="B163" s="37"/>
      <c r="G163" s="38"/>
    </row>
    <row r="164" spans="2:7" ht="15.75" customHeight="1">
      <c r="B164" s="37"/>
      <c r="G164" s="38"/>
    </row>
    <row r="165" spans="2:7" ht="15.75" customHeight="1">
      <c r="B165" s="37"/>
      <c r="G165" s="38"/>
    </row>
    <row r="166" spans="2:7" ht="15.75" customHeight="1">
      <c r="B166" s="37"/>
      <c r="G166" s="38"/>
    </row>
    <row r="167" spans="2:7" ht="15.75" customHeight="1">
      <c r="B167" s="37"/>
      <c r="G167" s="38"/>
    </row>
    <row r="168" spans="2:7" ht="15.75" customHeight="1">
      <c r="B168" s="37"/>
      <c r="G168" s="38"/>
    </row>
    <row r="169" spans="2:7" ht="15.75" customHeight="1">
      <c r="B169" s="37"/>
      <c r="G169" s="38"/>
    </row>
    <row r="170" spans="2:7" ht="15.75" customHeight="1">
      <c r="B170" s="37"/>
      <c r="G170" s="38"/>
    </row>
    <row r="171" spans="2:7" ht="15.75" customHeight="1">
      <c r="B171" s="37"/>
      <c r="G171" s="38"/>
    </row>
    <row r="172" spans="2:7" ht="15.75" customHeight="1">
      <c r="B172" s="37"/>
      <c r="G172" s="38"/>
    </row>
    <row r="173" spans="2:7" ht="15.75" customHeight="1">
      <c r="B173" s="37"/>
      <c r="G173" s="38"/>
    </row>
    <row r="174" spans="2:7" ht="15.75" customHeight="1">
      <c r="B174" s="37"/>
      <c r="G174" s="38"/>
    </row>
    <row r="175" spans="2:7" ht="15.75" customHeight="1">
      <c r="B175" s="37"/>
      <c r="G175" s="38"/>
    </row>
    <row r="176" spans="2:7" ht="15.75" customHeight="1">
      <c r="B176" s="37"/>
      <c r="G176" s="38"/>
    </row>
    <row r="177" spans="2:7" ht="15.75" customHeight="1">
      <c r="B177" s="37"/>
      <c r="G177" s="38"/>
    </row>
    <row r="178" spans="2:7" ht="15.75" customHeight="1">
      <c r="B178" s="37"/>
      <c r="G178" s="38"/>
    </row>
    <row r="179" spans="2:7" ht="15.75" customHeight="1">
      <c r="B179" s="37"/>
      <c r="G179" s="38"/>
    </row>
    <row r="180" spans="2:7" ht="15.75" customHeight="1">
      <c r="B180" s="37"/>
      <c r="G180" s="38"/>
    </row>
    <row r="181" spans="2:7" ht="15.75" customHeight="1">
      <c r="B181" s="37"/>
      <c r="G181" s="38"/>
    </row>
    <row r="182" spans="2:7" ht="15.75" customHeight="1">
      <c r="B182" s="37"/>
      <c r="G182" s="38"/>
    </row>
    <row r="183" spans="2:7" ht="15.75" customHeight="1">
      <c r="B183" s="37"/>
      <c r="G183" s="38"/>
    </row>
    <row r="184" spans="2:7" ht="15.75" customHeight="1">
      <c r="B184" s="37"/>
      <c r="G184" s="38"/>
    </row>
    <row r="185" spans="2:7" ht="15.75" customHeight="1">
      <c r="B185" s="37"/>
      <c r="G185" s="38"/>
    </row>
    <row r="186" spans="2:7" ht="15.75" customHeight="1">
      <c r="B186" s="37"/>
      <c r="G186" s="38"/>
    </row>
    <row r="187" spans="2:7" ht="15.75" customHeight="1">
      <c r="B187" s="37"/>
      <c r="G187" s="38"/>
    </row>
    <row r="188" spans="2:7" ht="15.75" customHeight="1">
      <c r="B188" s="37"/>
      <c r="G188" s="38"/>
    </row>
    <row r="189" spans="2:7" ht="15.75" customHeight="1">
      <c r="B189" s="37"/>
      <c r="G189" s="38"/>
    </row>
    <row r="190" spans="2:7" ht="15.75" customHeight="1">
      <c r="B190" s="37"/>
      <c r="G190" s="38"/>
    </row>
    <row r="191" spans="2:7" ht="15.75" customHeight="1">
      <c r="B191" s="37"/>
      <c r="G191" s="38"/>
    </row>
    <row r="192" spans="2:7" ht="15.75" customHeight="1">
      <c r="B192" s="37"/>
      <c r="G192" s="38"/>
    </row>
    <row r="193" spans="2:7" ht="15.75" customHeight="1">
      <c r="B193" s="37"/>
      <c r="G193" s="38"/>
    </row>
    <row r="194" spans="2:7" ht="15.75" customHeight="1">
      <c r="B194" s="37"/>
      <c r="G194" s="38"/>
    </row>
    <row r="195" spans="2:7" ht="15.75" customHeight="1">
      <c r="B195" s="37"/>
      <c r="G195" s="38"/>
    </row>
    <row r="196" spans="2:7" ht="15.75" customHeight="1">
      <c r="B196" s="37"/>
      <c r="G196" s="38"/>
    </row>
    <row r="197" spans="2:7" ht="15.75" customHeight="1">
      <c r="B197" s="37"/>
      <c r="G197" s="38"/>
    </row>
    <row r="198" spans="2:7" ht="15.75" customHeight="1">
      <c r="B198" s="37"/>
      <c r="G198" s="38"/>
    </row>
    <row r="199" spans="2:7" ht="15.75" customHeight="1">
      <c r="B199" s="37"/>
      <c r="G199" s="38"/>
    </row>
    <row r="200" spans="2:7" ht="15.75" customHeight="1">
      <c r="B200" s="37"/>
      <c r="G200" s="38"/>
    </row>
    <row r="201" spans="2:7" ht="15.75" customHeight="1">
      <c r="B201" s="37"/>
      <c r="G201" s="38"/>
    </row>
    <row r="202" spans="2:7" ht="15.75" customHeight="1">
      <c r="B202" s="37"/>
      <c r="G202" s="38"/>
    </row>
    <row r="203" spans="2:7" ht="15.75" customHeight="1">
      <c r="B203" s="37"/>
      <c r="G203" s="38"/>
    </row>
    <row r="204" spans="2:7" ht="15.75" customHeight="1">
      <c r="B204" s="37"/>
      <c r="G204" s="38"/>
    </row>
    <row r="205" spans="2:7" ht="15.75" customHeight="1">
      <c r="B205" s="37"/>
      <c r="G205" s="38"/>
    </row>
    <row r="206" spans="2:7" ht="15.75" customHeight="1">
      <c r="B206" s="37"/>
      <c r="G206" s="38"/>
    </row>
    <row r="207" spans="2:7" ht="15.75" customHeight="1">
      <c r="B207" s="37"/>
      <c r="G207" s="38"/>
    </row>
    <row r="208" spans="2:7" ht="15.75" customHeight="1">
      <c r="B208" s="37"/>
      <c r="G208" s="38"/>
    </row>
    <row r="209" spans="2:7" ht="15.75" customHeight="1">
      <c r="B209" s="37"/>
      <c r="G209" s="38"/>
    </row>
    <row r="210" spans="2:7" ht="15.75" customHeight="1">
      <c r="B210" s="37"/>
      <c r="G210" s="38"/>
    </row>
    <row r="211" spans="2:7" ht="15.75" customHeight="1">
      <c r="B211" s="37"/>
      <c r="G211" s="38"/>
    </row>
    <row r="212" spans="2:7" ht="15.75" customHeight="1">
      <c r="B212" s="37"/>
      <c r="G212" s="38"/>
    </row>
    <row r="213" spans="2:7" ht="15.75" customHeight="1">
      <c r="B213" s="37"/>
      <c r="G213" s="38"/>
    </row>
    <row r="214" spans="2:7" ht="15.75" customHeight="1">
      <c r="B214" s="37"/>
      <c r="G214" s="38"/>
    </row>
    <row r="215" spans="2:7" ht="15.75" customHeight="1">
      <c r="B215" s="37"/>
      <c r="G215" s="38"/>
    </row>
    <row r="216" spans="2:7" ht="15.75" customHeight="1">
      <c r="B216" s="37"/>
      <c r="G216" s="38"/>
    </row>
    <row r="217" spans="2:7" ht="15.75" customHeight="1">
      <c r="B217" s="37"/>
      <c r="G217" s="38"/>
    </row>
    <row r="218" spans="2:7" ht="15.75" customHeight="1">
      <c r="B218" s="37"/>
      <c r="G218" s="38"/>
    </row>
    <row r="219" spans="2:7" ht="15.75" customHeight="1">
      <c r="B219" s="37"/>
      <c r="G219" s="38"/>
    </row>
    <row r="220" spans="2:7" ht="15.75" customHeight="1">
      <c r="B220" s="37"/>
      <c r="G220" s="38"/>
    </row>
    <row r="221" spans="2:7" ht="15.75" customHeight="1">
      <c r="B221" s="37"/>
      <c r="G221" s="38"/>
    </row>
    <row r="222" spans="2:7" ht="15.75" customHeight="1">
      <c r="B222" s="37"/>
      <c r="G222" s="38"/>
    </row>
    <row r="223" spans="2:7" ht="15.75" customHeight="1">
      <c r="B223" s="37"/>
      <c r="G223" s="38"/>
    </row>
    <row r="224" spans="2:7" ht="15.75" customHeight="1">
      <c r="B224" s="37"/>
      <c r="G224" s="38"/>
    </row>
    <row r="225" spans="2:7" ht="15.75" customHeight="1">
      <c r="B225" s="37"/>
      <c r="G225" s="38"/>
    </row>
    <row r="226" spans="2:7" ht="15.75" customHeight="1">
      <c r="B226" s="37"/>
      <c r="G226" s="38"/>
    </row>
    <row r="227" spans="2:7" ht="15.75" customHeight="1">
      <c r="B227" s="37"/>
      <c r="G227" s="38"/>
    </row>
    <row r="228" spans="2:7" ht="15.75" customHeight="1">
      <c r="B228" s="37"/>
      <c r="G228" s="38"/>
    </row>
    <row r="229" spans="2:7" ht="15.75" customHeight="1">
      <c r="B229" s="37"/>
      <c r="G229" s="38"/>
    </row>
    <row r="230" spans="2:7" ht="15.75" customHeight="1">
      <c r="B230" s="37"/>
      <c r="G230" s="38"/>
    </row>
    <row r="231" spans="2:7" ht="15.75" customHeight="1">
      <c r="B231" s="37"/>
      <c r="G231" s="38"/>
    </row>
    <row r="232" spans="2:7" ht="15.75" customHeight="1">
      <c r="B232" s="37"/>
      <c r="G232" s="38"/>
    </row>
    <row r="233" spans="2:7" ht="15.75" customHeight="1">
      <c r="B233" s="37"/>
      <c r="G233" s="38"/>
    </row>
    <row r="234" spans="2:7" ht="15.75" customHeight="1">
      <c r="B234" s="37"/>
      <c r="G234" s="38"/>
    </row>
    <row r="235" spans="2:7" ht="15.75" customHeight="1">
      <c r="B235" s="37"/>
      <c r="G235" s="38"/>
    </row>
    <row r="236" spans="2:7" ht="15.75" customHeight="1">
      <c r="B236" s="37"/>
      <c r="G236" s="38"/>
    </row>
    <row r="237" spans="2:7" ht="15.75" customHeight="1">
      <c r="B237" s="37"/>
      <c r="G237" s="38"/>
    </row>
    <row r="238" spans="2:7" ht="15.75" customHeight="1">
      <c r="B238" s="37"/>
      <c r="G238" s="38"/>
    </row>
    <row r="239" spans="2:7" ht="15.75" customHeight="1">
      <c r="B239" s="37"/>
      <c r="G239" s="38"/>
    </row>
    <row r="240" spans="2:7" ht="15.75" customHeight="1">
      <c r="B240" s="37"/>
      <c r="G240" s="38"/>
    </row>
    <row r="241" spans="2:7" ht="15.75" customHeight="1">
      <c r="B241" s="37"/>
      <c r="G241" s="38"/>
    </row>
    <row r="242" spans="2:7" ht="15.75" customHeight="1">
      <c r="B242" s="37"/>
      <c r="G242" s="38"/>
    </row>
    <row r="243" spans="2:7" ht="15.75" customHeight="1">
      <c r="B243" s="37"/>
      <c r="G243" s="38"/>
    </row>
    <row r="244" spans="2:7" ht="15.75" customHeight="1">
      <c r="B244" s="37"/>
      <c r="G244" s="38"/>
    </row>
    <row r="245" spans="2:7" ht="15.75" customHeight="1">
      <c r="B245" s="37"/>
      <c r="G245" s="38"/>
    </row>
    <row r="246" spans="2:7" ht="15.75" customHeight="1">
      <c r="B246" s="37"/>
      <c r="G246" s="38"/>
    </row>
    <row r="247" spans="2:7" ht="15.75" customHeight="1">
      <c r="B247" s="37"/>
      <c r="G247" s="38"/>
    </row>
    <row r="248" spans="2:7" ht="15.75" customHeight="1">
      <c r="B248" s="37"/>
      <c r="G248" s="38"/>
    </row>
    <row r="249" spans="2:7" ht="15.75" customHeight="1">
      <c r="B249" s="37"/>
      <c r="G249" s="38"/>
    </row>
    <row r="250" spans="2:7" ht="15.75" customHeight="1">
      <c r="B250" s="37"/>
      <c r="G250" s="38"/>
    </row>
    <row r="251" spans="2:7" ht="15.75" customHeight="1">
      <c r="B251" s="37"/>
      <c r="G251" s="38"/>
    </row>
    <row r="252" spans="2:7" ht="15.75" customHeight="1">
      <c r="B252" s="37"/>
      <c r="G252" s="38"/>
    </row>
    <row r="253" spans="2:7" ht="15.75" customHeight="1">
      <c r="B253" s="37"/>
      <c r="G253" s="38"/>
    </row>
    <row r="254" spans="2:7" ht="15.75" customHeight="1">
      <c r="B254" s="37"/>
      <c r="G254" s="38"/>
    </row>
    <row r="255" spans="2:7" ht="15.75" customHeight="1">
      <c r="B255" s="37"/>
      <c r="G255" s="38"/>
    </row>
    <row r="256" spans="2:7" ht="15.75" customHeight="1">
      <c r="B256" s="37"/>
      <c r="G256" s="38"/>
    </row>
    <row r="257" spans="2:7" ht="15.75" customHeight="1">
      <c r="B257" s="37"/>
      <c r="G257" s="38"/>
    </row>
    <row r="258" spans="2:7" ht="15.75" customHeight="1">
      <c r="B258" s="37"/>
      <c r="G258" s="38"/>
    </row>
    <row r="259" spans="2:7" ht="15.75" customHeight="1">
      <c r="B259" s="37"/>
      <c r="G259" s="38"/>
    </row>
    <row r="260" spans="2:7" ht="15.75" customHeight="1">
      <c r="B260" s="37"/>
      <c r="G260" s="38"/>
    </row>
    <row r="261" spans="2:7" ht="15.75" customHeight="1">
      <c r="B261" s="37"/>
      <c r="G261" s="38"/>
    </row>
    <row r="262" spans="2:7" ht="15.75" customHeight="1">
      <c r="B262" s="37"/>
      <c r="G262" s="38"/>
    </row>
    <row r="263" spans="2:7" ht="15.75" customHeight="1">
      <c r="B263" s="37"/>
      <c r="G263" s="38"/>
    </row>
    <row r="264" spans="2:7" ht="15.75" customHeight="1">
      <c r="B264" s="37"/>
      <c r="G264" s="38"/>
    </row>
    <row r="265" spans="2:7" ht="15.75" customHeight="1">
      <c r="B265" s="37"/>
      <c r="G265" s="38"/>
    </row>
    <row r="266" spans="2:7" ht="15.75" customHeight="1">
      <c r="B266" s="37"/>
      <c r="G266" s="38"/>
    </row>
    <row r="267" spans="2:7" ht="15.75" customHeight="1">
      <c r="B267" s="37"/>
      <c r="G267" s="38"/>
    </row>
    <row r="268" spans="2:7" ht="15.75" customHeight="1">
      <c r="B268" s="37"/>
      <c r="G268" s="38"/>
    </row>
    <row r="269" spans="2:7" ht="15.75" customHeight="1">
      <c r="B269" s="37"/>
      <c r="G269" s="38"/>
    </row>
    <row r="270" spans="2:7" ht="15.75" customHeight="1">
      <c r="B270" s="37"/>
      <c r="G270" s="38"/>
    </row>
    <row r="271" spans="2:7" ht="15.75" customHeight="1">
      <c r="B271" s="37"/>
      <c r="G271" s="38"/>
    </row>
    <row r="272" spans="2:7" ht="15.75" customHeight="1">
      <c r="B272" s="37"/>
      <c r="G272" s="38"/>
    </row>
    <row r="273" spans="2:7" ht="15.75" customHeight="1">
      <c r="B273" s="37"/>
      <c r="G273" s="38"/>
    </row>
    <row r="274" spans="2:7" ht="15.75" customHeight="1">
      <c r="B274" s="37"/>
      <c r="G274" s="38"/>
    </row>
    <row r="275" spans="2:7" ht="15.75" customHeight="1">
      <c r="B275" s="37"/>
      <c r="G275" s="38"/>
    </row>
    <row r="276" spans="2:7" ht="15.75" customHeight="1">
      <c r="B276" s="37"/>
      <c r="G276" s="38"/>
    </row>
    <row r="277" spans="2:7" ht="15.75" customHeight="1">
      <c r="B277" s="37"/>
      <c r="G277" s="38"/>
    </row>
    <row r="278" spans="2:7" ht="15.75" customHeight="1">
      <c r="B278" s="37"/>
      <c r="G278" s="38"/>
    </row>
    <row r="279" spans="2:7" ht="15.75" customHeight="1">
      <c r="B279" s="37"/>
      <c r="G279" s="38"/>
    </row>
    <row r="280" spans="2:7" ht="15.75" customHeight="1">
      <c r="B280" s="37"/>
      <c r="G280" s="38"/>
    </row>
    <row r="281" spans="2:7" ht="15.75" customHeight="1">
      <c r="B281" s="37"/>
      <c r="G281" s="38"/>
    </row>
    <row r="282" spans="2:7" ht="15.75" customHeight="1">
      <c r="B282" s="37"/>
      <c r="G282" s="38"/>
    </row>
    <row r="283" spans="2:7" ht="15.75" customHeight="1">
      <c r="B283" s="37"/>
      <c r="G283" s="38"/>
    </row>
    <row r="284" spans="2:7" ht="15.75" customHeight="1">
      <c r="B284" s="37"/>
      <c r="G284" s="38"/>
    </row>
    <row r="285" spans="2:7" ht="15.75" customHeight="1">
      <c r="B285" s="37"/>
      <c r="G285" s="38"/>
    </row>
    <row r="286" spans="2:7" ht="15.75" customHeight="1">
      <c r="B286" s="37"/>
      <c r="G286" s="38"/>
    </row>
    <row r="287" spans="2:7" ht="15.75" customHeight="1">
      <c r="B287" s="37"/>
      <c r="G287" s="38"/>
    </row>
    <row r="288" spans="2:7" ht="15.75" customHeight="1">
      <c r="B288" s="37"/>
      <c r="G288" s="38"/>
    </row>
    <row r="289" spans="2:7" ht="15.75" customHeight="1">
      <c r="B289" s="37"/>
      <c r="G289" s="38"/>
    </row>
    <row r="290" spans="2:7" ht="15.75" customHeight="1">
      <c r="B290" s="37"/>
      <c r="G290" s="38"/>
    </row>
    <row r="291" spans="2:7" ht="15.75" customHeight="1">
      <c r="B291" s="37"/>
      <c r="G291" s="38"/>
    </row>
    <row r="292" spans="2:7" ht="15.75" customHeight="1">
      <c r="B292" s="37"/>
      <c r="G292" s="38"/>
    </row>
    <row r="293" spans="2:7" ht="15.75" customHeight="1">
      <c r="B293" s="37"/>
      <c r="G293" s="38"/>
    </row>
    <row r="294" spans="2:7" ht="15.75" customHeight="1">
      <c r="B294" s="37"/>
      <c r="G294" s="38"/>
    </row>
    <row r="295" spans="2:7" ht="15.75" customHeight="1">
      <c r="B295" s="37"/>
      <c r="G295" s="38"/>
    </row>
    <row r="296" spans="2:7" ht="15.75" customHeight="1">
      <c r="B296" s="37"/>
      <c r="G296" s="38"/>
    </row>
    <row r="297" spans="2:7" ht="15.75" customHeight="1">
      <c r="B297" s="37"/>
      <c r="G297" s="38"/>
    </row>
    <row r="298" spans="2:7" ht="15.75" customHeight="1">
      <c r="B298" s="37"/>
      <c r="G298" s="38"/>
    </row>
    <row r="299" spans="2:7" ht="15.75" customHeight="1">
      <c r="B299" s="37"/>
      <c r="G299" s="38"/>
    </row>
    <row r="300" spans="2:7" ht="15.75" customHeight="1">
      <c r="B300" s="37"/>
      <c r="G300" s="38"/>
    </row>
    <row r="301" spans="2:7" ht="15.75" customHeight="1">
      <c r="B301" s="37"/>
      <c r="G301" s="38"/>
    </row>
    <row r="302" spans="2:7" ht="15.75" customHeight="1">
      <c r="B302" s="37"/>
      <c r="G302" s="38"/>
    </row>
    <row r="303" spans="2:7" ht="15.75" customHeight="1">
      <c r="B303" s="37"/>
      <c r="G303" s="38"/>
    </row>
    <row r="304" spans="2:7" ht="15.75" customHeight="1">
      <c r="B304" s="37"/>
      <c r="G304" s="38"/>
    </row>
    <row r="305" spans="2:7" ht="15.75" customHeight="1">
      <c r="B305" s="37"/>
      <c r="G305" s="38"/>
    </row>
    <row r="306" spans="2:7" ht="15.75" customHeight="1">
      <c r="B306" s="37"/>
      <c r="G306" s="38"/>
    </row>
    <row r="307" spans="2:7" ht="15.75" customHeight="1">
      <c r="B307" s="37"/>
      <c r="G307" s="38"/>
    </row>
    <row r="308" spans="2:7" ht="15.75" customHeight="1">
      <c r="B308" s="37"/>
      <c r="G308" s="38"/>
    </row>
    <row r="309" spans="2:7" ht="15.75" customHeight="1">
      <c r="B309" s="37"/>
      <c r="G309" s="38"/>
    </row>
    <row r="310" spans="2:7" ht="15.75" customHeight="1">
      <c r="B310" s="37"/>
      <c r="G310" s="38"/>
    </row>
    <row r="311" spans="2:7" ht="15.75" customHeight="1">
      <c r="B311" s="37"/>
      <c r="G311" s="38"/>
    </row>
    <row r="312" spans="2:7" ht="15.75" customHeight="1">
      <c r="B312" s="37"/>
      <c r="G312" s="38"/>
    </row>
    <row r="313" spans="2:7" ht="15.75" customHeight="1">
      <c r="B313" s="37"/>
      <c r="G313" s="38"/>
    </row>
    <row r="314" spans="2:7" ht="15.75" customHeight="1">
      <c r="B314" s="37"/>
      <c r="G314" s="38"/>
    </row>
    <row r="315" spans="2:7" ht="15.75" customHeight="1">
      <c r="B315" s="37"/>
      <c r="G315" s="38"/>
    </row>
    <row r="316" spans="2:7" ht="15.75" customHeight="1">
      <c r="B316" s="37"/>
      <c r="G316" s="38"/>
    </row>
    <row r="317" spans="2:7" ht="15.75" customHeight="1">
      <c r="B317" s="37"/>
      <c r="G317" s="38"/>
    </row>
    <row r="318" spans="2:7" ht="15.75" customHeight="1">
      <c r="B318" s="37"/>
      <c r="G318" s="38"/>
    </row>
    <row r="319" spans="2:7" ht="15.75" customHeight="1">
      <c r="B319" s="37"/>
      <c r="G319" s="38"/>
    </row>
    <row r="320" spans="2:7" ht="15.75" customHeight="1">
      <c r="B320" s="37"/>
      <c r="G320" s="38"/>
    </row>
    <row r="321" spans="2:7" ht="15.75" customHeight="1">
      <c r="B321" s="37"/>
      <c r="G321" s="38"/>
    </row>
    <row r="322" spans="2:7" ht="15.75" customHeight="1">
      <c r="B322" s="37"/>
      <c r="G322" s="38"/>
    </row>
    <row r="323" spans="2:7" ht="15.75" customHeight="1">
      <c r="B323" s="37"/>
      <c r="G323" s="38"/>
    </row>
    <row r="324" spans="2:7" ht="15.75" customHeight="1">
      <c r="B324" s="37"/>
      <c r="G324" s="38"/>
    </row>
    <row r="325" spans="2:7" ht="15.75" customHeight="1">
      <c r="B325" s="37"/>
      <c r="G325" s="38"/>
    </row>
    <row r="326" spans="2:7" ht="15.75" customHeight="1">
      <c r="B326" s="37"/>
      <c r="G326" s="38"/>
    </row>
    <row r="327" spans="2:7" ht="15.75" customHeight="1">
      <c r="B327" s="37"/>
      <c r="G327" s="38"/>
    </row>
    <row r="328" spans="2:7" ht="15.75" customHeight="1">
      <c r="B328" s="37"/>
      <c r="G328" s="38"/>
    </row>
    <row r="329" spans="2:7" ht="15.75" customHeight="1">
      <c r="B329" s="37"/>
      <c r="G329" s="38"/>
    </row>
    <row r="330" spans="2:7" ht="15.75" customHeight="1">
      <c r="B330" s="37"/>
      <c r="G330" s="38"/>
    </row>
    <row r="331" spans="2:7" ht="15.75" customHeight="1">
      <c r="B331" s="37"/>
      <c r="G331" s="38"/>
    </row>
    <row r="332" spans="2:7" ht="15.75" customHeight="1">
      <c r="B332" s="37"/>
      <c r="G332" s="38"/>
    </row>
    <row r="333" spans="2:7" ht="15.75" customHeight="1">
      <c r="B333" s="37"/>
      <c r="G333" s="38"/>
    </row>
    <row r="334" spans="2:7" ht="15.75" customHeight="1">
      <c r="B334" s="37"/>
      <c r="G334" s="38"/>
    </row>
    <row r="335" spans="2:7" ht="15.75" customHeight="1">
      <c r="B335" s="37"/>
      <c r="G335" s="38"/>
    </row>
    <row r="336" spans="2:7" ht="15.75" customHeight="1">
      <c r="B336" s="37"/>
      <c r="G336" s="38"/>
    </row>
    <row r="337" spans="2:7" ht="15.75" customHeight="1">
      <c r="B337" s="37"/>
      <c r="G337" s="38"/>
    </row>
    <row r="338" spans="2:7" ht="15.75" customHeight="1">
      <c r="B338" s="37"/>
      <c r="G338" s="38"/>
    </row>
    <row r="339" spans="2:7" ht="15.75" customHeight="1">
      <c r="B339" s="37"/>
      <c r="G339" s="38"/>
    </row>
    <row r="340" spans="2:7" ht="15.75" customHeight="1">
      <c r="B340" s="37"/>
      <c r="G340" s="38"/>
    </row>
    <row r="341" spans="2:7" ht="15.75" customHeight="1">
      <c r="B341" s="37"/>
      <c r="G341" s="38"/>
    </row>
    <row r="342" spans="2:7" ht="15.75" customHeight="1">
      <c r="B342" s="37"/>
      <c r="G342" s="38"/>
    </row>
    <row r="343" spans="2:7" ht="15.75" customHeight="1">
      <c r="B343" s="37"/>
      <c r="G343" s="38"/>
    </row>
    <row r="344" spans="2:7" ht="15.75" customHeight="1">
      <c r="B344" s="37"/>
      <c r="G344" s="38"/>
    </row>
    <row r="345" spans="2:7" ht="15.75" customHeight="1">
      <c r="B345" s="37"/>
      <c r="G345" s="38"/>
    </row>
    <row r="346" spans="2:7" ht="15.75" customHeight="1">
      <c r="B346" s="37"/>
      <c r="G346" s="38"/>
    </row>
    <row r="347" spans="2:7" ht="15.75" customHeight="1">
      <c r="B347" s="37"/>
      <c r="G347" s="38"/>
    </row>
    <row r="348" spans="2:7" ht="15.75" customHeight="1">
      <c r="B348" s="37"/>
      <c r="G348" s="38"/>
    </row>
    <row r="349" spans="2:7" ht="15.75" customHeight="1">
      <c r="B349" s="37"/>
      <c r="G349" s="38"/>
    </row>
    <row r="350" spans="2:7" ht="15.75" customHeight="1">
      <c r="B350" s="37"/>
      <c r="G350" s="38"/>
    </row>
    <row r="351" spans="2:7" ht="15.75" customHeight="1">
      <c r="B351" s="37"/>
      <c r="G351" s="38"/>
    </row>
    <row r="352" spans="2:7" ht="15.75" customHeight="1">
      <c r="B352" s="37"/>
      <c r="G352" s="38"/>
    </row>
    <row r="353" spans="2:7" ht="15.75" customHeight="1">
      <c r="B353" s="37"/>
      <c r="G353" s="38"/>
    </row>
    <row r="354" spans="2:7" ht="15.75" customHeight="1">
      <c r="B354" s="37"/>
      <c r="G354" s="38"/>
    </row>
    <row r="355" spans="2:7" ht="15.75" customHeight="1">
      <c r="B355" s="37"/>
      <c r="G355" s="38"/>
    </row>
    <row r="356" spans="2:7" ht="15.75" customHeight="1">
      <c r="B356" s="37"/>
      <c r="G356" s="38"/>
    </row>
    <row r="357" spans="2:7" ht="15.75" customHeight="1">
      <c r="B357" s="37"/>
      <c r="G357" s="38"/>
    </row>
    <row r="358" spans="2:7" ht="15.75" customHeight="1">
      <c r="B358" s="37"/>
      <c r="G358" s="38"/>
    </row>
    <row r="359" spans="2:7" ht="15.75" customHeight="1">
      <c r="B359" s="37"/>
      <c r="G359" s="38"/>
    </row>
    <row r="360" spans="2:7" ht="15.75" customHeight="1">
      <c r="B360" s="37"/>
      <c r="G360" s="38"/>
    </row>
    <row r="361" spans="2:7" ht="15.75" customHeight="1">
      <c r="B361" s="37"/>
      <c r="G361" s="38"/>
    </row>
    <row r="362" spans="2:7" ht="15.75" customHeight="1">
      <c r="B362" s="37"/>
      <c r="G362" s="38"/>
    </row>
    <row r="363" spans="2:7" ht="15.75" customHeight="1">
      <c r="B363" s="37"/>
      <c r="G363" s="38"/>
    </row>
    <row r="364" spans="2:7" ht="15.75" customHeight="1">
      <c r="B364" s="37"/>
      <c r="G364" s="38"/>
    </row>
    <row r="365" spans="2:7" ht="15.75" customHeight="1">
      <c r="B365" s="37"/>
      <c r="G365" s="38"/>
    </row>
    <row r="366" spans="2:7" ht="15.75" customHeight="1">
      <c r="B366" s="37"/>
      <c r="G366" s="38"/>
    </row>
    <row r="367" spans="2:7" ht="15.75" customHeight="1">
      <c r="B367" s="37"/>
      <c r="G367" s="38"/>
    </row>
    <row r="368" spans="2:7" ht="15.75" customHeight="1">
      <c r="B368" s="37"/>
      <c r="G368" s="38"/>
    </row>
    <row r="369" spans="2:7" ht="15.75" customHeight="1">
      <c r="B369" s="37"/>
      <c r="G369" s="38"/>
    </row>
    <row r="370" spans="2:7" ht="15.75" customHeight="1">
      <c r="B370" s="37"/>
      <c r="G370" s="38"/>
    </row>
    <row r="371" spans="2:7" ht="15.75" customHeight="1">
      <c r="B371" s="37"/>
      <c r="G371" s="38"/>
    </row>
    <row r="372" spans="2:7" ht="15.75" customHeight="1">
      <c r="B372" s="37"/>
      <c r="G372" s="38"/>
    </row>
    <row r="373" spans="2:7" ht="15.75" customHeight="1">
      <c r="B373" s="37"/>
      <c r="G373" s="38"/>
    </row>
    <row r="374" spans="2:7" ht="15.75" customHeight="1">
      <c r="B374" s="37"/>
      <c r="G374" s="38"/>
    </row>
    <row r="375" spans="2:7" ht="15.75" customHeight="1">
      <c r="B375" s="37"/>
      <c r="G375" s="38"/>
    </row>
    <row r="376" spans="2:7" ht="15.75" customHeight="1">
      <c r="B376" s="37"/>
      <c r="G376" s="38"/>
    </row>
    <row r="377" spans="2:7" ht="15.75" customHeight="1">
      <c r="B377" s="37"/>
      <c r="G377" s="38"/>
    </row>
    <row r="378" spans="2:7" ht="15.75" customHeight="1">
      <c r="B378" s="37"/>
      <c r="G378" s="38"/>
    </row>
    <row r="379" spans="2:7" ht="15.75" customHeight="1">
      <c r="B379" s="37"/>
      <c r="G379" s="38"/>
    </row>
    <row r="380" spans="2:7" ht="15.75" customHeight="1">
      <c r="B380" s="37"/>
      <c r="G380" s="38"/>
    </row>
    <row r="381" spans="2:7" ht="15.75" customHeight="1">
      <c r="B381" s="37"/>
      <c r="G381" s="38"/>
    </row>
    <row r="382" spans="2:7" ht="15.75" customHeight="1">
      <c r="B382" s="37"/>
      <c r="G382" s="38"/>
    </row>
    <row r="383" spans="2:7" ht="15.75" customHeight="1">
      <c r="B383" s="37"/>
      <c r="G383" s="38"/>
    </row>
    <row r="384" spans="2:7" ht="15.75" customHeight="1">
      <c r="B384" s="37"/>
      <c r="G384" s="38"/>
    </row>
    <row r="385" spans="2:7" ht="15.75" customHeight="1">
      <c r="B385" s="37"/>
      <c r="G385" s="38"/>
    </row>
    <row r="386" spans="2:7" ht="15.75" customHeight="1">
      <c r="B386" s="37"/>
      <c r="G386" s="38"/>
    </row>
    <row r="387" spans="2:7" ht="15.75" customHeight="1">
      <c r="B387" s="37"/>
      <c r="G387" s="38"/>
    </row>
    <row r="388" spans="2:7" ht="15.75" customHeight="1">
      <c r="B388" s="37"/>
      <c r="G388" s="38"/>
    </row>
    <row r="389" spans="2:7" ht="15.75" customHeight="1">
      <c r="B389" s="37"/>
      <c r="G389" s="38"/>
    </row>
    <row r="390" spans="2:7" ht="15.75" customHeight="1">
      <c r="B390" s="37"/>
      <c r="G390" s="38"/>
    </row>
    <row r="391" spans="2:7" ht="15.75" customHeight="1">
      <c r="B391" s="37"/>
      <c r="G391" s="38"/>
    </row>
    <row r="392" spans="2:7" ht="15.75" customHeight="1">
      <c r="B392" s="37"/>
      <c r="G392" s="38"/>
    </row>
    <row r="393" spans="2:7" ht="15.75" customHeight="1">
      <c r="B393" s="37"/>
      <c r="G393" s="38"/>
    </row>
    <row r="394" spans="2:7" ht="15.75" customHeight="1">
      <c r="B394" s="37"/>
      <c r="G394" s="38"/>
    </row>
    <row r="395" spans="2:7" ht="15.75" customHeight="1">
      <c r="B395" s="37"/>
      <c r="G395" s="38"/>
    </row>
    <row r="396" spans="2:7" ht="15.75" customHeight="1">
      <c r="B396" s="37"/>
      <c r="G396" s="38"/>
    </row>
    <row r="397" spans="2:7" ht="15.75" customHeight="1">
      <c r="B397" s="37"/>
      <c r="G397" s="38"/>
    </row>
    <row r="398" spans="2:7" ht="15.75" customHeight="1">
      <c r="B398" s="37"/>
      <c r="G398" s="38"/>
    </row>
    <row r="399" spans="2:7" ht="15.75" customHeight="1">
      <c r="B399" s="37"/>
      <c r="G399" s="38"/>
    </row>
    <row r="400" spans="2:7" ht="15.75" customHeight="1">
      <c r="B400" s="37"/>
      <c r="G400" s="38"/>
    </row>
    <row r="401" spans="2:7" ht="15.75" customHeight="1">
      <c r="B401" s="37"/>
      <c r="G401" s="38"/>
    </row>
    <row r="402" spans="2:7" ht="15.75" customHeight="1">
      <c r="B402" s="37"/>
      <c r="G402" s="38"/>
    </row>
    <row r="403" spans="2:7" ht="15.75" customHeight="1">
      <c r="B403" s="37"/>
      <c r="G403" s="38"/>
    </row>
    <row r="404" spans="2:7" ht="15.75" customHeight="1">
      <c r="B404" s="37"/>
      <c r="G404" s="38"/>
    </row>
    <row r="405" spans="2:7" ht="15.75" customHeight="1">
      <c r="B405" s="37"/>
      <c r="G405" s="38"/>
    </row>
    <row r="406" spans="2:7" ht="15.75" customHeight="1">
      <c r="B406" s="37"/>
      <c r="G406" s="38"/>
    </row>
    <row r="407" spans="2:7" ht="15.75" customHeight="1">
      <c r="B407" s="37"/>
      <c r="G407" s="38"/>
    </row>
    <row r="408" spans="2:7" ht="15.75" customHeight="1">
      <c r="B408" s="37"/>
      <c r="G408" s="38"/>
    </row>
    <row r="409" spans="2:7" ht="15.75" customHeight="1">
      <c r="B409" s="37"/>
      <c r="G409" s="38"/>
    </row>
    <row r="410" spans="2:7" ht="15.75" customHeight="1">
      <c r="B410" s="37"/>
      <c r="G410" s="38"/>
    </row>
    <row r="411" spans="2:7" ht="15.75" customHeight="1">
      <c r="B411" s="37"/>
      <c r="G411" s="38"/>
    </row>
    <row r="412" spans="2:7" ht="15.75" customHeight="1">
      <c r="B412" s="37"/>
      <c r="G412" s="38"/>
    </row>
    <row r="413" spans="2:7" ht="15.75" customHeight="1">
      <c r="B413" s="37"/>
      <c r="G413" s="38"/>
    </row>
    <row r="414" spans="2:7" ht="15.75" customHeight="1">
      <c r="B414" s="37"/>
      <c r="G414" s="38"/>
    </row>
    <row r="415" spans="2:7" ht="15.75" customHeight="1">
      <c r="B415" s="37"/>
      <c r="G415" s="38"/>
    </row>
    <row r="416" spans="2:7" ht="15.75" customHeight="1">
      <c r="B416" s="37"/>
      <c r="G416" s="38"/>
    </row>
    <row r="417" spans="2:7" ht="15.75" customHeight="1">
      <c r="B417" s="37"/>
      <c r="G417" s="38"/>
    </row>
    <row r="418" spans="2:7" ht="15.75" customHeight="1">
      <c r="B418" s="37"/>
      <c r="G418" s="38"/>
    </row>
    <row r="419" spans="2:7" ht="15.75" customHeight="1">
      <c r="B419" s="37"/>
      <c r="G419" s="38"/>
    </row>
    <row r="420" spans="2:7" ht="15.75" customHeight="1">
      <c r="B420" s="37"/>
      <c r="G420" s="38"/>
    </row>
    <row r="421" spans="2:7" ht="15.75" customHeight="1">
      <c r="B421" s="37"/>
      <c r="G421" s="38"/>
    </row>
    <row r="422" spans="2:7" ht="15.75" customHeight="1">
      <c r="B422" s="37"/>
      <c r="G422" s="38"/>
    </row>
    <row r="423" spans="2:7" ht="15.75" customHeight="1">
      <c r="B423" s="37"/>
      <c r="G423" s="38"/>
    </row>
    <row r="424" spans="2:7" ht="15.75" customHeight="1">
      <c r="B424" s="37"/>
      <c r="G424" s="38"/>
    </row>
    <row r="425" spans="2:7" ht="15.75" customHeight="1">
      <c r="B425" s="37"/>
      <c r="G425" s="38"/>
    </row>
    <row r="426" spans="2:7" ht="15.75" customHeight="1">
      <c r="B426" s="37"/>
      <c r="G426" s="38"/>
    </row>
    <row r="427" spans="2:7" ht="15.75" customHeight="1">
      <c r="B427" s="37"/>
      <c r="G427" s="38"/>
    </row>
    <row r="428" spans="2:7" ht="15.75" customHeight="1">
      <c r="B428" s="37"/>
      <c r="G428" s="38"/>
    </row>
    <row r="429" spans="2:7" ht="15.75" customHeight="1">
      <c r="B429" s="37"/>
      <c r="G429" s="38"/>
    </row>
    <row r="430" spans="2:7" ht="15.75" customHeight="1">
      <c r="B430" s="37"/>
      <c r="G430" s="38"/>
    </row>
    <row r="431" spans="2:7" ht="15.75" customHeight="1">
      <c r="B431" s="37"/>
      <c r="G431" s="38"/>
    </row>
    <row r="432" spans="2:7" ht="15.75" customHeight="1">
      <c r="B432" s="37"/>
      <c r="G432" s="38"/>
    </row>
    <row r="433" spans="2:7" ht="15.75" customHeight="1">
      <c r="B433" s="37"/>
      <c r="G433" s="38"/>
    </row>
    <row r="434" spans="2:7" ht="15.75" customHeight="1">
      <c r="B434" s="37"/>
      <c r="G434" s="38"/>
    </row>
    <row r="435" spans="2:7" ht="15.75" customHeight="1">
      <c r="B435" s="37"/>
      <c r="G435" s="38"/>
    </row>
    <row r="436" spans="2:7" ht="15.75" customHeight="1">
      <c r="B436" s="37"/>
      <c r="G436" s="38"/>
    </row>
    <row r="437" spans="2:7" ht="15.75" customHeight="1">
      <c r="B437" s="37"/>
      <c r="G437" s="38"/>
    </row>
    <row r="438" spans="2:7" ht="15.75" customHeight="1">
      <c r="B438" s="37"/>
      <c r="G438" s="38"/>
    </row>
    <row r="439" spans="2:7" ht="15.75" customHeight="1">
      <c r="B439" s="37"/>
      <c r="G439" s="38"/>
    </row>
    <row r="440" spans="2:7" ht="15.75" customHeight="1">
      <c r="B440" s="37"/>
      <c r="G440" s="38"/>
    </row>
    <row r="441" spans="2:7" ht="15.75" customHeight="1">
      <c r="B441" s="37"/>
      <c r="G441" s="38"/>
    </row>
    <row r="442" spans="2:7" ht="15.75" customHeight="1">
      <c r="B442" s="37"/>
      <c r="G442" s="38"/>
    </row>
    <row r="443" spans="2:7" ht="15.75" customHeight="1">
      <c r="B443" s="37"/>
      <c r="G443" s="38"/>
    </row>
    <row r="444" spans="2:7" ht="15.75" customHeight="1">
      <c r="B444" s="37"/>
      <c r="G444" s="38"/>
    </row>
    <row r="445" spans="2:7" ht="15.75" customHeight="1">
      <c r="B445" s="37"/>
      <c r="G445" s="38"/>
    </row>
    <row r="446" spans="2:7" ht="15.75" customHeight="1">
      <c r="B446" s="37"/>
      <c r="G446" s="38"/>
    </row>
    <row r="447" spans="2:7" ht="15.75" customHeight="1">
      <c r="B447" s="37"/>
      <c r="G447" s="38"/>
    </row>
    <row r="448" spans="2:7" ht="15.75" customHeight="1">
      <c r="B448" s="37"/>
      <c r="G448" s="38"/>
    </row>
    <row r="449" spans="2:7" ht="15.75" customHeight="1">
      <c r="B449" s="37"/>
      <c r="G449" s="38"/>
    </row>
    <row r="450" spans="2:7" ht="15.75" customHeight="1">
      <c r="B450" s="37"/>
      <c r="G450" s="38"/>
    </row>
    <row r="451" spans="2:7" ht="15.75" customHeight="1">
      <c r="B451" s="37"/>
      <c r="G451" s="38"/>
    </row>
    <row r="452" spans="2:7" ht="15.75" customHeight="1">
      <c r="B452" s="37"/>
      <c r="G452" s="38"/>
    </row>
    <row r="453" spans="2:7" ht="15.75" customHeight="1">
      <c r="B453" s="37"/>
      <c r="G453" s="38"/>
    </row>
    <row r="454" spans="2:7" ht="15.75" customHeight="1">
      <c r="B454" s="37"/>
      <c r="G454" s="38"/>
    </row>
    <row r="455" spans="2:7" ht="15.75" customHeight="1">
      <c r="B455" s="37"/>
      <c r="G455" s="38"/>
    </row>
    <row r="456" spans="2:7" ht="15.75" customHeight="1">
      <c r="B456" s="37"/>
      <c r="G456" s="38"/>
    </row>
    <row r="457" spans="2:7" ht="15.75" customHeight="1">
      <c r="B457" s="37"/>
      <c r="G457" s="38"/>
    </row>
    <row r="458" spans="2:7" ht="15.75" customHeight="1">
      <c r="B458" s="37"/>
      <c r="G458" s="38"/>
    </row>
    <row r="459" spans="2:7" ht="15.75" customHeight="1">
      <c r="B459" s="37"/>
      <c r="G459" s="38"/>
    </row>
    <row r="460" spans="2:7" ht="15.75" customHeight="1">
      <c r="B460" s="37"/>
      <c r="G460" s="38"/>
    </row>
    <row r="461" spans="2:7" ht="15.75" customHeight="1">
      <c r="B461" s="37"/>
      <c r="G461" s="38"/>
    </row>
    <row r="462" spans="2:7" ht="15.75" customHeight="1">
      <c r="B462" s="37"/>
      <c r="G462" s="38"/>
    </row>
    <row r="463" spans="2:7" ht="15.75" customHeight="1">
      <c r="B463" s="37"/>
      <c r="G463" s="38"/>
    </row>
    <row r="464" spans="2:7" ht="15.75" customHeight="1">
      <c r="B464" s="37"/>
      <c r="G464" s="38"/>
    </row>
    <row r="465" spans="2:7" ht="15.75" customHeight="1">
      <c r="B465" s="37"/>
      <c r="G465" s="38"/>
    </row>
    <row r="466" spans="2:7" ht="15.75" customHeight="1">
      <c r="B466" s="37"/>
      <c r="G466" s="38"/>
    </row>
    <row r="467" spans="2:7" ht="15.75" customHeight="1">
      <c r="B467" s="37"/>
      <c r="G467" s="38"/>
    </row>
    <row r="468" spans="2:7" ht="15.75" customHeight="1">
      <c r="B468" s="37"/>
      <c r="G468" s="38"/>
    </row>
    <row r="469" spans="2:7" ht="15.75" customHeight="1">
      <c r="B469" s="37"/>
      <c r="G469" s="38"/>
    </row>
    <row r="470" spans="2:7" ht="15.75" customHeight="1">
      <c r="B470" s="37"/>
      <c r="G470" s="38"/>
    </row>
    <row r="471" spans="2:7" ht="15.75" customHeight="1">
      <c r="B471" s="37"/>
      <c r="G471" s="38"/>
    </row>
    <row r="472" spans="2:7" ht="15.75" customHeight="1">
      <c r="B472" s="37"/>
      <c r="G472" s="38"/>
    </row>
    <row r="473" spans="2:7" ht="15.75" customHeight="1">
      <c r="B473" s="37"/>
      <c r="G473" s="38"/>
    </row>
    <row r="474" spans="2:7" ht="15.75" customHeight="1">
      <c r="B474" s="37"/>
      <c r="G474" s="38"/>
    </row>
    <row r="475" spans="2:7" ht="15.75" customHeight="1">
      <c r="B475" s="37"/>
      <c r="G475" s="38"/>
    </row>
    <row r="476" spans="2:7" ht="15.75" customHeight="1">
      <c r="B476" s="37"/>
      <c r="G476" s="38"/>
    </row>
    <row r="477" spans="2:7" ht="15.75" customHeight="1">
      <c r="B477" s="37"/>
      <c r="G477" s="38"/>
    </row>
    <row r="478" spans="2:7" ht="15.75" customHeight="1">
      <c r="B478" s="37"/>
      <c r="G478" s="38"/>
    </row>
    <row r="479" spans="2:7" ht="15.75" customHeight="1">
      <c r="B479" s="37"/>
      <c r="G479" s="38"/>
    </row>
    <row r="480" spans="2:7" ht="15.75" customHeight="1">
      <c r="B480" s="37"/>
      <c r="G480" s="38"/>
    </row>
    <row r="481" spans="2:7" ht="15.75" customHeight="1">
      <c r="B481" s="37"/>
      <c r="G481" s="38"/>
    </row>
    <row r="482" spans="2:7" ht="15.75" customHeight="1">
      <c r="B482" s="37"/>
      <c r="G482" s="38"/>
    </row>
    <row r="483" spans="2:7" ht="15.75" customHeight="1">
      <c r="B483" s="37"/>
      <c r="G483" s="38"/>
    </row>
    <row r="484" spans="2:7" ht="15.75" customHeight="1">
      <c r="B484" s="37"/>
      <c r="G484" s="38"/>
    </row>
    <row r="485" spans="2:7" ht="15.75" customHeight="1">
      <c r="B485" s="37"/>
      <c r="G485" s="38"/>
    </row>
    <row r="486" spans="2:7" ht="15.75" customHeight="1">
      <c r="B486" s="37"/>
      <c r="G486" s="38"/>
    </row>
    <row r="487" spans="2:7" ht="15.75" customHeight="1">
      <c r="B487" s="37"/>
      <c r="G487" s="38"/>
    </row>
    <row r="488" spans="2:7" ht="15.75" customHeight="1">
      <c r="B488" s="37"/>
      <c r="G488" s="38"/>
    </row>
    <row r="489" spans="2:7" ht="15.75" customHeight="1">
      <c r="B489" s="37"/>
      <c r="G489" s="38"/>
    </row>
    <row r="490" spans="2:7" ht="15.75" customHeight="1">
      <c r="B490" s="37"/>
      <c r="G490" s="38"/>
    </row>
    <row r="491" spans="2:7" ht="15.75" customHeight="1">
      <c r="B491" s="37"/>
      <c r="G491" s="38"/>
    </row>
    <row r="492" spans="2:7" ht="15.75" customHeight="1">
      <c r="B492" s="37"/>
      <c r="G492" s="38"/>
    </row>
    <row r="493" spans="2:7" ht="15.75" customHeight="1">
      <c r="B493" s="37"/>
      <c r="G493" s="38"/>
    </row>
    <row r="494" spans="2:7" ht="15.75" customHeight="1">
      <c r="B494" s="37"/>
      <c r="G494" s="38"/>
    </row>
    <row r="495" spans="2:7" ht="15.75" customHeight="1">
      <c r="B495" s="37"/>
      <c r="G495" s="38"/>
    </row>
    <row r="496" spans="2:7" ht="15.75" customHeight="1">
      <c r="B496" s="37"/>
      <c r="G496" s="38"/>
    </row>
    <row r="497" spans="2:7" ht="15.75" customHeight="1">
      <c r="B497" s="37"/>
      <c r="G497" s="38"/>
    </row>
    <row r="498" spans="2:7" ht="15.75" customHeight="1">
      <c r="B498" s="37"/>
      <c r="G498" s="38"/>
    </row>
    <row r="499" spans="2:7" ht="15.75" customHeight="1">
      <c r="B499" s="37"/>
      <c r="G499" s="38"/>
    </row>
    <row r="500" spans="2:7" ht="15.75" customHeight="1">
      <c r="B500" s="37"/>
      <c r="G500" s="38"/>
    </row>
    <row r="501" spans="2:7" ht="15.75" customHeight="1">
      <c r="B501" s="37"/>
      <c r="G501" s="38"/>
    </row>
    <row r="502" spans="2:7" ht="15.75" customHeight="1">
      <c r="B502" s="37"/>
      <c r="G502" s="38"/>
    </row>
    <row r="503" spans="2:7" ht="15.75" customHeight="1">
      <c r="B503" s="37"/>
      <c r="G503" s="38"/>
    </row>
    <row r="504" spans="2:7" ht="15.75" customHeight="1">
      <c r="B504" s="37"/>
      <c r="G504" s="38"/>
    </row>
    <row r="505" spans="2:7" ht="15.75" customHeight="1">
      <c r="B505" s="37"/>
      <c r="G505" s="38"/>
    </row>
    <row r="506" spans="2:7" ht="15.75" customHeight="1">
      <c r="B506" s="37"/>
      <c r="G506" s="38"/>
    </row>
    <row r="507" spans="2:7" ht="15.75" customHeight="1">
      <c r="B507" s="37"/>
      <c r="G507" s="38"/>
    </row>
    <row r="508" spans="2:7" ht="15.75" customHeight="1">
      <c r="B508" s="37"/>
      <c r="G508" s="38"/>
    </row>
    <row r="509" spans="2:7" ht="15.75" customHeight="1">
      <c r="B509" s="37"/>
      <c r="G509" s="38"/>
    </row>
    <row r="510" spans="2:7" ht="15.75" customHeight="1">
      <c r="B510" s="37"/>
      <c r="G510" s="38"/>
    </row>
    <row r="511" spans="2:7" ht="15.75" customHeight="1">
      <c r="B511" s="37"/>
      <c r="G511" s="38"/>
    </row>
    <row r="512" spans="2:7" ht="15.75" customHeight="1">
      <c r="B512" s="37"/>
      <c r="G512" s="38"/>
    </row>
    <row r="513" spans="2:7" ht="15.75" customHeight="1">
      <c r="B513" s="37"/>
      <c r="G513" s="38"/>
    </row>
    <row r="514" spans="2:7" ht="15.75" customHeight="1">
      <c r="B514" s="37"/>
      <c r="G514" s="38"/>
    </row>
    <row r="515" spans="2:7" ht="15.75" customHeight="1">
      <c r="B515" s="37"/>
      <c r="G515" s="38"/>
    </row>
    <row r="516" spans="2:7" ht="15.75" customHeight="1">
      <c r="B516" s="37"/>
      <c r="G516" s="38"/>
    </row>
    <row r="517" spans="2:7" ht="15.75" customHeight="1">
      <c r="B517" s="37"/>
      <c r="G517" s="38"/>
    </row>
    <row r="518" spans="2:7" ht="15.75" customHeight="1">
      <c r="B518" s="37"/>
      <c r="G518" s="38"/>
    </row>
    <row r="519" spans="2:7" ht="15.75" customHeight="1">
      <c r="B519" s="37"/>
      <c r="G519" s="38"/>
    </row>
    <row r="520" spans="2:7" ht="15.75" customHeight="1">
      <c r="B520" s="37"/>
      <c r="G520" s="38"/>
    </row>
    <row r="521" spans="2:7" ht="15.75" customHeight="1">
      <c r="B521" s="37"/>
      <c r="G521" s="38"/>
    </row>
    <row r="522" spans="2:7" ht="15.75" customHeight="1">
      <c r="B522" s="37"/>
      <c r="G522" s="38"/>
    </row>
    <row r="523" spans="2:7" ht="15.75" customHeight="1">
      <c r="B523" s="37"/>
      <c r="G523" s="38"/>
    </row>
    <row r="524" spans="2:7" ht="15.75" customHeight="1">
      <c r="B524" s="37"/>
      <c r="G524" s="38"/>
    </row>
    <row r="525" spans="2:7" ht="15.75" customHeight="1">
      <c r="B525" s="37"/>
      <c r="G525" s="38"/>
    </row>
    <row r="526" spans="2:7" ht="15.75" customHeight="1">
      <c r="B526" s="37"/>
      <c r="G526" s="38"/>
    </row>
    <row r="527" spans="2:7" ht="15.75" customHeight="1">
      <c r="B527" s="37"/>
      <c r="G527" s="38"/>
    </row>
    <row r="528" spans="2:7" ht="15.75" customHeight="1">
      <c r="B528" s="37"/>
      <c r="G528" s="38"/>
    </row>
    <row r="529" spans="2:7" ht="15.75" customHeight="1">
      <c r="B529" s="37"/>
      <c r="G529" s="38"/>
    </row>
    <row r="530" spans="2:7" ht="15.75" customHeight="1">
      <c r="B530" s="37"/>
      <c r="G530" s="38"/>
    </row>
    <row r="531" spans="2:7" ht="15.75" customHeight="1">
      <c r="B531" s="37"/>
      <c r="G531" s="38"/>
    </row>
    <row r="532" spans="2:7" ht="15.75" customHeight="1">
      <c r="B532" s="37"/>
      <c r="G532" s="38"/>
    </row>
    <row r="533" spans="2:7" ht="15.75" customHeight="1">
      <c r="B533" s="37"/>
      <c r="G533" s="38"/>
    </row>
    <row r="534" spans="2:7" ht="15.75" customHeight="1">
      <c r="B534" s="37"/>
      <c r="G534" s="38"/>
    </row>
    <row r="535" spans="2:7" ht="15.75" customHeight="1">
      <c r="B535" s="37"/>
      <c r="G535" s="38"/>
    </row>
    <row r="536" spans="2:7" ht="15.75" customHeight="1">
      <c r="B536" s="37"/>
      <c r="G536" s="38"/>
    </row>
    <row r="537" spans="2:7" ht="15.75" customHeight="1">
      <c r="B537" s="37"/>
      <c r="G537" s="38"/>
    </row>
    <row r="538" spans="2:7" ht="15.75" customHeight="1">
      <c r="B538" s="37"/>
      <c r="G538" s="38"/>
    </row>
    <row r="539" spans="2:7" ht="15.75" customHeight="1">
      <c r="B539" s="37"/>
      <c r="G539" s="38"/>
    </row>
    <row r="540" spans="2:7" ht="15.75" customHeight="1">
      <c r="B540" s="37"/>
      <c r="G540" s="38"/>
    </row>
    <row r="541" spans="2:7" ht="15.75" customHeight="1">
      <c r="B541" s="37"/>
      <c r="G541" s="38"/>
    </row>
    <row r="542" spans="2:7" ht="15.75" customHeight="1">
      <c r="B542" s="37"/>
      <c r="G542" s="38"/>
    </row>
    <row r="543" spans="2:7" ht="15.75" customHeight="1">
      <c r="B543" s="37"/>
      <c r="G543" s="38"/>
    </row>
    <row r="544" spans="2:7" ht="15.75" customHeight="1">
      <c r="B544" s="37"/>
      <c r="G544" s="38"/>
    </row>
    <row r="545" spans="2:7" ht="15.75" customHeight="1">
      <c r="B545" s="37"/>
      <c r="G545" s="38"/>
    </row>
    <row r="546" spans="2:7" ht="15.75" customHeight="1">
      <c r="B546" s="37"/>
      <c r="G546" s="38"/>
    </row>
    <row r="547" spans="2:7" ht="15.75" customHeight="1">
      <c r="B547" s="37"/>
      <c r="G547" s="38"/>
    </row>
    <row r="548" spans="2:7" ht="15.75" customHeight="1">
      <c r="B548" s="37"/>
      <c r="G548" s="38"/>
    </row>
    <row r="549" spans="2:7" ht="15.75" customHeight="1">
      <c r="B549" s="37"/>
      <c r="G549" s="38"/>
    </row>
    <row r="550" spans="2:7" ht="15.75" customHeight="1">
      <c r="B550" s="37"/>
      <c r="G550" s="38"/>
    </row>
    <row r="551" spans="2:7" ht="15.75" customHeight="1">
      <c r="B551" s="37"/>
      <c r="G551" s="38"/>
    </row>
    <row r="552" spans="2:7" ht="15.75" customHeight="1">
      <c r="B552" s="37"/>
      <c r="G552" s="38"/>
    </row>
    <row r="553" spans="2:7" ht="15.75" customHeight="1">
      <c r="B553" s="37"/>
      <c r="G553" s="38"/>
    </row>
    <row r="554" spans="2:7" ht="15.75" customHeight="1">
      <c r="B554" s="37"/>
      <c r="G554" s="38"/>
    </row>
    <row r="555" spans="2:7" ht="15.75" customHeight="1">
      <c r="B555" s="37"/>
      <c r="G555" s="38"/>
    </row>
    <row r="556" spans="2:7" ht="15.75" customHeight="1">
      <c r="B556" s="37"/>
      <c r="G556" s="38"/>
    </row>
    <row r="557" spans="2:7" ht="15.75" customHeight="1">
      <c r="B557" s="37"/>
      <c r="G557" s="38"/>
    </row>
    <row r="558" spans="2:7" ht="15.75" customHeight="1">
      <c r="B558" s="37"/>
      <c r="G558" s="38"/>
    </row>
    <row r="559" spans="2:7" ht="15.75" customHeight="1">
      <c r="B559" s="37"/>
      <c r="G559" s="38"/>
    </row>
    <row r="560" spans="2:7" ht="15.75" customHeight="1">
      <c r="B560" s="37"/>
      <c r="G560" s="38"/>
    </row>
    <row r="561" spans="2:7" ht="15.75" customHeight="1">
      <c r="B561" s="37"/>
      <c r="G561" s="38"/>
    </row>
    <row r="562" spans="2:7" ht="15.75" customHeight="1">
      <c r="B562" s="37"/>
      <c r="G562" s="38"/>
    </row>
    <row r="563" spans="2:7" ht="15.75" customHeight="1">
      <c r="B563" s="37"/>
      <c r="G563" s="38"/>
    </row>
    <row r="564" spans="2:7" ht="15.75" customHeight="1">
      <c r="B564" s="37"/>
      <c r="G564" s="38"/>
    </row>
    <row r="565" spans="2:7" ht="15.75" customHeight="1">
      <c r="B565" s="37"/>
      <c r="G565" s="38"/>
    </row>
    <row r="566" spans="2:7" ht="15.75" customHeight="1">
      <c r="B566" s="37"/>
      <c r="G566" s="38"/>
    </row>
    <row r="567" spans="2:7" ht="15.75" customHeight="1">
      <c r="B567" s="37"/>
      <c r="G567" s="38"/>
    </row>
    <row r="568" spans="2:7" ht="15.75" customHeight="1">
      <c r="B568" s="37"/>
      <c r="G568" s="38"/>
    </row>
    <row r="569" spans="2:7" ht="15.75" customHeight="1">
      <c r="B569" s="37"/>
      <c r="G569" s="38"/>
    </row>
    <row r="570" spans="2:7" ht="15.75" customHeight="1">
      <c r="B570" s="37"/>
      <c r="G570" s="38"/>
    </row>
    <row r="571" spans="2:7" ht="15.75" customHeight="1">
      <c r="B571" s="37"/>
      <c r="G571" s="38"/>
    </row>
    <row r="572" spans="2:7" ht="15.75" customHeight="1">
      <c r="B572" s="37"/>
      <c r="G572" s="38"/>
    </row>
    <row r="573" spans="2:7" ht="15.75" customHeight="1">
      <c r="B573" s="37"/>
      <c r="G573" s="38"/>
    </row>
    <row r="574" spans="2:7" ht="15.75" customHeight="1">
      <c r="B574" s="37"/>
      <c r="G574" s="38"/>
    </row>
    <row r="575" spans="2:7" ht="15.75" customHeight="1">
      <c r="B575" s="37"/>
      <c r="G575" s="38"/>
    </row>
    <row r="576" spans="2:7" ht="15.75" customHeight="1">
      <c r="B576" s="37"/>
      <c r="G576" s="38"/>
    </row>
    <row r="577" spans="2:7" ht="15.75" customHeight="1">
      <c r="B577" s="37"/>
      <c r="G577" s="38"/>
    </row>
    <row r="578" spans="2:7" ht="15.75" customHeight="1">
      <c r="B578" s="37"/>
      <c r="G578" s="38"/>
    </row>
    <row r="579" spans="2:7" ht="15.75" customHeight="1">
      <c r="B579" s="37"/>
      <c r="G579" s="38"/>
    </row>
    <row r="580" spans="2:7" ht="15.75" customHeight="1">
      <c r="B580" s="37"/>
      <c r="G580" s="38"/>
    </row>
    <row r="581" spans="2:7" ht="15.75" customHeight="1">
      <c r="B581" s="37"/>
      <c r="G581" s="38"/>
    </row>
    <row r="582" spans="2:7" ht="15.75" customHeight="1">
      <c r="B582" s="37"/>
      <c r="G582" s="38"/>
    </row>
    <row r="583" spans="2:7" ht="15.75" customHeight="1">
      <c r="B583" s="37"/>
      <c r="G583" s="38"/>
    </row>
    <row r="584" spans="2:7" ht="15.75" customHeight="1">
      <c r="B584" s="37"/>
      <c r="G584" s="38"/>
    </row>
    <row r="585" spans="2:7" ht="15.75" customHeight="1">
      <c r="B585" s="37"/>
      <c r="G585" s="38"/>
    </row>
    <row r="586" spans="2:7" ht="15.75" customHeight="1">
      <c r="B586" s="37"/>
      <c r="G586" s="38"/>
    </row>
    <row r="587" spans="2:7" ht="15.75" customHeight="1">
      <c r="B587" s="37"/>
      <c r="G587" s="38"/>
    </row>
    <row r="588" spans="2:7" ht="15.75" customHeight="1">
      <c r="B588" s="37"/>
      <c r="G588" s="38"/>
    </row>
    <row r="589" spans="2:7" ht="15.75" customHeight="1">
      <c r="B589" s="37"/>
      <c r="G589" s="38"/>
    </row>
    <row r="590" spans="2:7" ht="15.75" customHeight="1">
      <c r="B590" s="37"/>
      <c r="G590" s="38"/>
    </row>
    <row r="591" spans="2:7" ht="15.75" customHeight="1">
      <c r="B591" s="37"/>
      <c r="G591" s="38"/>
    </row>
    <row r="592" spans="2:7" ht="15.75" customHeight="1">
      <c r="B592" s="37"/>
      <c r="G592" s="38"/>
    </row>
    <row r="593" spans="2:7" ht="15.75" customHeight="1">
      <c r="B593" s="37"/>
      <c r="G593" s="38"/>
    </row>
    <row r="594" spans="2:7" ht="15.75" customHeight="1">
      <c r="B594" s="37"/>
      <c r="G594" s="38"/>
    </row>
    <row r="595" spans="2:7" ht="15.75" customHeight="1">
      <c r="B595" s="37"/>
      <c r="G595" s="38"/>
    </row>
    <row r="596" spans="2:7" ht="15.75" customHeight="1">
      <c r="B596" s="37"/>
      <c r="G596" s="38"/>
    </row>
    <row r="597" spans="2:7" ht="15.75" customHeight="1">
      <c r="B597" s="37"/>
      <c r="G597" s="38"/>
    </row>
    <row r="598" spans="2:7" ht="15.75" customHeight="1">
      <c r="B598" s="37"/>
      <c r="G598" s="38"/>
    </row>
    <row r="599" spans="2:7" ht="15.75" customHeight="1">
      <c r="B599" s="37"/>
      <c r="G599" s="38"/>
    </row>
    <row r="600" spans="2:7" ht="15.75" customHeight="1">
      <c r="B600" s="37"/>
      <c r="G600" s="38"/>
    </row>
    <row r="601" spans="2:7" ht="15.75" customHeight="1">
      <c r="B601" s="37"/>
      <c r="G601" s="38"/>
    </row>
    <row r="602" spans="2:7" ht="15.75" customHeight="1">
      <c r="B602" s="37"/>
      <c r="G602" s="38"/>
    </row>
    <row r="603" spans="2:7" ht="15.75" customHeight="1">
      <c r="B603" s="37"/>
      <c r="G603" s="38"/>
    </row>
    <row r="604" spans="2:7" ht="15.75" customHeight="1">
      <c r="B604" s="37"/>
      <c r="G604" s="38"/>
    </row>
    <row r="605" spans="2:7" ht="15.75" customHeight="1">
      <c r="B605" s="37"/>
      <c r="G605" s="38"/>
    </row>
    <row r="606" spans="2:7" ht="15.75" customHeight="1">
      <c r="B606" s="37"/>
      <c r="G606" s="38"/>
    </row>
    <row r="607" spans="2:7" ht="15.75" customHeight="1">
      <c r="B607" s="37"/>
      <c r="G607" s="38"/>
    </row>
    <row r="608" spans="2:7" ht="15.75" customHeight="1">
      <c r="B608" s="37"/>
      <c r="G608" s="38"/>
    </row>
    <row r="609" spans="2:7" ht="15.75" customHeight="1">
      <c r="B609" s="37"/>
      <c r="G609" s="38"/>
    </row>
    <row r="610" spans="2:7" ht="15.75" customHeight="1">
      <c r="B610" s="37"/>
      <c r="G610" s="38"/>
    </row>
    <row r="611" spans="2:7" ht="15.75" customHeight="1">
      <c r="B611" s="37"/>
      <c r="G611" s="38"/>
    </row>
    <row r="612" spans="2:7" ht="15.75" customHeight="1">
      <c r="B612" s="37"/>
      <c r="G612" s="38"/>
    </row>
    <row r="613" spans="2:7" ht="15.75" customHeight="1">
      <c r="B613" s="37"/>
      <c r="G613" s="38"/>
    </row>
    <row r="614" spans="2:7" ht="15.75" customHeight="1">
      <c r="B614" s="37"/>
      <c r="G614" s="38"/>
    </row>
    <row r="615" spans="2:7" ht="15.75" customHeight="1">
      <c r="B615" s="37"/>
      <c r="G615" s="38"/>
    </row>
    <row r="616" spans="2:7" ht="15.75" customHeight="1">
      <c r="B616" s="37"/>
      <c r="G616" s="38"/>
    </row>
    <row r="617" spans="2:7" ht="15.75" customHeight="1">
      <c r="B617" s="37"/>
      <c r="G617" s="38"/>
    </row>
    <row r="618" spans="2:7" ht="15.75" customHeight="1">
      <c r="B618" s="37"/>
      <c r="G618" s="38"/>
    </row>
    <row r="619" spans="2:7" ht="15.75" customHeight="1">
      <c r="B619" s="37"/>
      <c r="G619" s="38"/>
    </row>
    <row r="620" spans="2:7" ht="15.75" customHeight="1">
      <c r="B620" s="37"/>
      <c r="G620" s="38"/>
    </row>
    <row r="621" spans="2:7" ht="15.75" customHeight="1">
      <c r="B621" s="37"/>
      <c r="G621" s="38"/>
    </row>
    <row r="622" spans="2:7" ht="15.75" customHeight="1">
      <c r="B622" s="37"/>
      <c r="G622" s="38"/>
    </row>
    <row r="623" spans="2:7" ht="15.75" customHeight="1">
      <c r="B623" s="37"/>
      <c r="G623" s="38"/>
    </row>
    <row r="624" spans="2:7" ht="15.75" customHeight="1">
      <c r="B624" s="37"/>
      <c r="G624" s="38"/>
    </row>
    <row r="625" spans="2:7" ht="15.75" customHeight="1">
      <c r="B625" s="37"/>
      <c r="G625" s="38"/>
    </row>
    <row r="626" spans="2:7" ht="15.75" customHeight="1">
      <c r="B626" s="37"/>
      <c r="G626" s="38"/>
    </row>
    <row r="627" spans="2:7" ht="15.75" customHeight="1">
      <c r="B627" s="37"/>
      <c r="G627" s="38"/>
    </row>
    <row r="628" spans="2:7" ht="15.75" customHeight="1">
      <c r="B628" s="37"/>
      <c r="G628" s="38"/>
    </row>
    <row r="629" spans="2:7" ht="15.75" customHeight="1">
      <c r="B629" s="37"/>
      <c r="G629" s="38"/>
    </row>
    <row r="630" spans="2:7" ht="15.75" customHeight="1">
      <c r="B630" s="37"/>
      <c r="G630" s="38"/>
    </row>
    <row r="631" spans="2:7" ht="15.75" customHeight="1">
      <c r="B631" s="37"/>
      <c r="G631" s="38"/>
    </row>
    <row r="632" spans="2:7" ht="15.75" customHeight="1">
      <c r="B632" s="37"/>
      <c r="G632" s="38"/>
    </row>
    <row r="633" spans="2:7" ht="15.75" customHeight="1">
      <c r="B633" s="37"/>
      <c r="G633" s="38"/>
    </row>
    <row r="634" spans="2:7" ht="15.75" customHeight="1">
      <c r="B634" s="37"/>
      <c r="G634" s="38"/>
    </row>
    <row r="635" spans="2:7" ht="15.75" customHeight="1">
      <c r="B635" s="37"/>
      <c r="G635" s="38"/>
    </row>
    <row r="636" spans="2:7" ht="15.75" customHeight="1">
      <c r="B636" s="37"/>
      <c r="G636" s="38"/>
    </row>
    <row r="637" spans="2:7" ht="15.75" customHeight="1">
      <c r="B637" s="37"/>
      <c r="G637" s="38"/>
    </row>
    <row r="638" spans="2:7" ht="15.75" customHeight="1">
      <c r="B638" s="37"/>
      <c r="G638" s="38"/>
    </row>
    <row r="639" spans="2:7" ht="15.75" customHeight="1">
      <c r="B639" s="37"/>
      <c r="G639" s="38"/>
    </row>
    <row r="640" spans="2:7" ht="15.75" customHeight="1">
      <c r="B640" s="37"/>
      <c r="G640" s="38"/>
    </row>
    <row r="641" spans="2:7" ht="15.75" customHeight="1">
      <c r="B641" s="37"/>
      <c r="G641" s="38"/>
    </row>
    <row r="642" spans="2:7" ht="15.75" customHeight="1">
      <c r="B642" s="37"/>
      <c r="G642" s="38"/>
    </row>
    <row r="643" spans="2:7" ht="15.75" customHeight="1">
      <c r="B643" s="37"/>
      <c r="G643" s="38"/>
    </row>
    <row r="644" spans="2:7" ht="15.75" customHeight="1">
      <c r="B644" s="37"/>
      <c r="G644" s="38"/>
    </row>
    <row r="645" spans="2:7" ht="15.75" customHeight="1">
      <c r="B645" s="37"/>
      <c r="G645" s="38"/>
    </row>
    <row r="646" spans="2:7" ht="15.75" customHeight="1">
      <c r="B646" s="37"/>
      <c r="G646" s="38"/>
    </row>
    <row r="647" spans="2:7" ht="15.75" customHeight="1">
      <c r="B647" s="37"/>
      <c r="G647" s="38"/>
    </row>
    <row r="648" spans="2:7" ht="15.75" customHeight="1">
      <c r="B648" s="37"/>
      <c r="G648" s="38"/>
    </row>
    <row r="649" spans="2:7" ht="15.75" customHeight="1">
      <c r="B649" s="37"/>
      <c r="G649" s="38"/>
    </row>
    <row r="650" spans="2:7" ht="15.75" customHeight="1">
      <c r="B650" s="37"/>
      <c r="G650" s="38"/>
    </row>
    <row r="651" spans="2:7" ht="15.75" customHeight="1">
      <c r="B651" s="37"/>
      <c r="G651" s="38"/>
    </row>
    <row r="652" spans="2:7" ht="15.75" customHeight="1">
      <c r="B652" s="37"/>
      <c r="G652" s="38"/>
    </row>
    <row r="653" spans="2:7" ht="15.75" customHeight="1">
      <c r="B653" s="37"/>
      <c r="G653" s="38"/>
    </row>
    <row r="654" spans="2:7" ht="15.75" customHeight="1">
      <c r="B654" s="37"/>
      <c r="G654" s="38"/>
    </row>
    <row r="655" spans="2:7" ht="15.75" customHeight="1">
      <c r="B655" s="37"/>
      <c r="G655" s="38"/>
    </row>
    <row r="656" spans="2:7" ht="15.75" customHeight="1">
      <c r="B656" s="37"/>
      <c r="G656" s="38"/>
    </row>
    <row r="657" spans="2:7" ht="15.75" customHeight="1">
      <c r="B657" s="37"/>
      <c r="G657" s="38"/>
    </row>
    <row r="658" spans="2:7" ht="15.75" customHeight="1">
      <c r="B658" s="37"/>
      <c r="G658" s="38"/>
    </row>
    <row r="659" spans="2:7" ht="15.75" customHeight="1">
      <c r="B659" s="37"/>
      <c r="G659" s="38"/>
    </row>
    <row r="660" spans="2:7" ht="15.75" customHeight="1">
      <c r="B660" s="37"/>
      <c r="G660" s="38"/>
    </row>
    <row r="661" spans="2:7" ht="15.75" customHeight="1">
      <c r="B661" s="37"/>
      <c r="G661" s="38"/>
    </row>
    <row r="662" spans="2:7" ht="15.75" customHeight="1">
      <c r="B662" s="37"/>
      <c r="G662" s="38"/>
    </row>
    <row r="663" spans="2:7" ht="15.75" customHeight="1">
      <c r="B663" s="37"/>
      <c r="G663" s="38"/>
    </row>
    <row r="664" spans="2:7" ht="15.75" customHeight="1">
      <c r="B664" s="37"/>
      <c r="G664" s="38"/>
    </row>
    <row r="665" spans="2:7" ht="15.75" customHeight="1">
      <c r="B665" s="37"/>
      <c r="G665" s="38"/>
    </row>
    <row r="666" spans="2:7" ht="15.75" customHeight="1">
      <c r="B666" s="37"/>
      <c r="G666" s="38"/>
    </row>
    <row r="667" spans="2:7" ht="15.75" customHeight="1">
      <c r="B667" s="37"/>
      <c r="G667" s="38"/>
    </row>
    <row r="668" spans="2:7" ht="15.75" customHeight="1">
      <c r="B668" s="37"/>
      <c r="G668" s="38"/>
    </row>
    <row r="669" spans="2:7" ht="15.75" customHeight="1">
      <c r="B669" s="37"/>
      <c r="G669" s="38"/>
    </row>
    <row r="670" spans="2:7" ht="15.75" customHeight="1">
      <c r="B670" s="37"/>
      <c r="G670" s="38"/>
    </row>
    <row r="671" spans="2:7" ht="15.75" customHeight="1">
      <c r="B671" s="37"/>
      <c r="G671" s="38"/>
    </row>
    <row r="672" spans="2:7" ht="15.75" customHeight="1">
      <c r="B672" s="37"/>
      <c r="G672" s="38"/>
    </row>
    <row r="673" spans="2:7" ht="15.75" customHeight="1">
      <c r="B673" s="37"/>
      <c r="G673" s="38"/>
    </row>
    <row r="674" spans="2:7" ht="15.75" customHeight="1">
      <c r="B674" s="37"/>
      <c r="G674" s="38"/>
    </row>
    <row r="675" spans="2:7" ht="15.75" customHeight="1">
      <c r="B675" s="37"/>
      <c r="G675" s="38"/>
    </row>
    <row r="676" spans="2:7" ht="15.75" customHeight="1">
      <c r="B676" s="37"/>
      <c r="G676" s="38"/>
    </row>
    <row r="677" spans="2:7" ht="15.75" customHeight="1">
      <c r="B677" s="37"/>
      <c r="G677" s="38"/>
    </row>
    <row r="678" spans="2:7" ht="15.75" customHeight="1">
      <c r="B678" s="37"/>
      <c r="G678" s="38"/>
    </row>
    <row r="679" spans="2:7" ht="15.75" customHeight="1">
      <c r="B679" s="37"/>
      <c r="G679" s="38"/>
    </row>
    <row r="680" spans="2:7" ht="15.75" customHeight="1">
      <c r="B680" s="37"/>
      <c r="G680" s="38"/>
    </row>
    <row r="681" spans="2:7" ht="15.75" customHeight="1">
      <c r="B681" s="37"/>
      <c r="G681" s="38"/>
    </row>
    <row r="682" spans="2:7" ht="15.75" customHeight="1">
      <c r="B682" s="37"/>
      <c r="G682" s="38"/>
    </row>
    <row r="683" spans="2:7" ht="15.75" customHeight="1">
      <c r="B683" s="37"/>
      <c r="G683" s="38"/>
    </row>
    <row r="684" spans="2:7" ht="15.75" customHeight="1">
      <c r="B684" s="37"/>
      <c r="G684" s="38"/>
    </row>
    <row r="685" spans="2:7" ht="15.75" customHeight="1">
      <c r="B685" s="37"/>
      <c r="G685" s="38"/>
    </row>
    <row r="686" spans="2:7" ht="15.75" customHeight="1">
      <c r="B686" s="37"/>
      <c r="G686" s="38"/>
    </row>
    <row r="687" spans="2:7" ht="15.75" customHeight="1">
      <c r="B687" s="37"/>
      <c r="G687" s="38"/>
    </row>
    <row r="688" spans="2:7" ht="15.75" customHeight="1">
      <c r="B688" s="37"/>
      <c r="G688" s="38"/>
    </row>
    <row r="689" spans="2:7" ht="15.75" customHeight="1">
      <c r="B689" s="37"/>
      <c r="G689" s="38"/>
    </row>
    <row r="690" spans="2:7" ht="15.75" customHeight="1">
      <c r="B690" s="37"/>
      <c r="G690" s="38"/>
    </row>
    <row r="691" spans="2:7" ht="15.75" customHeight="1">
      <c r="B691" s="37"/>
      <c r="G691" s="38"/>
    </row>
    <row r="692" spans="2:7" ht="15.75" customHeight="1">
      <c r="B692" s="37"/>
      <c r="G692" s="38"/>
    </row>
    <row r="693" spans="2:7" ht="15.75" customHeight="1">
      <c r="B693" s="37"/>
      <c r="G693" s="38"/>
    </row>
    <row r="694" spans="2:7" ht="15.75" customHeight="1">
      <c r="B694" s="37"/>
      <c r="G694" s="38"/>
    </row>
    <row r="695" spans="2:7" ht="15.75" customHeight="1">
      <c r="B695" s="37"/>
      <c r="G695" s="38"/>
    </row>
    <row r="696" spans="2:7" ht="15.75" customHeight="1">
      <c r="B696" s="37"/>
      <c r="G696" s="38"/>
    </row>
    <row r="697" spans="2:7" ht="15.75" customHeight="1">
      <c r="B697" s="37"/>
      <c r="G697" s="38"/>
    </row>
    <row r="698" spans="2:7" ht="15.75" customHeight="1">
      <c r="B698" s="37"/>
      <c r="G698" s="38"/>
    </row>
    <row r="699" spans="2:7" ht="15.75" customHeight="1">
      <c r="B699" s="37"/>
      <c r="G699" s="38"/>
    </row>
    <row r="700" spans="2:7" ht="15.75" customHeight="1">
      <c r="B700" s="37"/>
      <c r="G700" s="38"/>
    </row>
    <row r="701" spans="2:7" ht="15.75" customHeight="1">
      <c r="B701" s="37"/>
      <c r="G701" s="38"/>
    </row>
    <row r="702" spans="2:7" ht="15.75" customHeight="1">
      <c r="B702" s="37"/>
      <c r="G702" s="38"/>
    </row>
    <row r="703" spans="2:7" ht="15.75" customHeight="1">
      <c r="B703" s="37"/>
      <c r="G703" s="38"/>
    </row>
    <row r="704" spans="2:7" ht="15.75" customHeight="1">
      <c r="B704" s="37"/>
      <c r="G704" s="38"/>
    </row>
    <row r="705" spans="2:7" ht="15.75" customHeight="1">
      <c r="B705" s="37"/>
      <c r="G705" s="38"/>
    </row>
    <row r="706" spans="2:7" ht="15.75" customHeight="1">
      <c r="B706" s="37"/>
      <c r="G706" s="38"/>
    </row>
    <row r="707" spans="2:7" ht="15.75" customHeight="1">
      <c r="B707" s="37"/>
      <c r="G707" s="38"/>
    </row>
    <row r="708" spans="2:7" ht="15.75" customHeight="1">
      <c r="B708" s="37"/>
      <c r="G708" s="38"/>
    </row>
    <row r="709" spans="2:7" ht="15.75" customHeight="1">
      <c r="B709" s="37"/>
      <c r="G709" s="38"/>
    </row>
    <row r="710" spans="2:7" ht="15.75" customHeight="1">
      <c r="B710" s="37"/>
      <c r="G710" s="38"/>
    </row>
    <row r="711" spans="2:7" ht="15.75" customHeight="1">
      <c r="B711" s="37"/>
      <c r="G711" s="38"/>
    </row>
    <row r="712" spans="2:7" ht="15.75" customHeight="1">
      <c r="B712" s="37"/>
      <c r="G712" s="38"/>
    </row>
    <row r="713" spans="2:7" ht="15.75" customHeight="1">
      <c r="B713" s="37"/>
      <c r="G713" s="38"/>
    </row>
    <row r="714" spans="2:7" ht="15.75" customHeight="1">
      <c r="B714" s="37"/>
      <c r="G714" s="38"/>
    </row>
    <row r="715" spans="2:7" ht="15.75" customHeight="1">
      <c r="B715" s="37"/>
      <c r="G715" s="38"/>
    </row>
    <row r="716" spans="2:7" ht="15.75" customHeight="1">
      <c r="B716" s="37"/>
      <c r="G716" s="38"/>
    </row>
    <row r="717" spans="2:7" ht="15.75" customHeight="1">
      <c r="B717" s="37"/>
      <c r="G717" s="38"/>
    </row>
    <row r="718" spans="2:7" ht="15.75" customHeight="1">
      <c r="B718" s="37"/>
      <c r="G718" s="38"/>
    </row>
    <row r="719" spans="2:7" ht="15.75" customHeight="1">
      <c r="B719" s="37"/>
      <c r="G719" s="38"/>
    </row>
    <row r="720" spans="2:7" ht="15.75" customHeight="1">
      <c r="B720" s="37"/>
      <c r="G720" s="38"/>
    </row>
    <row r="721" spans="2:7" ht="15.75" customHeight="1">
      <c r="B721" s="37"/>
      <c r="G721" s="38"/>
    </row>
    <row r="722" spans="2:7" ht="15.75" customHeight="1">
      <c r="B722" s="37"/>
      <c r="G722" s="38"/>
    </row>
    <row r="723" spans="2:7" ht="15.75" customHeight="1">
      <c r="B723" s="37"/>
      <c r="G723" s="38"/>
    </row>
    <row r="724" spans="2:7" ht="15.75" customHeight="1">
      <c r="B724" s="37"/>
      <c r="G724" s="38"/>
    </row>
    <row r="725" spans="2:7" ht="15.75" customHeight="1">
      <c r="B725" s="37"/>
      <c r="G725" s="38"/>
    </row>
    <row r="726" spans="2:7" ht="15.75" customHeight="1">
      <c r="B726" s="37"/>
      <c r="G726" s="38"/>
    </row>
    <row r="727" spans="2:7" ht="15.75" customHeight="1">
      <c r="B727" s="37"/>
      <c r="G727" s="38"/>
    </row>
    <row r="728" spans="2:7" ht="15.75" customHeight="1">
      <c r="B728" s="37"/>
      <c r="G728" s="38"/>
    </row>
    <row r="729" spans="2:7" ht="15.75" customHeight="1">
      <c r="B729" s="37"/>
      <c r="G729" s="38"/>
    </row>
    <row r="730" spans="2:7" ht="15.75" customHeight="1">
      <c r="B730" s="37"/>
      <c r="G730" s="38"/>
    </row>
    <row r="731" spans="2:7" ht="15.75" customHeight="1">
      <c r="B731" s="37"/>
      <c r="G731" s="38"/>
    </row>
    <row r="732" spans="2:7" ht="15.75" customHeight="1">
      <c r="B732" s="37"/>
      <c r="G732" s="38"/>
    </row>
    <row r="733" spans="2:7" ht="15.75" customHeight="1">
      <c r="B733" s="37"/>
      <c r="G733" s="38"/>
    </row>
    <row r="734" spans="2:7" ht="15.75" customHeight="1">
      <c r="B734" s="37"/>
      <c r="G734" s="38"/>
    </row>
    <row r="735" spans="2:7" ht="15.75" customHeight="1">
      <c r="B735" s="37"/>
      <c r="G735" s="38"/>
    </row>
    <row r="736" spans="2:7" ht="15.75" customHeight="1">
      <c r="B736" s="37"/>
      <c r="G736" s="38"/>
    </row>
    <row r="737" spans="2:7" ht="15.75" customHeight="1">
      <c r="B737" s="37"/>
      <c r="G737" s="38"/>
    </row>
    <row r="738" spans="2:7" ht="15.75" customHeight="1">
      <c r="B738" s="37"/>
      <c r="G738" s="38"/>
    </row>
    <row r="739" spans="2:7" ht="15.75" customHeight="1">
      <c r="B739" s="37"/>
      <c r="G739" s="38"/>
    </row>
    <row r="740" spans="2:7" ht="15.75" customHeight="1">
      <c r="B740" s="37"/>
      <c r="G740" s="38"/>
    </row>
    <row r="741" spans="2:7" ht="15.75" customHeight="1">
      <c r="B741" s="37"/>
      <c r="G741" s="38"/>
    </row>
    <row r="742" spans="2:7" ht="15.75" customHeight="1">
      <c r="B742" s="37"/>
      <c r="G742" s="38"/>
    </row>
    <row r="743" spans="2:7" ht="15.75" customHeight="1">
      <c r="B743" s="37"/>
      <c r="G743" s="38"/>
    </row>
    <row r="744" spans="2:7" ht="15.75" customHeight="1">
      <c r="B744" s="37"/>
      <c r="G744" s="38"/>
    </row>
    <row r="745" spans="2:7" ht="15.75" customHeight="1">
      <c r="B745" s="37"/>
      <c r="G745" s="38"/>
    </row>
    <row r="746" spans="2:7" ht="15.75" customHeight="1">
      <c r="B746" s="37"/>
      <c r="G746" s="38"/>
    </row>
    <row r="747" spans="2:7" ht="15.75" customHeight="1">
      <c r="B747" s="37"/>
      <c r="G747" s="38"/>
    </row>
    <row r="748" spans="2:7" ht="15.75" customHeight="1">
      <c r="B748" s="37"/>
      <c r="G748" s="38"/>
    </row>
    <row r="749" spans="2:7" ht="15.75" customHeight="1">
      <c r="B749" s="37"/>
      <c r="G749" s="38"/>
    </row>
    <row r="750" spans="2:7" ht="15.75" customHeight="1">
      <c r="B750" s="37"/>
      <c r="G750" s="38"/>
    </row>
    <row r="751" spans="2:7" ht="15.75" customHeight="1">
      <c r="B751" s="37"/>
      <c r="G751" s="38"/>
    </row>
    <row r="752" spans="2:7" ht="15.75" customHeight="1">
      <c r="B752" s="37"/>
      <c r="G752" s="38"/>
    </row>
    <row r="753" spans="2:7" ht="15.75" customHeight="1">
      <c r="B753" s="37"/>
      <c r="G753" s="38"/>
    </row>
    <row r="754" spans="2:7" ht="15.75" customHeight="1">
      <c r="B754" s="37"/>
      <c r="G754" s="38"/>
    </row>
    <row r="755" spans="2:7" ht="15.75" customHeight="1">
      <c r="B755" s="37"/>
      <c r="G755" s="38"/>
    </row>
    <row r="756" spans="2:7" ht="15.75" customHeight="1">
      <c r="B756" s="37"/>
      <c r="G756" s="38"/>
    </row>
    <row r="757" spans="2:7" ht="15.75" customHeight="1">
      <c r="B757" s="37"/>
      <c r="G757" s="38"/>
    </row>
    <row r="758" spans="2:7" ht="15.75" customHeight="1">
      <c r="B758" s="37"/>
      <c r="G758" s="38"/>
    </row>
    <row r="759" spans="2:7" ht="15.75" customHeight="1">
      <c r="B759" s="37"/>
      <c r="G759" s="38"/>
    </row>
    <row r="760" spans="2:7" ht="15.75" customHeight="1">
      <c r="B760" s="37"/>
      <c r="G760" s="38"/>
    </row>
    <row r="761" spans="2:7" ht="15.75" customHeight="1">
      <c r="B761" s="37"/>
      <c r="G761" s="38"/>
    </row>
    <row r="762" spans="2:7" ht="15.75" customHeight="1">
      <c r="B762" s="37"/>
      <c r="G762" s="38"/>
    </row>
    <row r="763" spans="2:7" ht="15.75" customHeight="1">
      <c r="B763" s="37"/>
      <c r="G763" s="38"/>
    </row>
    <row r="764" spans="2:7" ht="15.75" customHeight="1">
      <c r="B764" s="37"/>
      <c r="G764" s="38"/>
    </row>
    <row r="765" spans="2:7" ht="15.75" customHeight="1">
      <c r="B765" s="37"/>
      <c r="G765" s="38"/>
    </row>
    <row r="766" spans="2:7" ht="15.75" customHeight="1">
      <c r="B766" s="37"/>
      <c r="G766" s="38"/>
    </row>
    <row r="767" spans="2:7" ht="15.75" customHeight="1">
      <c r="B767" s="37"/>
      <c r="G767" s="38"/>
    </row>
    <row r="768" spans="2:7" ht="15.75" customHeight="1">
      <c r="B768" s="37"/>
      <c r="G768" s="38"/>
    </row>
    <row r="769" spans="2:7" ht="15.75" customHeight="1">
      <c r="B769" s="37"/>
      <c r="G769" s="38"/>
    </row>
    <row r="770" spans="2:7" ht="15.75" customHeight="1">
      <c r="B770" s="37"/>
      <c r="G770" s="38"/>
    </row>
    <row r="771" spans="2:7" ht="15.75" customHeight="1">
      <c r="B771" s="37"/>
      <c r="G771" s="38"/>
    </row>
    <row r="772" spans="2:7" ht="15.75" customHeight="1">
      <c r="B772" s="37"/>
      <c r="G772" s="38"/>
    </row>
    <row r="773" spans="2:7" ht="15.75" customHeight="1">
      <c r="B773" s="37"/>
      <c r="G773" s="38"/>
    </row>
    <row r="774" spans="2:7" ht="15.75" customHeight="1">
      <c r="B774" s="37"/>
      <c r="G774" s="38"/>
    </row>
    <row r="775" spans="2:7" ht="15.75" customHeight="1">
      <c r="B775" s="37"/>
      <c r="G775" s="38"/>
    </row>
    <row r="776" spans="2:7" ht="15.75" customHeight="1">
      <c r="B776" s="37"/>
      <c r="G776" s="38"/>
    </row>
    <row r="777" spans="2:7" ht="15.75" customHeight="1">
      <c r="B777" s="37"/>
      <c r="G777" s="38"/>
    </row>
    <row r="778" spans="2:7" ht="15.75" customHeight="1">
      <c r="B778" s="37"/>
      <c r="G778" s="38"/>
    </row>
    <row r="779" spans="2:7" ht="15.75" customHeight="1">
      <c r="B779" s="37"/>
      <c r="G779" s="38"/>
    </row>
    <row r="780" spans="2:7" ht="15.75" customHeight="1">
      <c r="B780" s="37"/>
      <c r="G780" s="38"/>
    </row>
    <row r="781" spans="2:7" ht="15.75" customHeight="1">
      <c r="B781" s="37"/>
      <c r="G781" s="38"/>
    </row>
    <row r="782" spans="2:7" ht="15.75" customHeight="1">
      <c r="B782" s="37"/>
      <c r="G782" s="38"/>
    </row>
    <row r="783" spans="2:7" ht="15.75" customHeight="1">
      <c r="B783" s="37"/>
      <c r="G783" s="38"/>
    </row>
    <row r="784" spans="2:7" ht="15.75" customHeight="1">
      <c r="B784" s="37"/>
      <c r="G784" s="38"/>
    </row>
    <row r="785" spans="2:7" ht="15.75" customHeight="1">
      <c r="B785" s="37"/>
      <c r="G785" s="38"/>
    </row>
    <row r="786" spans="2:7" ht="15.75" customHeight="1">
      <c r="B786" s="37"/>
      <c r="G786" s="38"/>
    </row>
    <row r="787" spans="2:7" ht="15.75" customHeight="1">
      <c r="B787" s="37"/>
      <c r="G787" s="38"/>
    </row>
    <row r="788" spans="2:7" ht="15.75" customHeight="1">
      <c r="B788" s="37"/>
      <c r="G788" s="38"/>
    </row>
    <row r="789" spans="2:7" ht="15.75" customHeight="1">
      <c r="B789" s="37"/>
      <c r="G789" s="38"/>
    </row>
    <row r="790" spans="2:7" ht="15.75" customHeight="1">
      <c r="B790" s="37"/>
      <c r="G790" s="38"/>
    </row>
    <row r="791" spans="2:7" ht="15.75" customHeight="1">
      <c r="B791" s="37"/>
      <c r="G791" s="38"/>
    </row>
    <row r="792" spans="2:7" ht="15.75" customHeight="1">
      <c r="B792" s="37"/>
      <c r="G792" s="38"/>
    </row>
    <row r="793" spans="2:7" ht="15.75" customHeight="1">
      <c r="B793" s="37"/>
      <c r="G793" s="38"/>
    </row>
    <row r="794" spans="2:7" ht="15.75" customHeight="1">
      <c r="B794" s="37"/>
      <c r="G794" s="38"/>
    </row>
    <row r="795" spans="2:7" ht="15.75" customHeight="1">
      <c r="B795" s="37"/>
      <c r="G795" s="38"/>
    </row>
    <row r="796" spans="2:7" ht="15.75" customHeight="1">
      <c r="B796" s="37"/>
      <c r="G796" s="38"/>
    </row>
    <row r="797" spans="2:7" ht="15.75" customHeight="1">
      <c r="B797" s="37"/>
      <c r="G797" s="38"/>
    </row>
    <row r="798" spans="2:7" ht="15.75" customHeight="1">
      <c r="B798" s="37"/>
      <c r="G798" s="38"/>
    </row>
    <row r="799" spans="2:7" ht="15.75" customHeight="1">
      <c r="B799" s="37"/>
      <c r="G799" s="38"/>
    </row>
    <row r="800" spans="2:7" ht="15.75" customHeight="1">
      <c r="B800" s="37"/>
      <c r="G800" s="38"/>
    </row>
    <row r="801" spans="2:7" ht="15.75" customHeight="1">
      <c r="B801" s="37"/>
      <c r="G801" s="38"/>
    </row>
    <row r="802" spans="2:7" ht="15.75" customHeight="1">
      <c r="B802" s="37"/>
      <c r="G802" s="38"/>
    </row>
    <row r="803" spans="2:7" ht="15.75" customHeight="1">
      <c r="B803" s="37"/>
      <c r="G803" s="38"/>
    </row>
    <row r="804" spans="2:7" ht="15.75" customHeight="1">
      <c r="B804" s="37"/>
      <c r="G804" s="38"/>
    </row>
    <row r="805" spans="2:7" ht="15.75" customHeight="1">
      <c r="B805" s="37"/>
      <c r="G805" s="38"/>
    </row>
    <row r="806" spans="2:7" ht="15.75" customHeight="1">
      <c r="B806" s="37"/>
      <c r="G806" s="38"/>
    </row>
    <row r="807" spans="2:7" ht="15.75" customHeight="1">
      <c r="B807" s="37"/>
      <c r="G807" s="38"/>
    </row>
    <row r="808" spans="2:7" ht="15.75" customHeight="1">
      <c r="B808" s="37"/>
      <c r="G808" s="38"/>
    </row>
    <row r="809" spans="2:7" ht="15.75" customHeight="1">
      <c r="B809" s="37"/>
      <c r="G809" s="38"/>
    </row>
    <row r="810" spans="2:7" ht="15.75" customHeight="1">
      <c r="B810" s="37"/>
      <c r="G810" s="38"/>
    </row>
    <row r="811" spans="2:7" ht="15.75" customHeight="1">
      <c r="B811" s="37"/>
      <c r="G811" s="38"/>
    </row>
    <row r="812" spans="2:7" ht="15.75" customHeight="1">
      <c r="B812" s="37"/>
      <c r="G812" s="38"/>
    </row>
    <row r="813" spans="2:7" ht="15.75" customHeight="1">
      <c r="B813" s="37"/>
      <c r="G813" s="38"/>
    </row>
    <row r="814" spans="2:7" ht="15.75" customHeight="1">
      <c r="B814" s="37"/>
      <c r="G814" s="38"/>
    </row>
    <row r="815" spans="2:7" ht="15.75" customHeight="1">
      <c r="B815" s="37"/>
      <c r="G815" s="38"/>
    </row>
    <row r="816" spans="2:7" ht="15.75" customHeight="1">
      <c r="B816" s="37"/>
      <c r="G816" s="38"/>
    </row>
    <row r="817" spans="2:7" ht="15.75" customHeight="1">
      <c r="B817" s="37"/>
      <c r="G817" s="38"/>
    </row>
    <row r="818" spans="2:7" ht="15.75" customHeight="1">
      <c r="B818" s="37"/>
      <c r="G818" s="38"/>
    </row>
    <row r="819" spans="2:7" ht="15.75" customHeight="1">
      <c r="B819" s="37"/>
      <c r="G819" s="38"/>
    </row>
    <row r="820" spans="2:7" ht="15.75" customHeight="1">
      <c r="B820" s="37"/>
      <c r="G820" s="38"/>
    </row>
    <row r="821" spans="2:7" ht="15.75" customHeight="1">
      <c r="B821" s="37"/>
      <c r="G821" s="38"/>
    </row>
    <row r="822" spans="2:7" ht="15.75" customHeight="1">
      <c r="B822" s="37"/>
      <c r="G822" s="38"/>
    </row>
    <row r="823" spans="2:7" ht="15.75" customHeight="1">
      <c r="B823" s="37"/>
      <c r="G823" s="38"/>
    </row>
    <row r="824" spans="2:7" ht="15.75" customHeight="1">
      <c r="B824" s="37"/>
      <c r="G824" s="38"/>
    </row>
    <row r="825" spans="2:7" ht="15.75" customHeight="1">
      <c r="B825" s="37"/>
      <c r="G825" s="38"/>
    </row>
    <row r="826" spans="2:7" ht="15.75" customHeight="1">
      <c r="B826" s="37"/>
      <c r="G826" s="38"/>
    </row>
    <row r="827" spans="2:7" ht="15.75" customHeight="1">
      <c r="B827" s="37"/>
      <c r="G827" s="38"/>
    </row>
    <row r="828" spans="2:7" ht="15.75" customHeight="1">
      <c r="B828" s="37"/>
      <c r="G828" s="38"/>
    </row>
    <row r="829" spans="2:7" ht="15.75" customHeight="1">
      <c r="B829" s="37"/>
      <c r="G829" s="38"/>
    </row>
    <row r="830" spans="2:7" ht="15.75" customHeight="1">
      <c r="B830" s="37"/>
      <c r="G830" s="38"/>
    </row>
    <row r="831" spans="2:7" ht="15.75" customHeight="1">
      <c r="B831" s="37"/>
      <c r="G831" s="38"/>
    </row>
    <row r="832" spans="2:7" ht="15.75" customHeight="1">
      <c r="B832" s="37"/>
      <c r="G832" s="38"/>
    </row>
    <row r="833" spans="2:7" ht="15.75" customHeight="1">
      <c r="B833" s="37"/>
      <c r="G833" s="38"/>
    </row>
    <row r="834" spans="2:7" ht="15.75" customHeight="1">
      <c r="B834" s="37"/>
      <c r="G834" s="38"/>
    </row>
    <row r="835" spans="2:7" ht="15.75" customHeight="1">
      <c r="B835" s="37"/>
      <c r="G835" s="38"/>
    </row>
    <row r="836" spans="2:7" ht="15.75" customHeight="1">
      <c r="B836" s="37"/>
      <c r="G836" s="38"/>
    </row>
    <row r="837" spans="2:7" ht="15.75" customHeight="1">
      <c r="B837" s="37"/>
      <c r="G837" s="38"/>
    </row>
    <row r="838" spans="2:7" ht="15.75" customHeight="1">
      <c r="B838" s="37"/>
      <c r="G838" s="38"/>
    </row>
    <row r="839" spans="2:7" ht="15.75" customHeight="1">
      <c r="B839" s="37"/>
      <c r="G839" s="38"/>
    </row>
    <row r="840" spans="2:7" ht="15.75" customHeight="1">
      <c r="B840" s="37"/>
      <c r="G840" s="38"/>
    </row>
    <row r="841" spans="2:7" ht="15.75" customHeight="1">
      <c r="B841" s="37"/>
      <c r="G841" s="38"/>
    </row>
    <row r="842" spans="2:7" ht="15.75" customHeight="1">
      <c r="B842" s="37"/>
      <c r="G842" s="38"/>
    </row>
    <row r="843" spans="2:7" ht="15.75" customHeight="1">
      <c r="B843" s="37"/>
      <c r="G843" s="38"/>
    </row>
    <row r="844" spans="2:7" ht="15.75" customHeight="1">
      <c r="B844" s="37"/>
      <c r="G844" s="38"/>
    </row>
    <row r="845" spans="2:7" ht="15.75" customHeight="1">
      <c r="B845" s="37"/>
      <c r="G845" s="38"/>
    </row>
    <row r="846" spans="2:7" ht="15.75" customHeight="1">
      <c r="B846" s="37"/>
      <c r="G846" s="38"/>
    </row>
    <row r="847" spans="2:7" ht="15.75" customHeight="1">
      <c r="B847" s="37"/>
      <c r="G847" s="38"/>
    </row>
    <row r="848" spans="2:7" ht="15.75" customHeight="1">
      <c r="B848" s="37"/>
      <c r="G848" s="38"/>
    </row>
    <row r="849" spans="2:7" ht="15.75" customHeight="1">
      <c r="B849" s="37"/>
      <c r="G849" s="38"/>
    </row>
    <row r="850" spans="2:7" ht="15.75" customHeight="1">
      <c r="B850" s="37"/>
      <c r="G850" s="38"/>
    </row>
    <row r="851" spans="2:7" ht="15.75" customHeight="1">
      <c r="B851" s="37"/>
      <c r="G851" s="38"/>
    </row>
    <row r="852" spans="2:7" ht="15.75" customHeight="1">
      <c r="B852" s="37"/>
      <c r="G852" s="38"/>
    </row>
    <row r="853" spans="2:7" ht="15.75" customHeight="1">
      <c r="B853" s="37"/>
      <c r="G853" s="38"/>
    </row>
    <row r="854" spans="2:7" ht="15.75" customHeight="1">
      <c r="B854" s="37"/>
      <c r="G854" s="38"/>
    </row>
    <row r="855" spans="2:7" ht="15.75" customHeight="1">
      <c r="B855" s="37"/>
      <c r="G855" s="38"/>
    </row>
    <row r="856" spans="2:7" ht="15.75" customHeight="1">
      <c r="B856" s="37"/>
      <c r="G856" s="38"/>
    </row>
    <row r="857" spans="2:7" ht="15.75" customHeight="1">
      <c r="B857" s="37"/>
      <c r="G857" s="38"/>
    </row>
    <row r="858" spans="2:7" ht="15.75" customHeight="1">
      <c r="B858" s="37"/>
      <c r="G858" s="38"/>
    </row>
    <row r="859" spans="2:7" ht="15.75" customHeight="1">
      <c r="B859" s="37"/>
      <c r="G859" s="38"/>
    </row>
    <row r="860" spans="2:7" ht="15.75" customHeight="1">
      <c r="B860" s="37"/>
      <c r="G860" s="38"/>
    </row>
    <row r="861" spans="2:7" ht="15.75" customHeight="1">
      <c r="B861" s="37"/>
      <c r="G861" s="38"/>
    </row>
    <row r="862" spans="2:7" ht="15.75" customHeight="1">
      <c r="B862" s="37"/>
      <c r="G862" s="38"/>
    </row>
    <row r="863" spans="2:7" ht="15.75" customHeight="1">
      <c r="B863" s="37"/>
      <c r="G863" s="38"/>
    </row>
    <row r="864" spans="2:7" ht="15.75" customHeight="1">
      <c r="B864" s="37"/>
      <c r="G864" s="38"/>
    </row>
    <row r="865" spans="2:7" ht="15.75" customHeight="1">
      <c r="B865" s="37"/>
      <c r="G865" s="38"/>
    </row>
    <row r="866" spans="2:7" ht="15.75" customHeight="1">
      <c r="B866" s="37"/>
      <c r="G866" s="38"/>
    </row>
    <row r="867" spans="2:7" ht="15.75" customHeight="1">
      <c r="B867" s="37"/>
      <c r="G867" s="38"/>
    </row>
    <row r="868" spans="2:7" ht="15.75" customHeight="1">
      <c r="B868" s="37"/>
      <c r="G868" s="38"/>
    </row>
    <row r="869" spans="2:7" ht="15.75" customHeight="1">
      <c r="B869" s="37"/>
      <c r="G869" s="38"/>
    </row>
    <row r="870" spans="2:7" ht="15.75" customHeight="1">
      <c r="B870" s="37"/>
      <c r="G870" s="38"/>
    </row>
    <row r="871" spans="2:7" ht="15.75" customHeight="1">
      <c r="B871" s="37"/>
      <c r="G871" s="38"/>
    </row>
    <row r="872" spans="2:7" ht="15.75" customHeight="1">
      <c r="B872" s="37"/>
      <c r="G872" s="38"/>
    </row>
    <row r="873" spans="2:7" ht="15.75" customHeight="1">
      <c r="B873" s="37"/>
      <c r="G873" s="38"/>
    </row>
    <row r="874" spans="2:7" ht="15.75" customHeight="1">
      <c r="B874" s="37"/>
      <c r="G874" s="38"/>
    </row>
    <row r="875" spans="2:7" ht="15.75" customHeight="1">
      <c r="B875" s="37"/>
      <c r="G875" s="38"/>
    </row>
    <row r="876" spans="2:7" ht="15.75" customHeight="1">
      <c r="B876" s="37"/>
      <c r="G876" s="38"/>
    </row>
    <row r="877" spans="2:7" ht="15.75" customHeight="1">
      <c r="B877" s="37"/>
      <c r="G877" s="38"/>
    </row>
    <row r="878" spans="2:7" ht="15.75" customHeight="1">
      <c r="B878" s="37"/>
      <c r="G878" s="38"/>
    </row>
    <row r="879" spans="2:7" ht="15.75" customHeight="1">
      <c r="B879" s="37"/>
      <c r="G879" s="38"/>
    </row>
    <row r="880" spans="2:7" ht="15.75" customHeight="1">
      <c r="B880" s="37"/>
      <c r="G880" s="38"/>
    </row>
    <row r="881" spans="2:7" ht="15.75" customHeight="1">
      <c r="B881" s="37"/>
      <c r="G881" s="38"/>
    </row>
    <row r="882" spans="2:7" ht="15.75" customHeight="1">
      <c r="B882" s="37"/>
      <c r="G882" s="38"/>
    </row>
    <row r="883" spans="2:7" ht="15.75" customHeight="1">
      <c r="B883" s="37"/>
      <c r="G883" s="38"/>
    </row>
    <row r="884" spans="2:7" ht="15.75" customHeight="1">
      <c r="B884" s="37"/>
      <c r="G884" s="38"/>
    </row>
    <row r="885" spans="2:7" ht="15.75" customHeight="1">
      <c r="B885" s="37"/>
      <c r="G885" s="38"/>
    </row>
    <row r="886" spans="2:7" ht="15.75" customHeight="1">
      <c r="B886" s="37"/>
      <c r="G886" s="38"/>
    </row>
    <row r="887" spans="2:7" ht="15.75" customHeight="1">
      <c r="B887" s="37"/>
      <c r="G887" s="38"/>
    </row>
    <row r="888" spans="2:7" ht="15.75" customHeight="1">
      <c r="B888" s="37"/>
      <c r="G888" s="38"/>
    </row>
    <row r="889" spans="2:7" ht="15.75" customHeight="1">
      <c r="B889" s="37"/>
      <c r="G889" s="38"/>
    </row>
    <row r="890" spans="2:7" ht="15.75" customHeight="1">
      <c r="B890" s="37"/>
      <c r="G890" s="38"/>
    </row>
    <row r="891" spans="2:7" ht="15.75" customHeight="1">
      <c r="B891" s="37"/>
      <c r="G891" s="38"/>
    </row>
    <row r="892" spans="2:7" ht="15.75" customHeight="1">
      <c r="B892" s="37"/>
      <c r="G892" s="38"/>
    </row>
    <row r="893" spans="2:7" ht="15.75" customHeight="1">
      <c r="B893" s="37"/>
      <c r="G893" s="38"/>
    </row>
    <row r="894" spans="2:7" ht="15.75" customHeight="1">
      <c r="B894" s="37"/>
      <c r="G894" s="38"/>
    </row>
    <row r="895" spans="2:7" ht="15.75" customHeight="1">
      <c r="B895" s="37"/>
      <c r="G895" s="38"/>
    </row>
    <row r="896" spans="2:7" ht="15.75" customHeight="1">
      <c r="B896" s="37"/>
      <c r="G896" s="38"/>
    </row>
    <row r="897" spans="2:7" ht="15.75" customHeight="1">
      <c r="B897" s="37"/>
      <c r="G897" s="38"/>
    </row>
    <row r="898" spans="2:7" ht="15.75" customHeight="1">
      <c r="B898" s="37"/>
      <c r="G898" s="38"/>
    </row>
    <row r="899" spans="2:7" ht="15.75" customHeight="1">
      <c r="B899" s="37"/>
      <c r="G899" s="38"/>
    </row>
    <row r="900" spans="2:7" ht="15.75" customHeight="1">
      <c r="B900" s="37"/>
      <c r="G900" s="38"/>
    </row>
    <row r="901" spans="2:7" ht="15.75" customHeight="1">
      <c r="B901" s="37"/>
      <c r="G901" s="38"/>
    </row>
    <row r="902" spans="2:7" ht="15.75" customHeight="1">
      <c r="B902" s="37"/>
      <c r="G902" s="38"/>
    </row>
    <row r="903" spans="2:7" ht="15.75" customHeight="1">
      <c r="B903" s="37"/>
      <c r="G903" s="38"/>
    </row>
    <row r="904" spans="2:7" ht="15.75" customHeight="1">
      <c r="B904" s="37"/>
      <c r="G904" s="38"/>
    </row>
    <row r="905" spans="2:7" ht="15.75" customHeight="1">
      <c r="B905" s="37"/>
      <c r="G905" s="38"/>
    </row>
    <row r="906" spans="2:7" ht="15.75" customHeight="1">
      <c r="B906" s="37"/>
      <c r="G906" s="38"/>
    </row>
    <row r="907" spans="2:7" ht="15.75" customHeight="1">
      <c r="B907" s="37"/>
      <c r="G907" s="38"/>
    </row>
    <row r="908" spans="2:7" ht="15.75" customHeight="1">
      <c r="B908" s="37"/>
      <c r="G908" s="38"/>
    </row>
    <row r="909" spans="2:7" ht="15.75" customHeight="1">
      <c r="B909" s="37"/>
      <c r="G909" s="38"/>
    </row>
    <row r="910" spans="2:7" ht="15.75" customHeight="1">
      <c r="B910" s="37"/>
      <c r="G910" s="38"/>
    </row>
    <row r="911" spans="2:7" ht="15.75" customHeight="1">
      <c r="B911" s="37"/>
      <c r="G911" s="38"/>
    </row>
    <row r="912" spans="2:7" ht="15.75" customHeight="1">
      <c r="B912" s="37"/>
      <c r="G912" s="38"/>
    </row>
    <row r="913" spans="2:7" ht="15.75" customHeight="1">
      <c r="B913" s="37"/>
      <c r="G913" s="38"/>
    </row>
    <row r="914" spans="2:7" ht="15.75" customHeight="1">
      <c r="B914" s="37"/>
      <c r="G914" s="38"/>
    </row>
    <row r="915" spans="2:7" ht="15.75" customHeight="1">
      <c r="B915" s="37"/>
      <c r="G915" s="38"/>
    </row>
    <row r="916" spans="2:7" ht="15.75" customHeight="1">
      <c r="B916" s="37"/>
      <c r="G916" s="38"/>
    </row>
    <row r="917" spans="2:7" ht="15.75" customHeight="1">
      <c r="B917" s="37"/>
      <c r="G917" s="38"/>
    </row>
    <row r="918" spans="2:7" ht="15.75" customHeight="1">
      <c r="B918" s="37"/>
      <c r="G918" s="38"/>
    </row>
    <row r="919" spans="2:7" ht="15.75" customHeight="1">
      <c r="B919" s="37"/>
      <c r="G919" s="38"/>
    </row>
    <row r="920" spans="2:7" ht="15.75" customHeight="1">
      <c r="B920" s="37"/>
      <c r="G920" s="38"/>
    </row>
    <row r="921" spans="2:7" ht="15.75" customHeight="1">
      <c r="B921" s="37"/>
      <c r="G921" s="38"/>
    </row>
    <row r="922" spans="2:7" ht="15.75" customHeight="1">
      <c r="B922" s="37"/>
      <c r="G922" s="38"/>
    </row>
    <row r="923" spans="2:7" ht="15.75" customHeight="1">
      <c r="B923" s="37"/>
      <c r="G923" s="38"/>
    </row>
    <row r="924" spans="2:7" ht="15.75" customHeight="1">
      <c r="B924" s="37"/>
      <c r="G924" s="38"/>
    </row>
    <row r="925" spans="2:7" ht="15.75" customHeight="1">
      <c r="B925" s="37"/>
      <c r="G925" s="38"/>
    </row>
    <row r="926" spans="2:7" ht="15.75" customHeight="1">
      <c r="B926" s="37"/>
      <c r="G926" s="38"/>
    </row>
    <row r="927" spans="2:7" ht="15.75" customHeight="1">
      <c r="B927" s="37"/>
      <c r="G927" s="38"/>
    </row>
    <row r="928" spans="2:7" ht="15.75" customHeight="1">
      <c r="B928" s="37"/>
      <c r="G928" s="38"/>
    </row>
  </sheetData>
  <autoFilter ref="A10:G49" xr:uid="{00000000-0009-0000-0000-000002000000}">
    <sortState xmlns:xlrd2="http://schemas.microsoft.com/office/spreadsheetml/2017/richdata2" ref="A10:G49">
      <sortCondition descending="1" ref="F10:F49"/>
    </sortState>
  </autoFilter>
  <mergeCells count="2">
    <mergeCell ref="A8:B8"/>
    <mergeCell ref="A1:G1"/>
  </mergeCells>
  <conditionalFormatting sqref="F11:F928">
    <cfRule type="cellIs" dxfId="32" priority="1" operator="equal">
      <formula>"Não iniciado"</formula>
    </cfRule>
    <cfRule type="cellIs" dxfId="31" priority="2" operator="equal">
      <formula>"Em cadastramento"</formula>
    </cfRule>
    <cfRule type="notContainsBlanks" dxfId="30" priority="3">
      <formula>LEN(TRIM(F11))&gt;0</formula>
    </cfRule>
  </conditionalFormatting>
  <pageMargins left="0.25" right="0.25" top="0.75" bottom="0.75" header="0" footer="0"/>
  <pageSetup paperSize="9" scale="6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7"/>
  <sheetViews>
    <sheetView tabSelected="1" zoomScale="145" zoomScaleNormal="145" workbookViewId="0">
      <selection activeCell="B18" sqref="B18"/>
    </sheetView>
  </sheetViews>
  <sheetFormatPr defaultColWidth="12.5703125" defaultRowHeight="15" customHeight="1"/>
  <cols>
    <col min="1" max="1" width="18.140625" style="67" bestFit="1" customWidth="1"/>
    <col min="2" max="2" width="76.7109375" style="67" bestFit="1" customWidth="1"/>
    <col min="3" max="3" width="13.85546875" style="67" bestFit="1" customWidth="1"/>
    <col min="4" max="4" width="17.28515625" style="67" bestFit="1" customWidth="1"/>
    <col min="5" max="5" width="11.5703125" style="67" bestFit="1" customWidth="1"/>
    <col min="6" max="6" width="17.85546875" style="67" bestFit="1" customWidth="1"/>
  </cols>
  <sheetData>
    <row r="1" spans="1:6">
      <c r="A1" s="66" t="s">
        <v>38</v>
      </c>
      <c r="B1" s="66" t="s">
        <v>39</v>
      </c>
      <c r="C1" s="66" t="s">
        <v>40</v>
      </c>
      <c r="D1" s="66" t="s">
        <v>41</v>
      </c>
      <c r="E1" s="66" t="s">
        <v>42</v>
      </c>
      <c r="F1" s="66" t="s">
        <v>43</v>
      </c>
    </row>
    <row r="2" spans="1:6">
      <c r="A2" s="67">
        <v>17032750</v>
      </c>
      <c r="B2" s="67" t="s">
        <v>199</v>
      </c>
      <c r="C2" s="67" t="s">
        <v>20</v>
      </c>
      <c r="D2" s="67" t="s">
        <v>197</v>
      </c>
      <c r="E2" s="67" t="s">
        <v>46</v>
      </c>
      <c r="F2" s="67" t="s">
        <v>47</v>
      </c>
    </row>
    <row r="3" spans="1:6">
      <c r="A3" s="67">
        <v>17032784</v>
      </c>
      <c r="B3" s="67" t="s">
        <v>201</v>
      </c>
      <c r="C3" s="67" t="s">
        <v>20</v>
      </c>
      <c r="D3" s="67" t="s">
        <v>197</v>
      </c>
      <c r="E3" s="67" t="s">
        <v>46</v>
      </c>
      <c r="F3" s="67" t="s">
        <v>47</v>
      </c>
    </row>
    <row r="4" spans="1:6">
      <c r="A4" s="67">
        <v>17033284</v>
      </c>
      <c r="B4" s="67" t="s">
        <v>205</v>
      </c>
      <c r="C4" s="67" t="s">
        <v>20</v>
      </c>
      <c r="D4" s="67" t="s">
        <v>204</v>
      </c>
      <c r="E4" s="67" t="s">
        <v>46</v>
      </c>
      <c r="F4" s="67" t="s">
        <v>47</v>
      </c>
    </row>
    <row r="5" spans="1:6">
      <c r="A5" s="67">
        <v>17033624</v>
      </c>
      <c r="B5" s="67" t="s">
        <v>206</v>
      </c>
      <c r="C5" s="67" t="s">
        <v>20</v>
      </c>
      <c r="D5" s="67" t="s">
        <v>207</v>
      </c>
      <c r="E5" s="67" t="s">
        <v>46</v>
      </c>
      <c r="F5" s="67" t="s">
        <v>47</v>
      </c>
    </row>
    <row r="6" spans="1:6">
      <c r="A6" s="67">
        <v>17032717</v>
      </c>
      <c r="B6" s="67" t="s">
        <v>200</v>
      </c>
      <c r="C6" s="67" t="s">
        <v>20</v>
      </c>
      <c r="D6" s="67" t="s">
        <v>197</v>
      </c>
      <c r="E6" s="67" t="s">
        <v>46</v>
      </c>
      <c r="F6" s="67" t="s">
        <v>81</v>
      </c>
    </row>
    <row r="7" spans="1:6">
      <c r="A7" s="67">
        <v>17033276</v>
      </c>
      <c r="B7" s="67" t="s">
        <v>203</v>
      </c>
      <c r="C7" s="67" t="s">
        <v>20</v>
      </c>
      <c r="D7" s="67" t="s">
        <v>204</v>
      </c>
      <c r="E7" s="67" t="s">
        <v>46</v>
      </c>
      <c r="F7" s="67" t="s">
        <v>81</v>
      </c>
    </row>
    <row r="8" spans="1:6">
      <c r="A8" s="67">
        <v>17033292</v>
      </c>
      <c r="B8" s="67" t="s">
        <v>210</v>
      </c>
      <c r="C8" s="67" t="s">
        <v>20</v>
      </c>
      <c r="D8" s="67" t="s">
        <v>211</v>
      </c>
      <c r="E8" s="67" t="s">
        <v>46</v>
      </c>
      <c r="F8" s="67" t="s">
        <v>81</v>
      </c>
    </row>
    <row r="9" spans="1:6">
      <c r="A9" s="67">
        <v>17035287</v>
      </c>
      <c r="B9" s="67" t="s">
        <v>212</v>
      </c>
      <c r="C9" s="67" t="s">
        <v>20</v>
      </c>
      <c r="D9" s="67" t="s">
        <v>213</v>
      </c>
      <c r="E9" s="67" t="s">
        <v>46</v>
      </c>
      <c r="F9" s="67" t="s">
        <v>81</v>
      </c>
    </row>
    <row r="10" spans="1:6">
      <c r="A10" s="67">
        <v>17038952</v>
      </c>
      <c r="B10" s="67" t="s">
        <v>214</v>
      </c>
      <c r="C10" s="67" t="s">
        <v>20</v>
      </c>
      <c r="D10" s="67" t="s">
        <v>213</v>
      </c>
      <c r="E10" s="67" t="s">
        <v>46</v>
      </c>
      <c r="F10" s="67" t="s">
        <v>81</v>
      </c>
    </row>
    <row r="11" spans="1:6">
      <c r="A11" s="67">
        <v>17032695</v>
      </c>
      <c r="B11" s="67" t="s">
        <v>196</v>
      </c>
      <c r="C11" s="67" t="s">
        <v>20</v>
      </c>
      <c r="D11" s="67" t="s">
        <v>197</v>
      </c>
      <c r="E11" s="67" t="s">
        <v>46</v>
      </c>
      <c r="F11" s="67" t="s">
        <v>96</v>
      </c>
    </row>
    <row r="12" spans="1:6">
      <c r="A12" s="67">
        <v>17032814</v>
      </c>
      <c r="B12" s="67" t="s">
        <v>198</v>
      </c>
      <c r="C12" s="67" t="s">
        <v>20</v>
      </c>
      <c r="D12" s="67" t="s">
        <v>197</v>
      </c>
      <c r="E12" s="67" t="s">
        <v>46</v>
      </c>
      <c r="F12" s="67" t="s">
        <v>96</v>
      </c>
    </row>
    <row r="13" spans="1:6">
      <c r="A13" s="67">
        <v>17032873</v>
      </c>
      <c r="B13" s="67" t="s">
        <v>202</v>
      </c>
      <c r="C13" s="67" t="s">
        <v>20</v>
      </c>
      <c r="D13" s="67" t="s">
        <v>197</v>
      </c>
      <c r="E13" s="67" t="s">
        <v>46</v>
      </c>
      <c r="F13" s="67" t="s">
        <v>96</v>
      </c>
    </row>
    <row r="14" spans="1:6">
      <c r="A14" s="67">
        <v>17033594</v>
      </c>
      <c r="B14" s="67" t="s">
        <v>208</v>
      </c>
      <c r="C14" s="67" t="s">
        <v>20</v>
      </c>
      <c r="D14" s="67" t="s">
        <v>207</v>
      </c>
      <c r="E14" s="67" t="s">
        <v>46</v>
      </c>
      <c r="F14" s="67" t="s">
        <v>96</v>
      </c>
    </row>
    <row r="15" spans="1:6">
      <c r="A15" s="67">
        <v>17033632</v>
      </c>
      <c r="B15" s="67" t="s">
        <v>209</v>
      </c>
      <c r="C15" s="67" t="s">
        <v>20</v>
      </c>
      <c r="D15" s="67" t="s">
        <v>207</v>
      </c>
      <c r="E15" s="67" t="s">
        <v>46</v>
      </c>
      <c r="F15" s="67" t="s">
        <v>96</v>
      </c>
    </row>
    <row r="16" spans="1:6">
      <c r="A16" s="67">
        <v>17035333</v>
      </c>
      <c r="B16" s="67" t="s">
        <v>215</v>
      </c>
      <c r="C16" s="67" t="s">
        <v>20</v>
      </c>
      <c r="D16" s="67" t="s">
        <v>213</v>
      </c>
      <c r="E16" s="67" t="s">
        <v>46</v>
      </c>
      <c r="F16" s="67" t="s">
        <v>96</v>
      </c>
    </row>
    <row r="17" spans="1:6" ht="15" customHeight="1">
      <c r="A17" s="67">
        <v>17035465</v>
      </c>
      <c r="B17" s="67" t="s">
        <v>216</v>
      </c>
      <c r="C17" s="67" t="s">
        <v>20</v>
      </c>
      <c r="D17" s="67" t="s">
        <v>213</v>
      </c>
      <c r="E17" s="67" t="s">
        <v>46</v>
      </c>
      <c r="F17" s="67" t="s">
        <v>96</v>
      </c>
    </row>
  </sheetData>
  <autoFilter ref="A1:F1" xr:uid="{00000000-0001-0000-0300-000000000000}">
    <sortState xmlns:xlrd2="http://schemas.microsoft.com/office/spreadsheetml/2017/richdata2" ref="A2:F17">
      <sortCondition descending="1" ref="F1"/>
    </sortState>
  </autoFilter>
  <pageMargins left="0.25" right="0.25" top="0.75" bottom="0.75" header="0" footer="0"/>
  <pageSetup paperSize="9" scale="7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68"/>
  <sheetViews>
    <sheetView workbookViewId="0"/>
  </sheetViews>
  <sheetFormatPr defaultColWidth="12.5703125" defaultRowHeight="15" customHeight="1"/>
  <cols>
    <col min="1" max="1" width="35.28515625" customWidth="1"/>
    <col min="2" max="2" width="77" customWidth="1"/>
    <col min="3" max="3" width="23.42578125" customWidth="1"/>
    <col min="4" max="4" width="23.7109375" customWidth="1"/>
    <col min="5" max="5" width="12.5703125" customWidth="1"/>
    <col min="6" max="6" width="16.7109375" customWidth="1"/>
    <col min="7" max="7" width="18.140625" hidden="1" customWidth="1"/>
  </cols>
  <sheetData>
    <row r="1" spans="1:26" ht="18.75" customHeight="1">
      <c r="A1" s="65" t="s">
        <v>217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COUNTIF(F11:F750, "Em análise do MEC")</f>
        <v>11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SUM(COUNTIF(F11:F750, "Não iniciado"), COUNTIF(F11:F750, "Em cadastramento"))</f>
        <v>8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57.894736842105267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22"/>
      <c r="B9" s="22"/>
      <c r="C9" s="22"/>
      <c r="D9" s="22"/>
      <c r="E9" s="22"/>
      <c r="F9" s="22"/>
      <c r="G9" s="22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4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27">
        <v>17011396</v>
      </c>
      <c r="B11" s="28" t="s">
        <v>218</v>
      </c>
      <c r="C11" s="27" t="s">
        <v>219</v>
      </c>
      <c r="D11" s="27" t="s">
        <v>220</v>
      </c>
      <c r="E11" s="27" t="s">
        <v>46</v>
      </c>
      <c r="F11" s="29" t="s">
        <v>47</v>
      </c>
      <c r="G11" s="22" t="s">
        <v>144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29">
        <v>17051690</v>
      </c>
      <c r="B12" s="30" t="s">
        <v>221</v>
      </c>
      <c r="C12" s="29" t="s">
        <v>219</v>
      </c>
      <c r="D12" s="29" t="s">
        <v>222</v>
      </c>
      <c r="E12" s="29" t="s">
        <v>46</v>
      </c>
      <c r="F12" s="27" t="s">
        <v>47</v>
      </c>
      <c r="G12" s="22" t="s">
        <v>144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27">
        <v>17017041</v>
      </c>
      <c r="B13" s="28" t="s">
        <v>223</v>
      </c>
      <c r="C13" s="27" t="s">
        <v>219</v>
      </c>
      <c r="D13" s="27" t="s">
        <v>224</v>
      </c>
      <c r="E13" s="27" t="s">
        <v>46</v>
      </c>
      <c r="F13" s="27" t="s">
        <v>47</v>
      </c>
      <c r="G13" s="22" t="s">
        <v>146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29">
        <v>17007496</v>
      </c>
      <c r="B14" s="30" t="s">
        <v>225</v>
      </c>
      <c r="C14" s="29" t="s">
        <v>219</v>
      </c>
      <c r="D14" s="29" t="s">
        <v>222</v>
      </c>
      <c r="E14" s="29" t="s">
        <v>46</v>
      </c>
      <c r="F14" s="29" t="s">
        <v>81</v>
      </c>
      <c r="G14" s="22" t="s">
        <v>146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27">
        <v>17007500</v>
      </c>
      <c r="B15" s="28" t="s">
        <v>226</v>
      </c>
      <c r="C15" s="27" t="s">
        <v>219</v>
      </c>
      <c r="D15" s="27" t="s">
        <v>222</v>
      </c>
      <c r="E15" s="27" t="s">
        <v>46</v>
      </c>
      <c r="F15" s="29" t="s">
        <v>81</v>
      </c>
      <c r="G15" s="22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29">
        <v>17039860</v>
      </c>
      <c r="B16" s="30" t="s">
        <v>227</v>
      </c>
      <c r="C16" s="29" t="s">
        <v>219</v>
      </c>
      <c r="D16" s="29" t="s">
        <v>222</v>
      </c>
      <c r="E16" s="29" t="s">
        <v>46</v>
      </c>
      <c r="F16" s="27" t="s">
        <v>81</v>
      </c>
      <c r="G16" s="22" t="s">
        <v>153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27">
        <v>17007828</v>
      </c>
      <c r="B17" s="28" t="s">
        <v>228</v>
      </c>
      <c r="C17" s="27" t="s">
        <v>219</v>
      </c>
      <c r="D17" s="27" t="s">
        <v>222</v>
      </c>
      <c r="E17" s="27" t="s">
        <v>46</v>
      </c>
      <c r="F17" s="29" t="s">
        <v>81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29">
        <v>17007852</v>
      </c>
      <c r="B18" s="30" t="s">
        <v>229</v>
      </c>
      <c r="C18" s="29" t="s">
        <v>219</v>
      </c>
      <c r="D18" s="29" t="s">
        <v>222</v>
      </c>
      <c r="E18" s="29" t="s">
        <v>46</v>
      </c>
      <c r="F18" s="27" t="s">
        <v>81</v>
      </c>
      <c r="G18" s="22" t="s">
        <v>144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27">
        <v>17006481</v>
      </c>
      <c r="B19" s="28" t="s">
        <v>230</v>
      </c>
      <c r="C19" s="27" t="s">
        <v>219</v>
      </c>
      <c r="D19" s="27" t="s">
        <v>231</v>
      </c>
      <c r="E19" s="27" t="s">
        <v>46</v>
      </c>
      <c r="F19" s="29" t="s">
        <v>96</v>
      </c>
      <c r="G19" s="22" t="s">
        <v>144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29">
        <v>17006503</v>
      </c>
      <c r="B20" s="30" t="s">
        <v>232</v>
      </c>
      <c r="C20" s="29" t="s">
        <v>219</v>
      </c>
      <c r="D20" s="29" t="s">
        <v>231</v>
      </c>
      <c r="E20" s="29" t="s">
        <v>46</v>
      </c>
      <c r="F20" s="29" t="s">
        <v>96</v>
      </c>
      <c r="G20" s="22" t="s">
        <v>144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27">
        <v>17006511</v>
      </c>
      <c r="B21" s="28" t="s">
        <v>233</v>
      </c>
      <c r="C21" s="27" t="s">
        <v>219</v>
      </c>
      <c r="D21" s="27" t="s">
        <v>234</v>
      </c>
      <c r="E21" s="27" t="s">
        <v>46</v>
      </c>
      <c r="F21" s="29" t="s">
        <v>96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29">
        <v>17011590</v>
      </c>
      <c r="B22" s="30" t="s">
        <v>235</v>
      </c>
      <c r="C22" s="29" t="s">
        <v>219</v>
      </c>
      <c r="D22" s="29" t="s">
        <v>236</v>
      </c>
      <c r="E22" s="29" t="s">
        <v>46</v>
      </c>
      <c r="F22" s="29" t="s">
        <v>96</v>
      </c>
      <c r="G22" s="22" t="s">
        <v>146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27">
        <v>17007518</v>
      </c>
      <c r="B23" s="28" t="s">
        <v>237</v>
      </c>
      <c r="C23" s="27" t="s">
        <v>219</v>
      </c>
      <c r="D23" s="27" t="s">
        <v>222</v>
      </c>
      <c r="E23" s="27" t="s">
        <v>46</v>
      </c>
      <c r="F23" s="29" t="s">
        <v>96</v>
      </c>
      <c r="G23" s="22" t="s">
        <v>144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29">
        <v>17007488</v>
      </c>
      <c r="B24" s="30" t="s">
        <v>238</v>
      </c>
      <c r="C24" s="29" t="s">
        <v>219</v>
      </c>
      <c r="D24" s="29" t="s">
        <v>222</v>
      </c>
      <c r="E24" s="29" t="s">
        <v>46</v>
      </c>
      <c r="F24" s="27" t="s">
        <v>96</v>
      </c>
      <c r="G24" s="22" t="s">
        <v>144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>
      <c r="A25" s="27">
        <v>17007526</v>
      </c>
      <c r="B25" s="28" t="s">
        <v>239</v>
      </c>
      <c r="C25" s="27" t="s">
        <v>219</v>
      </c>
      <c r="D25" s="27" t="s">
        <v>222</v>
      </c>
      <c r="E25" s="27" t="s">
        <v>46</v>
      </c>
      <c r="F25" s="29" t="s">
        <v>96</v>
      </c>
      <c r="G25" s="22" t="s">
        <v>144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29">
        <v>17029449</v>
      </c>
      <c r="B26" s="30" t="s">
        <v>240</v>
      </c>
      <c r="C26" s="29" t="s">
        <v>219</v>
      </c>
      <c r="D26" s="29" t="s">
        <v>241</v>
      </c>
      <c r="E26" s="29" t="s">
        <v>46</v>
      </c>
      <c r="F26" s="29" t="s">
        <v>96</v>
      </c>
      <c r="G26" s="22" t="s">
        <v>144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27">
        <v>17014298</v>
      </c>
      <c r="B27" s="28" t="s">
        <v>242</v>
      </c>
      <c r="C27" s="27" t="s">
        <v>219</v>
      </c>
      <c r="D27" s="27" t="s">
        <v>243</v>
      </c>
      <c r="E27" s="27" t="s">
        <v>46</v>
      </c>
      <c r="F27" s="29" t="s">
        <v>96</v>
      </c>
      <c r="G27" s="22" t="s">
        <v>144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29">
        <v>17009316</v>
      </c>
      <c r="B28" s="30" t="s">
        <v>244</v>
      </c>
      <c r="C28" s="29" t="s">
        <v>219</v>
      </c>
      <c r="D28" s="29" t="s">
        <v>245</v>
      </c>
      <c r="E28" s="29" t="s">
        <v>46</v>
      </c>
      <c r="F28" s="29" t="s">
        <v>96</v>
      </c>
      <c r="G28" s="22" t="s">
        <v>144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29">
        <v>17040183</v>
      </c>
      <c r="B29" s="30" t="s">
        <v>246</v>
      </c>
      <c r="C29" s="29" t="s">
        <v>219</v>
      </c>
      <c r="D29" s="29" t="s">
        <v>247</v>
      </c>
      <c r="E29" s="29" t="s">
        <v>46</v>
      </c>
      <c r="F29" s="29" t="s">
        <v>96</v>
      </c>
      <c r="G29" s="22" t="s">
        <v>153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</sheetData>
  <autoFilter ref="A10:G29" xr:uid="{00000000-0009-0000-0000-000004000000}">
    <sortState xmlns:xlrd2="http://schemas.microsoft.com/office/spreadsheetml/2017/richdata2" ref="A10:G29">
      <sortCondition descending="1" ref="F10:F29"/>
    </sortState>
  </autoFilter>
  <mergeCells count="2">
    <mergeCell ref="A8:B8"/>
    <mergeCell ref="A1:G1"/>
  </mergeCells>
  <conditionalFormatting sqref="F11:F968">
    <cfRule type="cellIs" dxfId="29" priority="1" operator="equal">
      <formula>"Não iniciado"</formula>
    </cfRule>
    <cfRule type="cellIs" dxfId="28" priority="2" operator="equal">
      <formula>"Em cadastramento"</formula>
    </cfRule>
    <cfRule type="cellIs" dxfId="27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46"/>
  <sheetViews>
    <sheetView workbookViewId="0"/>
  </sheetViews>
  <sheetFormatPr defaultColWidth="12.5703125" defaultRowHeight="15" customHeight="1"/>
  <cols>
    <col min="1" max="1" width="28.5703125" customWidth="1"/>
    <col min="2" max="2" width="86.85546875" customWidth="1"/>
    <col min="3" max="3" width="14.140625" customWidth="1"/>
    <col min="4" max="4" width="23.5703125" customWidth="1"/>
    <col min="5" max="5" width="12.5703125" customWidth="1"/>
    <col min="6" max="6" width="16.7109375" customWidth="1"/>
    <col min="7" max="7" width="18.140625" hidden="1" customWidth="1"/>
  </cols>
  <sheetData>
    <row r="1" spans="1:26" ht="18.75" customHeight="1">
      <c r="A1" s="65" t="s">
        <v>248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COUNTIF(F11:F750, "Em análise do MEC")</f>
        <v>10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SUM(COUNTIF(F11:F750, "Não iniciado"), COUNTIF(F11:F750, "Em cadastramento"))</f>
        <v>9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52.631578947368418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43"/>
      <c r="B9" s="43"/>
      <c r="C9" s="43"/>
      <c r="D9" s="43"/>
      <c r="E9" s="43"/>
      <c r="F9" s="43"/>
      <c r="G9" s="43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44" t="s">
        <v>38</v>
      </c>
      <c r="B10" s="45" t="s">
        <v>39</v>
      </c>
      <c r="C10" s="46" t="s">
        <v>40</v>
      </c>
      <c r="D10" s="45" t="s">
        <v>41</v>
      </c>
      <c r="E10" s="45" t="s">
        <v>42</v>
      </c>
      <c r="F10" s="45" t="s">
        <v>43</v>
      </c>
      <c r="G10" s="4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17034027</v>
      </c>
      <c r="B11" s="47" t="s">
        <v>249</v>
      </c>
      <c r="C11" s="47" t="s">
        <v>10</v>
      </c>
      <c r="D11" s="47" t="s">
        <v>250</v>
      </c>
      <c r="E11" s="47" t="s">
        <v>46</v>
      </c>
      <c r="F11" s="47" t="s">
        <v>47</v>
      </c>
      <c r="G11" s="22" t="s">
        <v>144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>
      <c r="A12" s="48">
        <v>17074819</v>
      </c>
      <c r="B12" s="48" t="s">
        <v>251</v>
      </c>
      <c r="C12" s="48" t="s">
        <v>10</v>
      </c>
      <c r="D12" s="48" t="s">
        <v>250</v>
      </c>
      <c r="E12" s="48" t="s">
        <v>46</v>
      </c>
      <c r="F12" s="47" t="s">
        <v>47</v>
      </c>
      <c r="G12" s="22" t="s">
        <v>144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17042798</v>
      </c>
      <c r="B13" s="47" t="s">
        <v>252</v>
      </c>
      <c r="C13" s="47" t="s">
        <v>10</v>
      </c>
      <c r="D13" s="47" t="s">
        <v>253</v>
      </c>
      <c r="E13" s="47" t="s">
        <v>46</v>
      </c>
      <c r="F13" s="48" t="s">
        <v>81</v>
      </c>
      <c r="G13" s="22" t="s">
        <v>146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17032270</v>
      </c>
      <c r="B14" s="48" t="s">
        <v>254</v>
      </c>
      <c r="C14" s="48" t="s">
        <v>10</v>
      </c>
      <c r="D14" s="48" t="s">
        <v>253</v>
      </c>
      <c r="E14" s="48" t="s">
        <v>46</v>
      </c>
      <c r="F14" s="47" t="s">
        <v>81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17033993</v>
      </c>
      <c r="B15" s="47" t="s">
        <v>255</v>
      </c>
      <c r="C15" s="47" t="s">
        <v>10</v>
      </c>
      <c r="D15" s="47" t="s">
        <v>250</v>
      </c>
      <c r="E15" s="47" t="s">
        <v>46</v>
      </c>
      <c r="F15" s="48" t="s">
        <v>81</v>
      </c>
      <c r="G15" s="22" t="s">
        <v>144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17034221</v>
      </c>
      <c r="B16" s="48" t="s">
        <v>256</v>
      </c>
      <c r="C16" s="48" t="s">
        <v>10</v>
      </c>
      <c r="D16" s="48" t="s">
        <v>250</v>
      </c>
      <c r="E16" s="48" t="s">
        <v>46</v>
      </c>
      <c r="F16" s="47" t="s">
        <v>81</v>
      </c>
      <c r="G16" s="22" t="s">
        <v>146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17035210</v>
      </c>
      <c r="B17" s="47" t="s">
        <v>257</v>
      </c>
      <c r="C17" s="47" t="s">
        <v>10</v>
      </c>
      <c r="D17" s="47" t="s">
        <v>258</v>
      </c>
      <c r="E17" s="47" t="s">
        <v>46</v>
      </c>
      <c r="F17" s="48" t="s">
        <v>81</v>
      </c>
      <c r="G17" s="22" t="s">
        <v>153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17036275</v>
      </c>
      <c r="B18" s="48" t="s">
        <v>259</v>
      </c>
      <c r="C18" s="48" t="s">
        <v>10</v>
      </c>
      <c r="D18" s="48" t="s">
        <v>260</v>
      </c>
      <c r="E18" s="48" t="s">
        <v>46</v>
      </c>
      <c r="F18" s="48" t="s">
        <v>81</v>
      </c>
      <c r="G18" s="22" t="s">
        <v>153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17036704</v>
      </c>
      <c r="B19" s="47" t="s">
        <v>261</v>
      </c>
      <c r="C19" s="47" t="s">
        <v>10</v>
      </c>
      <c r="D19" s="47" t="s">
        <v>262</v>
      </c>
      <c r="E19" s="47" t="s">
        <v>46</v>
      </c>
      <c r="F19" s="48" t="s">
        <v>81</v>
      </c>
      <c r="G19" s="22" t="s">
        <v>144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17032229</v>
      </c>
      <c r="B20" s="48" t="s">
        <v>263</v>
      </c>
      <c r="C20" s="48" t="s">
        <v>10</v>
      </c>
      <c r="D20" s="48" t="s">
        <v>253</v>
      </c>
      <c r="E20" s="48" t="s">
        <v>46</v>
      </c>
      <c r="F20" s="48" t="s">
        <v>96</v>
      </c>
      <c r="G20" s="22" t="s">
        <v>144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17033705</v>
      </c>
      <c r="B21" s="47" t="s">
        <v>264</v>
      </c>
      <c r="C21" s="47" t="s">
        <v>10</v>
      </c>
      <c r="D21" s="47" t="s">
        <v>265</v>
      </c>
      <c r="E21" s="47" t="s">
        <v>46</v>
      </c>
      <c r="F21" s="47" t="s">
        <v>96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17034035</v>
      </c>
      <c r="B22" s="48" t="s">
        <v>266</v>
      </c>
      <c r="C22" s="48" t="s">
        <v>10</v>
      </c>
      <c r="D22" s="48" t="s">
        <v>250</v>
      </c>
      <c r="E22" s="48" t="s">
        <v>46</v>
      </c>
      <c r="F22" s="47" t="s">
        <v>96</v>
      </c>
      <c r="G22" s="22" t="s">
        <v>144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17034078</v>
      </c>
      <c r="B23" s="47" t="s">
        <v>267</v>
      </c>
      <c r="C23" s="47" t="s">
        <v>10</v>
      </c>
      <c r="D23" s="47" t="s">
        <v>250</v>
      </c>
      <c r="E23" s="47" t="s">
        <v>46</v>
      </c>
      <c r="F23" s="47" t="s">
        <v>96</v>
      </c>
      <c r="G23" s="22" t="s">
        <v>153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17036208</v>
      </c>
      <c r="B24" s="48" t="s">
        <v>268</v>
      </c>
      <c r="C24" s="48" t="s">
        <v>10</v>
      </c>
      <c r="D24" s="48" t="s">
        <v>260</v>
      </c>
      <c r="E24" s="48" t="s">
        <v>46</v>
      </c>
      <c r="F24" s="48" t="s">
        <v>96</v>
      </c>
      <c r="G24" s="22" t="s">
        <v>146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17036577</v>
      </c>
      <c r="B25" s="47" t="s">
        <v>269</v>
      </c>
      <c r="C25" s="47" t="s">
        <v>10</v>
      </c>
      <c r="D25" s="47" t="s">
        <v>270</v>
      </c>
      <c r="E25" s="47" t="s">
        <v>46</v>
      </c>
      <c r="F25" s="47" t="s">
        <v>96</v>
      </c>
      <c r="G25" s="22" t="s">
        <v>144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17037220</v>
      </c>
      <c r="B26" s="48" t="s">
        <v>271</v>
      </c>
      <c r="C26" s="48" t="s">
        <v>10</v>
      </c>
      <c r="D26" s="48" t="s">
        <v>272</v>
      </c>
      <c r="E26" s="48" t="s">
        <v>46</v>
      </c>
      <c r="F26" s="47" t="s">
        <v>96</v>
      </c>
      <c r="G26" s="22" t="s">
        <v>144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17037174</v>
      </c>
      <c r="B27" s="47" t="s">
        <v>273</v>
      </c>
      <c r="C27" s="47" t="s">
        <v>10</v>
      </c>
      <c r="D27" s="47" t="s">
        <v>272</v>
      </c>
      <c r="E27" s="47" t="s">
        <v>46</v>
      </c>
      <c r="F27" s="47" t="s">
        <v>96</v>
      </c>
      <c r="G27" s="22" t="s">
        <v>144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17037158</v>
      </c>
      <c r="B28" s="48" t="s">
        <v>274</v>
      </c>
      <c r="C28" s="48" t="s">
        <v>10</v>
      </c>
      <c r="D28" s="48" t="s">
        <v>272</v>
      </c>
      <c r="E28" s="48" t="s">
        <v>46</v>
      </c>
      <c r="F28" s="48" t="s">
        <v>96</v>
      </c>
      <c r="G28" s="22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17037786</v>
      </c>
      <c r="B29" s="47" t="s">
        <v>275</v>
      </c>
      <c r="C29" s="47" t="s">
        <v>10</v>
      </c>
      <c r="D29" s="47" t="s">
        <v>276</v>
      </c>
      <c r="E29" s="47" t="s">
        <v>46</v>
      </c>
      <c r="F29" s="47" t="s">
        <v>96</v>
      </c>
      <c r="G29" s="22" t="s">
        <v>144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39"/>
      <c r="B30" s="39"/>
      <c r="C30" s="39"/>
      <c r="D30" s="39"/>
      <c r="E30" s="39"/>
      <c r="F30" s="39"/>
      <c r="G30" s="42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39"/>
      <c r="B31" s="39"/>
      <c r="C31" s="39"/>
      <c r="D31" s="39"/>
      <c r="E31" s="39"/>
      <c r="F31" s="39"/>
      <c r="G31" s="42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39"/>
      <c r="B32" s="39"/>
      <c r="C32" s="39"/>
      <c r="D32" s="39"/>
      <c r="E32" s="39"/>
      <c r="F32" s="39"/>
      <c r="G32" s="42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39"/>
      <c r="B33" s="39"/>
      <c r="C33" s="39"/>
      <c r="D33" s="39"/>
      <c r="E33" s="39"/>
      <c r="F33" s="39"/>
      <c r="G33" s="42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39"/>
      <c r="B34" s="39"/>
      <c r="C34" s="39"/>
      <c r="D34" s="39"/>
      <c r="E34" s="39"/>
      <c r="F34" s="39"/>
      <c r="G34" s="42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39"/>
      <c r="G35" s="42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39"/>
      <c r="G36" s="42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39"/>
      <c r="G37" s="42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39"/>
      <c r="G38" s="42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39"/>
      <c r="G39" s="42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39"/>
      <c r="G40" s="42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39"/>
      <c r="G41" s="42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39"/>
      <c r="G42" s="42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39"/>
      <c r="G43" s="42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42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42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42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42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42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42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42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42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42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42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42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42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42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42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42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42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42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42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42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42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42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42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42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42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42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42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42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42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4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42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42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42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42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42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42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42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42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42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42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42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42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42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42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42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42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42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42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42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42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42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42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42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42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42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42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42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42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42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42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42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42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42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42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42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42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42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42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42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42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42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42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42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42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42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42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42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42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42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42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42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42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42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42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42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42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42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42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42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42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42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42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42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42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42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42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42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42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42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42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42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42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42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42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42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42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42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42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42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42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42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42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42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42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42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42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42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42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42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42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42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42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42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42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42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42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42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42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42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42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42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42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42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42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42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42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42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42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42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42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42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42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42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42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42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42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42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42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42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42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42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42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42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42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42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42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42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42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42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42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42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42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42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42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42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42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42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42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42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42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42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42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42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42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42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42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42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42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42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42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42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42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42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42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42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42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42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42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42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42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42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42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42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42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42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42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42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42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42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42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42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42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42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42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42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42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42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42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42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42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42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42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42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42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42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42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42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42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42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42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42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42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42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42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42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42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42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42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42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42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42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42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42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42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42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42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42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42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42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42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42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42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42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42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42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42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42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42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42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42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42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42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42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42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42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42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42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42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42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42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42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42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42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42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42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42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42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42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42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42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42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42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42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42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42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42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42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42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42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42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42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42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42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42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42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42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42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42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42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42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42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42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42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42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42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42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42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42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42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42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42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42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42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42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42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42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42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42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42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42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42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42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42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42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42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42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42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42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42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42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42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42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42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42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42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42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42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42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42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42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42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42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42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42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42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42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42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42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42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42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42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42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42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42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42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42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42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42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42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42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42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42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42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42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42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42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42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42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42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42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42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42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42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42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42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42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42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42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42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42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42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42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42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42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42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42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42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42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42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42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42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42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42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42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42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42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42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42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42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42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42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42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42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42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42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42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42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42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42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42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42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42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42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42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42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42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42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42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42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42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42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42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42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42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42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42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42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42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42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42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42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42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42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42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42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42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42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42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42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42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42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42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42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42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42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42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42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42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42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42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42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42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42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42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42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42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42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42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42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42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42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42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42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42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42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42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42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42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42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42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42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42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42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42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42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42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42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42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42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42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42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42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42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42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42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42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42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42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42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42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42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42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42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42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42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42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42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42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42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42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42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42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42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42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42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42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42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42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42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42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42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42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42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42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42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42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42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42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42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42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42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42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42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42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42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42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42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42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42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42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42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42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42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42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42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42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42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42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42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42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42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42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42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42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42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42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42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42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42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42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42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42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42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42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42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42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42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42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42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42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42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42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42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42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42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42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42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42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42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42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42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42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42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42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42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42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42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42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42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42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42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42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42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42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42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42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42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42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42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42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42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42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42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42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42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42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42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42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42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42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42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42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42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42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42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42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42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42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42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42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42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42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42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42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42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42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42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42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42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42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42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42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42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42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42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42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42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42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42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42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42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42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42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42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42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42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42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42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42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42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42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42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42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42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42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42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42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42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42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42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42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42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42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42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42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42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42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42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42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42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42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42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42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42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42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42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42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42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42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42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42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42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42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42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42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42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42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42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42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42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42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42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42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42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42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42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42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42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42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42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42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42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42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42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42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42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42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42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42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42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42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42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42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42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42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42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42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42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42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42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42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42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42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42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42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42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42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42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42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42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42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42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42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42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42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42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42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42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42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42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42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42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42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42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42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42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42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42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42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42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42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42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42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42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42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42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42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42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42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42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42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42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42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42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42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42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42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42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42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42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42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42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42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42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42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42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42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42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42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42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42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42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42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42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42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42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42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42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42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42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42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42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42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42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42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42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42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42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42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42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42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42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42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42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42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42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42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42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42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42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42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42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42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42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42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42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42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42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42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42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42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42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42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42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42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42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42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42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42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42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42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42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42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42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42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42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42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42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42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42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42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42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42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42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42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42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42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42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42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42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42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42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42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42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42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42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42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42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42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42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42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42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42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42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42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42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42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42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42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42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42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42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42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42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42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42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42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42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42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42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42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42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42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42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42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42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42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42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42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42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42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42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42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42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42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42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42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42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42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42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42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42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42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42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42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42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42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42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42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42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42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42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42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42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42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42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42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42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42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42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42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42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39"/>
      <c r="G945" s="42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39"/>
      <c r="G946" s="42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</sheetData>
  <autoFilter ref="A10:G29" xr:uid="{00000000-0009-0000-0000-000005000000}">
    <sortState xmlns:xlrd2="http://schemas.microsoft.com/office/spreadsheetml/2017/richdata2" ref="A10:G29">
      <sortCondition descending="1" ref="F10:F29"/>
    </sortState>
  </autoFilter>
  <mergeCells count="2">
    <mergeCell ref="A8:B8"/>
    <mergeCell ref="A1:G1"/>
  </mergeCells>
  <conditionalFormatting sqref="F11:F946">
    <cfRule type="cellIs" dxfId="26" priority="1" operator="equal">
      <formula>"Não iniciado"</formula>
    </cfRule>
    <cfRule type="cellIs" dxfId="25" priority="2" operator="equal">
      <formula>"Em cadastramento"</formula>
    </cfRule>
    <cfRule type="cellIs" dxfId="24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946"/>
  <sheetViews>
    <sheetView workbookViewId="0"/>
  </sheetViews>
  <sheetFormatPr defaultColWidth="12.5703125" defaultRowHeight="15" customHeight="1"/>
  <cols>
    <col min="1" max="1" width="32.140625" customWidth="1"/>
    <col min="2" max="2" width="96.28515625" customWidth="1"/>
    <col min="3" max="3" width="12.5703125" customWidth="1"/>
    <col min="4" max="4" width="18" customWidth="1"/>
    <col min="5" max="5" width="12.5703125" customWidth="1"/>
    <col min="6" max="6" width="16.7109375" customWidth="1"/>
    <col min="7" max="7" width="18.140625" hidden="1" customWidth="1"/>
  </cols>
  <sheetData>
    <row r="1" spans="1:26" ht="15.75" customHeight="1">
      <c r="A1" s="65" t="s">
        <v>277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COUNTA(F11:F873)</f>
        <v>24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COUNTIF(F11:F695, "Em análise do MEC")</f>
        <v>8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SUM(COUNTIF(F11:F695, "Não iniciado"), COUNTIF(F11:F695, "Em cadastramento"))</f>
        <v>16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33.333333333333329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49"/>
      <c r="B9" s="49"/>
      <c r="C9" s="49"/>
      <c r="D9" s="49"/>
      <c r="E9" s="49"/>
      <c r="F9" s="34"/>
      <c r="G9" s="4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44" t="s">
        <v>38</v>
      </c>
      <c r="B10" s="45" t="s">
        <v>39</v>
      </c>
      <c r="C10" s="46" t="s">
        <v>40</v>
      </c>
      <c r="D10" s="45" t="s">
        <v>41</v>
      </c>
      <c r="E10" s="45" t="s">
        <v>42</v>
      </c>
      <c r="F10" s="45" t="s">
        <v>43</v>
      </c>
      <c r="G10" s="4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17048664</v>
      </c>
      <c r="B11" s="47" t="s">
        <v>278</v>
      </c>
      <c r="C11" s="47" t="s">
        <v>24</v>
      </c>
      <c r="D11" s="47" t="s">
        <v>279</v>
      </c>
      <c r="E11" s="47" t="s">
        <v>46</v>
      </c>
      <c r="F11" s="48" t="s">
        <v>47</v>
      </c>
      <c r="G11" s="22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17016282</v>
      </c>
      <c r="B12" s="48" t="s">
        <v>280</v>
      </c>
      <c r="C12" s="48" t="s">
        <v>24</v>
      </c>
      <c r="D12" s="48" t="s">
        <v>279</v>
      </c>
      <c r="E12" s="48" t="s">
        <v>46</v>
      </c>
      <c r="F12" s="47" t="s">
        <v>47</v>
      </c>
      <c r="G12" s="22" t="s">
        <v>153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17013453</v>
      </c>
      <c r="B13" s="47" t="s">
        <v>281</v>
      </c>
      <c r="C13" s="47" t="s">
        <v>24</v>
      </c>
      <c r="D13" s="47" t="s">
        <v>282</v>
      </c>
      <c r="E13" s="47" t="s">
        <v>46</v>
      </c>
      <c r="F13" s="48" t="s">
        <v>47</v>
      </c>
      <c r="G13" s="22" t="s">
        <v>144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17013372</v>
      </c>
      <c r="B14" s="48" t="s">
        <v>283</v>
      </c>
      <c r="C14" s="48" t="s">
        <v>24</v>
      </c>
      <c r="D14" s="48" t="s">
        <v>282</v>
      </c>
      <c r="E14" s="48" t="s">
        <v>46</v>
      </c>
      <c r="F14" s="47" t="s">
        <v>47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17013364</v>
      </c>
      <c r="B15" s="47" t="s">
        <v>284</v>
      </c>
      <c r="C15" s="47" t="s">
        <v>24</v>
      </c>
      <c r="D15" s="47" t="s">
        <v>282</v>
      </c>
      <c r="E15" s="47" t="s">
        <v>46</v>
      </c>
      <c r="F15" s="47" t="s">
        <v>47</v>
      </c>
      <c r="G15" s="22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17013410</v>
      </c>
      <c r="B16" s="48" t="s">
        <v>285</v>
      </c>
      <c r="C16" s="48" t="s">
        <v>24</v>
      </c>
      <c r="D16" s="48" t="s">
        <v>282</v>
      </c>
      <c r="E16" s="48" t="s">
        <v>46</v>
      </c>
      <c r="F16" s="47" t="s">
        <v>47</v>
      </c>
      <c r="G16" s="22" t="s">
        <v>144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17013429</v>
      </c>
      <c r="B17" s="47" t="s">
        <v>286</v>
      </c>
      <c r="C17" s="47" t="s">
        <v>24</v>
      </c>
      <c r="D17" s="47" t="s">
        <v>282</v>
      </c>
      <c r="E17" s="47" t="s">
        <v>46</v>
      </c>
      <c r="F17" s="47" t="s">
        <v>47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17039851</v>
      </c>
      <c r="B18" s="48" t="s">
        <v>287</v>
      </c>
      <c r="C18" s="48" t="s">
        <v>24</v>
      </c>
      <c r="D18" s="48" t="s">
        <v>282</v>
      </c>
      <c r="E18" s="48" t="s">
        <v>46</v>
      </c>
      <c r="F18" s="48" t="s">
        <v>47</v>
      </c>
      <c r="G18" s="22" t="s">
        <v>144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17015960</v>
      </c>
      <c r="B19" s="47" t="s">
        <v>218</v>
      </c>
      <c r="C19" s="47" t="s">
        <v>24</v>
      </c>
      <c r="D19" s="47" t="s">
        <v>288</v>
      </c>
      <c r="E19" s="47" t="s">
        <v>46</v>
      </c>
      <c r="F19" s="41" t="s">
        <v>47</v>
      </c>
      <c r="G19" s="42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17057159</v>
      </c>
      <c r="B20" s="48" t="s">
        <v>289</v>
      </c>
      <c r="C20" s="48" t="s">
        <v>24</v>
      </c>
      <c r="D20" s="48" t="s">
        <v>288</v>
      </c>
      <c r="E20" s="48" t="s">
        <v>46</v>
      </c>
      <c r="F20" s="41" t="s">
        <v>47</v>
      </c>
      <c r="G20" s="42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17016819</v>
      </c>
      <c r="B21" s="47" t="s">
        <v>290</v>
      </c>
      <c r="C21" s="47" t="s">
        <v>24</v>
      </c>
      <c r="D21" s="47" t="s">
        <v>291</v>
      </c>
      <c r="E21" s="47" t="s">
        <v>46</v>
      </c>
      <c r="F21" s="41" t="s">
        <v>47</v>
      </c>
      <c r="G21" s="42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17054052</v>
      </c>
      <c r="B22" s="48" t="s">
        <v>292</v>
      </c>
      <c r="C22" s="48" t="s">
        <v>24</v>
      </c>
      <c r="D22" s="48" t="s">
        <v>293</v>
      </c>
      <c r="E22" s="48" t="s">
        <v>46</v>
      </c>
      <c r="F22" s="41" t="s">
        <v>47</v>
      </c>
      <c r="G22" s="42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17039436</v>
      </c>
      <c r="B23" s="47" t="s">
        <v>294</v>
      </c>
      <c r="C23" s="47" t="s">
        <v>24</v>
      </c>
      <c r="D23" s="47" t="s">
        <v>293</v>
      </c>
      <c r="E23" s="47" t="s">
        <v>46</v>
      </c>
      <c r="F23" s="41" t="s">
        <v>47</v>
      </c>
      <c r="G23" s="42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17016240</v>
      </c>
      <c r="B24" s="48" t="s">
        <v>295</v>
      </c>
      <c r="C24" s="48" t="s">
        <v>24</v>
      </c>
      <c r="D24" s="48" t="s">
        <v>279</v>
      </c>
      <c r="E24" s="48" t="s">
        <v>46</v>
      </c>
      <c r="F24" s="41" t="s">
        <v>81</v>
      </c>
      <c r="G24" s="42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17050871</v>
      </c>
      <c r="B25" s="47" t="s">
        <v>296</v>
      </c>
      <c r="C25" s="47" t="s">
        <v>24</v>
      </c>
      <c r="D25" s="47" t="s">
        <v>297</v>
      </c>
      <c r="E25" s="47" t="s">
        <v>46</v>
      </c>
      <c r="F25" s="41" t="s">
        <v>81</v>
      </c>
      <c r="G25" s="42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17015952</v>
      </c>
      <c r="B26" s="48" t="s">
        <v>298</v>
      </c>
      <c r="C26" s="48" t="s">
        <v>24</v>
      </c>
      <c r="D26" s="48" t="s">
        <v>288</v>
      </c>
      <c r="E26" s="48" t="s">
        <v>46</v>
      </c>
      <c r="F26" s="41" t="s">
        <v>81</v>
      </c>
      <c r="G26" s="42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17016231</v>
      </c>
      <c r="B27" s="47" t="s">
        <v>299</v>
      </c>
      <c r="C27" s="47" t="s">
        <v>24</v>
      </c>
      <c r="D27" s="47" t="s">
        <v>279</v>
      </c>
      <c r="E27" s="47" t="s">
        <v>46</v>
      </c>
      <c r="F27" s="41" t="s">
        <v>96</v>
      </c>
      <c r="G27" s="42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17011787</v>
      </c>
      <c r="B28" s="48" t="s">
        <v>300</v>
      </c>
      <c r="C28" s="48" t="s">
        <v>24</v>
      </c>
      <c r="D28" s="48" t="s">
        <v>297</v>
      </c>
      <c r="E28" s="48" t="s">
        <v>46</v>
      </c>
      <c r="F28" s="41" t="s">
        <v>96</v>
      </c>
      <c r="G28" s="42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17054931</v>
      </c>
      <c r="B29" s="47" t="s">
        <v>301</v>
      </c>
      <c r="C29" s="47" t="s">
        <v>24</v>
      </c>
      <c r="D29" s="47" t="s">
        <v>297</v>
      </c>
      <c r="E29" s="47" t="s">
        <v>46</v>
      </c>
      <c r="F29" s="41" t="s">
        <v>96</v>
      </c>
      <c r="G29" s="42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17011795</v>
      </c>
      <c r="B30" s="48" t="s">
        <v>302</v>
      </c>
      <c r="C30" s="48" t="s">
        <v>24</v>
      </c>
      <c r="D30" s="48" t="s">
        <v>297</v>
      </c>
      <c r="E30" s="48" t="s">
        <v>46</v>
      </c>
      <c r="F30" s="41" t="s">
        <v>96</v>
      </c>
      <c r="G30" s="42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17012988</v>
      </c>
      <c r="B31" s="47" t="s">
        <v>303</v>
      </c>
      <c r="C31" s="47" t="s">
        <v>24</v>
      </c>
      <c r="D31" s="47" t="s">
        <v>304</v>
      </c>
      <c r="E31" s="47" t="s">
        <v>46</v>
      </c>
      <c r="F31" s="41" t="s">
        <v>96</v>
      </c>
      <c r="G31" s="42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17012970</v>
      </c>
      <c r="B32" s="48" t="s">
        <v>305</v>
      </c>
      <c r="C32" s="48" t="s">
        <v>24</v>
      </c>
      <c r="D32" s="48" t="s">
        <v>304</v>
      </c>
      <c r="E32" s="48" t="s">
        <v>46</v>
      </c>
      <c r="F32" s="41" t="s">
        <v>96</v>
      </c>
      <c r="G32" s="42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17054125</v>
      </c>
      <c r="B33" s="47" t="s">
        <v>306</v>
      </c>
      <c r="C33" s="47" t="s">
        <v>24</v>
      </c>
      <c r="D33" s="47" t="s">
        <v>304</v>
      </c>
      <c r="E33" s="47" t="s">
        <v>46</v>
      </c>
      <c r="F33" s="41" t="s">
        <v>96</v>
      </c>
      <c r="G33" s="42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17014050</v>
      </c>
      <c r="B34" s="48" t="s">
        <v>307</v>
      </c>
      <c r="C34" s="48" t="s">
        <v>24</v>
      </c>
      <c r="D34" s="48" t="s">
        <v>308</v>
      </c>
      <c r="E34" s="48" t="s">
        <v>46</v>
      </c>
      <c r="F34" s="41" t="s">
        <v>96</v>
      </c>
      <c r="G34" s="42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39"/>
      <c r="B35" s="39"/>
      <c r="C35" s="39"/>
      <c r="D35" s="39"/>
      <c r="E35" s="39"/>
      <c r="F35" s="41"/>
      <c r="G35" s="42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39"/>
      <c r="B36" s="39"/>
      <c r="C36" s="39"/>
      <c r="D36" s="39"/>
      <c r="E36" s="39"/>
      <c r="F36" s="41"/>
      <c r="G36" s="42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39"/>
      <c r="B37" s="39"/>
      <c r="C37" s="39"/>
      <c r="D37" s="39"/>
      <c r="E37" s="39"/>
      <c r="F37" s="41"/>
      <c r="G37" s="42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39"/>
      <c r="B38" s="39"/>
      <c r="C38" s="39"/>
      <c r="D38" s="39"/>
      <c r="E38" s="39"/>
      <c r="F38" s="41"/>
      <c r="G38" s="42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39"/>
      <c r="B39" s="39"/>
      <c r="C39" s="39"/>
      <c r="D39" s="39"/>
      <c r="E39" s="39"/>
      <c r="F39" s="41"/>
      <c r="G39" s="42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39"/>
      <c r="B40" s="39"/>
      <c r="C40" s="39"/>
      <c r="D40" s="39"/>
      <c r="E40" s="39"/>
      <c r="F40" s="41"/>
      <c r="G40" s="42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39"/>
      <c r="B41" s="39"/>
      <c r="C41" s="39"/>
      <c r="D41" s="39"/>
      <c r="E41" s="39"/>
      <c r="F41" s="41"/>
      <c r="G41" s="42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39"/>
      <c r="B42" s="39"/>
      <c r="C42" s="39"/>
      <c r="D42" s="39"/>
      <c r="E42" s="39"/>
      <c r="F42" s="41"/>
      <c r="G42" s="42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39"/>
      <c r="B43" s="39"/>
      <c r="C43" s="39"/>
      <c r="D43" s="39"/>
      <c r="E43" s="39"/>
      <c r="F43" s="41"/>
      <c r="G43" s="42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41"/>
      <c r="G44" s="42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41"/>
      <c r="G45" s="42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41"/>
      <c r="G46" s="42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41"/>
      <c r="G47" s="42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41"/>
      <c r="G48" s="42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41"/>
      <c r="G49" s="42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41"/>
      <c r="G50" s="42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41"/>
      <c r="G51" s="42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41"/>
      <c r="G52" s="42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41"/>
      <c r="G53" s="42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41"/>
      <c r="G54" s="42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41"/>
      <c r="G55" s="42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41"/>
      <c r="G56" s="42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41"/>
      <c r="G57" s="42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41"/>
      <c r="G58" s="42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41"/>
      <c r="G59" s="42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41"/>
      <c r="G60" s="42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41"/>
      <c r="G61" s="42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41"/>
      <c r="G62" s="42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41"/>
      <c r="G63" s="42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41"/>
      <c r="G64" s="42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41"/>
      <c r="G65" s="42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41"/>
      <c r="G66" s="42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41"/>
      <c r="G67" s="42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41"/>
      <c r="G68" s="42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41"/>
      <c r="G69" s="42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41"/>
      <c r="G70" s="42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41"/>
      <c r="G71" s="42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41"/>
      <c r="G72" s="4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41"/>
      <c r="G73" s="42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41"/>
      <c r="G74" s="42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41"/>
      <c r="G75" s="42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41"/>
      <c r="G76" s="42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41"/>
      <c r="G77" s="42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41"/>
      <c r="G78" s="42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41"/>
      <c r="G79" s="42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41"/>
      <c r="G80" s="42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41"/>
      <c r="G81" s="42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41"/>
      <c r="G82" s="42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41"/>
      <c r="G83" s="42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41"/>
      <c r="G84" s="42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41"/>
      <c r="G85" s="42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41"/>
      <c r="G86" s="42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41"/>
      <c r="G87" s="42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41"/>
      <c r="G88" s="42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41"/>
      <c r="G89" s="42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41"/>
      <c r="G90" s="42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41"/>
      <c r="G91" s="42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41"/>
      <c r="G92" s="42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41"/>
      <c r="G93" s="42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41"/>
      <c r="G94" s="42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41"/>
      <c r="G95" s="42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41"/>
      <c r="G96" s="42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41"/>
      <c r="G97" s="42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41"/>
      <c r="G98" s="42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41"/>
      <c r="G99" s="42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41"/>
      <c r="G100" s="42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41"/>
      <c r="G101" s="42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41"/>
      <c r="G102" s="42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41"/>
      <c r="G103" s="42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41"/>
      <c r="G104" s="42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41"/>
      <c r="G105" s="42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41"/>
      <c r="G106" s="42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41"/>
      <c r="G107" s="42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41"/>
      <c r="G108" s="42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41"/>
      <c r="G109" s="42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41"/>
      <c r="G110" s="42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41"/>
      <c r="G111" s="42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41"/>
      <c r="G112" s="42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41"/>
      <c r="G113" s="42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41"/>
      <c r="G114" s="42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41"/>
      <c r="G115" s="42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41"/>
      <c r="G116" s="42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41"/>
      <c r="G117" s="42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41"/>
      <c r="G118" s="42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41"/>
      <c r="G119" s="42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41"/>
      <c r="G120" s="42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41"/>
      <c r="G121" s="42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41"/>
      <c r="G122" s="42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41"/>
      <c r="G123" s="42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41"/>
      <c r="G124" s="42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41"/>
      <c r="G125" s="42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41"/>
      <c r="G126" s="42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41"/>
      <c r="G127" s="42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41"/>
      <c r="G128" s="42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41"/>
      <c r="G129" s="42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41"/>
      <c r="G130" s="42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41"/>
      <c r="G131" s="42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41"/>
      <c r="G132" s="42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41"/>
      <c r="G133" s="42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41"/>
      <c r="G134" s="42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41"/>
      <c r="G135" s="42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41"/>
      <c r="G136" s="42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41"/>
      <c r="G137" s="42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41"/>
      <c r="G138" s="42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41"/>
      <c r="G139" s="42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41"/>
      <c r="G140" s="42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41"/>
      <c r="G141" s="42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41"/>
      <c r="G142" s="42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41"/>
      <c r="G143" s="42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41"/>
      <c r="G144" s="42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41"/>
      <c r="G145" s="42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41"/>
      <c r="G146" s="42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41"/>
      <c r="G147" s="42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41"/>
      <c r="G148" s="42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41"/>
      <c r="G149" s="42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41"/>
      <c r="G150" s="42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41"/>
      <c r="G151" s="42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41"/>
      <c r="G152" s="42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41"/>
      <c r="G153" s="42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41"/>
      <c r="G154" s="42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41"/>
      <c r="G155" s="42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41"/>
      <c r="G156" s="42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41"/>
      <c r="G157" s="42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41"/>
      <c r="G158" s="42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41"/>
      <c r="G159" s="42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41"/>
      <c r="G160" s="42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41"/>
      <c r="G161" s="42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41"/>
      <c r="G162" s="42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41"/>
      <c r="G163" s="42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41"/>
      <c r="G164" s="42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41"/>
      <c r="G165" s="42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41"/>
      <c r="G166" s="42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41"/>
      <c r="G167" s="42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41"/>
      <c r="G168" s="42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41"/>
      <c r="G169" s="42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41"/>
      <c r="G170" s="42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41"/>
      <c r="G171" s="42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41"/>
      <c r="G172" s="42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41"/>
      <c r="G173" s="42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41"/>
      <c r="G174" s="42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41"/>
      <c r="G175" s="42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41"/>
      <c r="G176" s="42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41"/>
      <c r="G177" s="42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41"/>
      <c r="G178" s="42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41"/>
      <c r="G179" s="42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41"/>
      <c r="G180" s="42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41"/>
      <c r="G181" s="42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41"/>
      <c r="G182" s="42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41"/>
      <c r="G183" s="42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41"/>
      <c r="G184" s="42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41"/>
      <c r="G185" s="42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41"/>
      <c r="G186" s="42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41"/>
      <c r="G187" s="42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41"/>
      <c r="G188" s="42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41"/>
      <c r="G189" s="42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41"/>
      <c r="G190" s="42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41"/>
      <c r="G191" s="42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41"/>
      <c r="G192" s="42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41"/>
      <c r="G193" s="42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41"/>
      <c r="G194" s="42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41"/>
      <c r="G195" s="42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41"/>
      <c r="G196" s="42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41"/>
      <c r="G197" s="42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41"/>
      <c r="G198" s="42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41"/>
      <c r="G199" s="42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41"/>
      <c r="G200" s="42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41"/>
      <c r="G201" s="42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41"/>
      <c r="G202" s="42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41"/>
      <c r="G203" s="42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41"/>
      <c r="G204" s="42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41"/>
      <c r="G205" s="42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41"/>
      <c r="G206" s="42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41"/>
      <c r="G207" s="42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41"/>
      <c r="G208" s="42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41"/>
      <c r="G209" s="42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41"/>
      <c r="G210" s="42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41"/>
      <c r="G211" s="42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41"/>
      <c r="G212" s="42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41"/>
      <c r="G213" s="42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41"/>
      <c r="G214" s="42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41"/>
      <c r="G215" s="42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41"/>
      <c r="G216" s="42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41"/>
      <c r="G217" s="42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41"/>
      <c r="G218" s="42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41"/>
      <c r="G219" s="42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41"/>
      <c r="G220" s="42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41"/>
      <c r="G221" s="42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41"/>
      <c r="G222" s="42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41"/>
      <c r="G223" s="42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41"/>
      <c r="G224" s="42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41"/>
      <c r="G225" s="42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41"/>
      <c r="G226" s="42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41"/>
      <c r="G227" s="42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41"/>
      <c r="G228" s="42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41"/>
      <c r="G229" s="42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41"/>
      <c r="G230" s="42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41"/>
      <c r="G231" s="42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41"/>
      <c r="G232" s="42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41"/>
      <c r="G233" s="42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41"/>
      <c r="G234" s="42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41"/>
      <c r="G235" s="42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41"/>
      <c r="G236" s="42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41"/>
      <c r="G237" s="42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41"/>
      <c r="G238" s="42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41"/>
      <c r="G239" s="42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41"/>
      <c r="G240" s="42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41"/>
      <c r="G241" s="42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41"/>
      <c r="G242" s="42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41"/>
      <c r="G243" s="42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41"/>
      <c r="G244" s="42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41"/>
      <c r="G245" s="42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41"/>
      <c r="G246" s="42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41"/>
      <c r="G247" s="42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41"/>
      <c r="G248" s="42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41"/>
      <c r="G249" s="42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41"/>
      <c r="G250" s="42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41"/>
      <c r="G251" s="42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41"/>
      <c r="G252" s="42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41"/>
      <c r="G253" s="42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41"/>
      <c r="G254" s="42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41"/>
      <c r="G255" s="42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41"/>
      <c r="G256" s="42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41"/>
      <c r="G257" s="42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41"/>
      <c r="G258" s="42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41"/>
      <c r="G259" s="42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41"/>
      <c r="G260" s="42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41"/>
      <c r="G261" s="42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41"/>
      <c r="G262" s="42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41"/>
      <c r="G263" s="42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41"/>
      <c r="G264" s="42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41"/>
      <c r="G265" s="42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41"/>
      <c r="G266" s="42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41"/>
      <c r="G267" s="42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41"/>
      <c r="G268" s="42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41"/>
      <c r="G269" s="42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41"/>
      <c r="G270" s="42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41"/>
      <c r="G271" s="42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41"/>
      <c r="G272" s="42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41"/>
      <c r="G273" s="42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41"/>
      <c r="G274" s="42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41"/>
      <c r="G275" s="42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41"/>
      <c r="G276" s="42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41"/>
      <c r="G277" s="42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41"/>
      <c r="G278" s="42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41"/>
      <c r="G279" s="42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41"/>
      <c r="G280" s="42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41"/>
      <c r="G281" s="42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41"/>
      <c r="G282" s="42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41"/>
      <c r="G283" s="42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41"/>
      <c r="G284" s="42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41"/>
      <c r="G285" s="42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41"/>
      <c r="G286" s="42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41"/>
      <c r="G287" s="42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41"/>
      <c r="G288" s="42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41"/>
      <c r="G289" s="42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41"/>
      <c r="G290" s="42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41"/>
      <c r="G291" s="42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41"/>
      <c r="G292" s="42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41"/>
      <c r="G293" s="42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41"/>
      <c r="G294" s="42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41"/>
      <c r="G295" s="42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41"/>
      <c r="G296" s="42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41"/>
      <c r="G297" s="42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41"/>
      <c r="G298" s="42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41"/>
      <c r="G299" s="42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41"/>
      <c r="G300" s="42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41"/>
      <c r="G301" s="42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41"/>
      <c r="G302" s="42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41"/>
      <c r="G303" s="42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41"/>
      <c r="G304" s="42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41"/>
      <c r="G305" s="42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41"/>
      <c r="G306" s="42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41"/>
      <c r="G307" s="42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41"/>
      <c r="G308" s="42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41"/>
      <c r="G309" s="42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41"/>
      <c r="G310" s="42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41"/>
      <c r="G311" s="42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41"/>
      <c r="G312" s="42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41"/>
      <c r="G313" s="42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41"/>
      <c r="G314" s="42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41"/>
      <c r="G315" s="42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41"/>
      <c r="G316" s="42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41"/>
      <c r="G317" s="42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41"/>
      <c r="G318" s="42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41"/>
      <c r="G319" s="42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41"/>
      <c r="G320" s="42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41"/>
      <c r="G321" s="42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41"/>
      <c r="G322" s="42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41"/>
      <c r="G323" s="42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41"/>
      <c r="G324" s="42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41"/>
      <c r="G325" s="42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41"/>
      <c r="G326" s="42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41"/>
      <c r="G327" s="42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41"/>
      <c r="G328" s="42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41"/>
      <c r="G329" s="42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41"/>
      <c r="G330" s="42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41"/>
      <c r="G331" s="42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41"/>
      <c r="G332" s="42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41"/>
      <c r="G333" s="42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41"/>
      <c r="G334" s="42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41"/>
      <c r="G335" s="42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41"/>
      <c r="G336" s="42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41"/>
      <c r="G337" s="42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41"/>
      <c r="G338" s="42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41"/>
      <c r="G339" s="42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41"/>
      <c r="G340" s="42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41"/>
      <c r="G341" s="42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41"/>
      <c r="G342" s="42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41"/>
      <c r="G343" s="42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41"/>
      <c r="G344" s="42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41"/>
      <c r="G345" s="42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41"/>
      <c r="G346" s="42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41"/>
      <c r="G347" s="42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41"/>
      <c r="G348" s="42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41"/>
      <c r="G349" s="42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41"/>
      <c r="G350" s="42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41"/>
      <c r="G351" s="42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41"/>
      <c r="G352" s="42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41"/>
      <c r="G353" s="42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41"/>
      <c r="G354" s="42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41"/>
      <c r="G355" s="42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41"/>
      <c r="G356" s="42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41"/>
      <c r="G357" s="42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41"/>
      <c r="G358" s="42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41"/>
      <c r="G359" s="42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41"/>
      <c r="G360" s="42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41"/>
      <c r="G361" s="42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41"/>
      <c r="G362" s="42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41"/>
      <c r="G363" s="42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41"/>
      <c r="G364" s="42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41"/>
      <c r="G365" s="42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41"/>
      <c r="G366" s="42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41"/>
      <c r="G367" s="42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41"/>
      <c r="G368" s="42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41"/>
      <c r="G369" s="42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41"/>
      <c r="G370" s="42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41"/>
      <c r="G371" s="42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41"/>
      <c r="G372" s="42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41"/>
      <c r="G373" s="42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41"/>
      <c r="G374" s="42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41"/>
      <c r="G375" s="42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41"/>
      <c r="G376" s="42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41"/>
      <c r="G377" s="42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41"/>
      <c r="G378" s="42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41"/>
      <c r="G379" s="42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41"/>
      <c r="G380" s="42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41"/>
      <c r="G381" s="42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41"/>
      <c r="G382" s="42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41"/>
      <c r="G383" s="42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41"/>
      <c r="G384" s="42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41"/>
      <c r="G385" s="42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41"/>
      <c r="G386" s="42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41"/>
      <c r="G387" s="42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41"/>
      <c r="G388" s="42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41"/>
      <c r="G389" s="42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41"/>
      <c r="G390" s="42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41"/>
      <c r="G391" s="42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41"/>
      <c r="G392" s="42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41"/>
      <c r="G393" s="42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41"/>
      <c r="G394" s="42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41"/>
      <c r="G395" s="42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41"/>
      <c r="G396" s="42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41"/>
      <c r="G397" s="42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41"/>
      <c r="G398" s="42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41"/>
      <c r="G399" s="42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41"/>
      <c r="G400" s="42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41"/>
      <c r="G401" s="42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41"/>
      <c r="G402" s="42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41"/>
      <c r="G403" s="42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41"/>
      <c r="G404" s="42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41"/>
      <c r="G405" s="42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41"/>
      <c r="G406" s="42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41"/>
      <c r="G407" s="42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41"/>
      <c r="G408" s="42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41"/>
      <c r="G409" s="42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41"/>
      <c r="G410" s="42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41"/>
      <c r="G411" s="42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41"/>
      <c r="G412" s="42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41"/>
      <c r="G413" s="42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41"/>
      <c r="G414" s="42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41"/>
      <c r="G415" s="42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41"/>
      <c r="G416" s="42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41"/>
      <c r="G417" s="42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41"/>
      <c r="G418" s="42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41"/>
      <c r="G419" s="42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41"/>
      <c r="G420" s="42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41"/>
      <c r="G421" s="42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41"/>
      <c r="G422" s="42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41"/>
      <c r="G423" s="42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41"/>
      <c r="G424" s="42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41"/>
      <c r="G425" s="42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41"/>
      <c r="G426" s="42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41"/>
      <c r="G427" s="42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41"/>
      <c r="G428" s="42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41"/>
      <c r="G429" s="42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41"/>
      <c r="G430" s="42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41"/>
      <c r="G431" s="42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41"/>
      <c r="G432" s="42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41"/>
      <c r="G433" s="42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41"/>
      <c r="G434" s="42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41"/>
      <c r="G435" s="42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41"/>
      <c r="G436" s="42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41"/>
      <c r="G437" s="42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41"/>
      <c r="G438" s="42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41"/>
      <c r="G439" s="42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41"/>
      <c r="G440" s="42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41"/>
      <c r="G441" s="42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41"/>
      <c r="G442" s="42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41"/>
      <c r="G443" s="42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41"/>
      <c r="G444" s="42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41"/>
      <c r="G445" s="42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41"/>
      <c r="G446" s="42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41"/>
      <c r="G447" s="42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41"/>
      <c r="G448" s="42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41"/>
      <c r="G449" s="42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41"/>
      <c r="G450" s="42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41"/>
      <c r="G451" s="42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41"/>
      <c r="G452" s="42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41"/>
      <c r="G453" s="42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41"/>
      <c r="G454" s="42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41"/>
      <c r="G455" s="42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41"/>
      <c r="G456" s="42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41"/>
      <c r="G457" s="42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41"/>
      <c r="G458" s="42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41"/>
      <c r="G459" s="42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41"/>
      <c r="G460" s="42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41"/>
      <c r="G461" s="42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41"/>
      <c r="G462" s="42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41"/>
      <c r="G463" s="42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41"/>
      <c r="G464" s="42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41"/>
      <c r="G465" s="42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41"/>
      <c r="G466" s="42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41"/>
      <c r="G467" s="42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41"/>
      <c r="G468" s="42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41"/>
      <c r="G469" s="42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41"/>
      <c r="G470" s="42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41"/>
      <c r="G471" s="42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41"/>
      <c r="G472" s="42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41"/>
      <c r="G473" s="42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41"/>
      <c r="G474" s="42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41"/>
      <c r="G475" s="42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41"/>
      <c r="G476" s="42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41"/>
      <c r="G477" s="42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41"/>
      <c r="G478" s="42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41"/>
      <c r="G479" s="42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41"/>
      <c r="G480" s="42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41"/>
      <c r="G481" s="42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41"/>
      <c r="G482" s="42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41"/>
      <c r="G483" s="42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41"/>
      <c r="G484" s="42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41"/>
      <c r="G485" s="42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41"/>
      <c r="G486" s="42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41"/>
      <c r="G487" s="42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41"/>
      <c r="G488" s="42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41"/>
      <c r="G489" s="42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41"/>
      <c r="G490" s="42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41"/>
      <c r="G491" s="42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41"/>
      <c r="G492" s="42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41"/>
      <c r="G493" s="42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41"/>
      <c r="G494" s="42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41"/>
      <c r="G495" s="42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41"/>
      <c r="G496" s="42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41"/>
      <c r="G497" s="42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41"/>
      <c r="G498" s="42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41"/>
      <c r="G499" s="42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41"/>
      <c r="G500" s="42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41"/>
      <c r="G501" s="42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41"/>
      <c r="G502" s="42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41"/>
      <c r="G503" s="42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41"/>
      <c r="G504" s="42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41"/>
      <c r="G505" s="42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41"/>
      <c r="G506" s="42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41"/>
      <c r="G507" s="42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41"/>
      <c r="G508" s="42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41"/>
      <c r="G509" s="42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41"/>
      <c r="G510" s="42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41"/>
      <c r="G511" s="42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41"/>
      <c r="G512" s="42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41"/>
      <c r="G513" s="42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41"/>
      <c r="G514" s="42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41"/>
      <c r="G515" s="42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41"/>
      <c r="G516" s="42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41"/>
      <c r="G517" s="42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41"/>
      <c r="G518" s="42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41"/>
      <c r="G519" s="42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41"/>
      <c r="G520" s="42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41"/>
      <c r="G521" s="42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41"/>
      <c r="G522" s="42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41"/>
      <c r="G523" s="42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41"/>
      <c r="G524" s="42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41"/>
      <c r="G525" s="42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41"/>
      <c r="G526" s="42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41"/>
      <c r="G527" s="42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41"/>
      <c r="G528" s="42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41"/>
      <c r="G529" s="42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41"/>
      <c r="G530" s="42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41"/>
      <c r="G531" s="42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41"/>
      <c r="G532" s="42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41"/>
      <c r="G533" s="42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41"/>
      <c r="G534" s="42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41"/>
      <c r="G535" s="42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41"/>
      <c r="G536" s="42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41"/>
      <c r="G537" s="42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41"/>
      <c r="G538" s="42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41"/>
      <c r="G539" s="42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41"/>
      <c r="G540" s="42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41"/>
      <c r="G541" s="42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41"/>
      <c r="G542" s="42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41"/>
      <c r="G543" s="42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41"/>
      <c r="G544" s="42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41"/>
      <c r="G545" s="42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41"/>
      <c r="G546" s="42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41"/>
      <c r="G547" s="42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41"/>
      <c r="G548" s="42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41"/>
      <c r="G549" s="42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41"/>
      <c r="G550" s="42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41"/>
      <c r="G551" s="42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41"/>
      <c r="G552" s="42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41"/>
      <c r="G553" s="42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41"/>
      <c r="G554" s="42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41"/>
      <c r="G555" s="42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41"/>
      <c r="G556" s="42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41"/>
      <c r="G557" s="42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41"/>
      <c r="G558" s="42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41"/>
      <c r="G559" s="42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41"/>
      <c r="G560" s="42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41"/>
      <c r="G561" s="42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41"/>
      <c r="G562" s="42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41"/>
      <c r="G563" s="42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41"/>
      <c r="G564" s="42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41"/>
      <c r="G565" s="42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41"/>
      <c r="G566" s="42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41"/>
      <c r="G567" s="42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41"/>
      <c r="G568" s="42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41"/>
      <c r="G569" s="42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41"/>
      <c r="G570" s="42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41"/>
      <c r="G571" s="42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41"/>
      <c r="G572" s="42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41"/>
      <c r="G573" s="42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41"/>
      <c r="G574" s="42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41"/>
      <c r="G575" s="42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41"/>
      <c r="G576" s="42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41"/>
      <c r="G577" s="42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41"/>
      <c r="G578" s="42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41"/>
      <c r="G579" s="42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41"/>
      <c r="G580" s="42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41"/>
      <c r="G581" s="42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41"/>
      <c r="G582" s="42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41"/>
      <c r="G583" s="42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41"/>
      <c r="G584" s="42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41"/>
      <c r="G585" s="42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41"/>
      <c r="G586" s="42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41"/>
      <c r="G587" s="42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41"/>
      <c r="G588" s="42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41"/>
      <c r="G589" s="42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41"/>
      <c r="G590" s="42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41"/>
      <c r="G591" s="42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41"/>
      <c r="G592" s="42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41"/>
      <c r="G593" s="42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41"/>
      <c r="G594" s="42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41"/>
      <c r="G595" s="42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41"/>
      <c r="G596" s="42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41"/>
      <c r="G597" s="42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41"/>
      <c r="G598" s="42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41"/>
      <c r="G599" s="42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41"/>
      <c r="G600" s="42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41"/>
      <c r="G601" s="42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41"/>
      <c r="G602" s="42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41"/>
      <c r="G603" s="42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41"/>
      <c r="G604" s="42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41"/>
      <c r="G605" s="42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41"/>
      <c r="G606" s="42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41"/>
      <c r="G607" s="42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41"/>
      <c r="G608" s="42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41"/>
      <c r="G609" s="42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41"/>
      <c r="G610" s="42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41"/>
      <c r="G611" s="42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41"/>
      <c r="G612" s="42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41"/>
      <c r="G613" s="42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41"/>
      <c r="G614" s="42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41"/>
      <c r="G615" s="42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41"/>
      <c r="G616" s="42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41"/>
      <c r="G617" s="42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41"/>
      <c r="G618" s="42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41"/>
      <c r="G619" s="42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41"/>
      <c r="G620" s="42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41"/>
      <c r="G621" s="42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41"/>
      <c r="G622" s="42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41"/>
      <c r="G623" s="42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41"/>
      <c r="G624" s="42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41"/>
      <c r="G625" s="42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41"/>
      <c r="G626" s="42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41"/>
      <c r="G627" s="42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41"/>
      <c r="G628" s="42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41"/>
      <c r="G629" s="42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41"/>
      <c r="G630" s="42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41"/>
      <c r="G631" s="42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41"/>
      <c r="G632" s="42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41"/>
      <c r="G633" s="42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41"/>
      <c r="G634" s="42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41"/>
      <c r="G635" s="42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41"/>
      <c r="G636" s="42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41"/>
      <c r="G637" s="42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41"/>
      <c r="G638" s="42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41"/>
      <c r="G639" s="42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41"/>
      <c r="G640" s="42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41"/>
      <c r="G641" s="42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41"/>
      <c r="G642" s="42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41"/>
      <c r="G643" s="42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41"/>
      <c r="G644" s="42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41"/>
      <c r="G645" s="42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41"/>
      <c r="G646" s="42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41"/>
      <c r="G647" s="42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41"/>
      <c r="G648" s="42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41"/>
      <c r="G649" s="42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41"/>
      <c r="G650" s="42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41"/>
      <c r="G651" s="42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41"/>
      <c r="G652" s="42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41"/>
      <c r="G653" s="42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41"/>
      <c r="G654" s="42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41"/>
      <c r="G655" s="42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41"/>
      <c r="G656" s="42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41"/>
      <c r="G657" s="42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41"/>
      <c r="G658" s="42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41"/>
      <c r="G659" s="42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41"/>
      <c r="G660" s="42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41"/>
      <c r="G661" s="42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41"/>
      <c r="G662" s="42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41"/>
      <c r="G663" s="42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41"/>
      <c r="G664" s="42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41"/>
      <c r="G665" s="42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41"/>
      <c r="G666" s="42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41"/>
      <c r="G667" s="42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41"/>
      <c r="G668" s="42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41"/>
      <c r="G669" s="42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41"/>
      <c r="G670" s="42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41"/>
      <c r="G671" s="42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41"/>
      <c r="G672" s="42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41"/>
      <c r="G673" s="42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41"/>
      <c r="G674" s="42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41"/>
      <c r="G675" s="42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41"/>
      <c r="G676" s="42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41"/>
      <c r="G677" s="42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41"/>
      <c r="G678" s="42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41"/>
      <c r="G679" s="42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41"/>
      <c r="G680" s="42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41"/>
      <c r="G681" s="42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41"/>
      <c r="G682" s="42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41"/>
      <c r="G683" s="42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41"/>
      <c r="G684" s="42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41"/>
      <c r="G685" s="42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41"/>
      <c r="G686" s="42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41"/>
      <c r="G687" s="42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41"/>
      <c r="G688" s="42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41"/>
      <c r="G689" s="42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41"/>
      <c r="G690" s="42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41"/>
      <c r="G691" s="42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41"/>
      <c r="G692" s="42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41"/>
      <c r="G693" s="42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41"/>
      <c r="G694" s="42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41"/>
      <c r="G695" s="42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41"/>
      <c r="G696" s="42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41"/>
      <c r="G697" s="42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41"/>
      <c r="G698" s="42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41"/>
      <c r="G699" s="42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41"/>
      <c r="G700" s="42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41"/>
      <c r="G701" s="42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41"/>
      <c r="G702" s="42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41"/>
      <c r="G703" s="42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41"/>
      <c r="G704" s="42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41"/>
      <c r="G705" s="42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41"/>
      <c r="G706" s="42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41"/>
      <c r="G707" s="42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41"/>
      <c r="G708" s="42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41"/>
      <c r="G709" s="42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41"/>
      <c r="G710" s="42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41"/>
      <c r="G711" s="42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41"/>
      <c r="G712" s="42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41"/>
      <c r="G713" s="42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41"/>
      <c r="G714" s="42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41"/>
      <c r="G715" s="42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41"/>
      <c r="G716" s="42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41"/>
      <c r="G717" s="42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41"/>
      <c r="G718" s="42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41"/>
      <c r="G719" s="42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41"/>
      <c r="G720" s="42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41"/>
      <c r="G721" s="42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41"/>
      <c r="G722" s="42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41"/>
      <c r="G723" s="42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41"/>
      <c r="G724" s="42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41"/>
      <c r="G725" s="42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41"/>
      <c r="G726" s="42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41"/>
      <c r="G727" s="42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41"/>
      <c r="G728" s="42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41"/>
      <c r="G729" s="42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41"/>
      <c r="G730" s="42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41"/>
      <c r="G731" s="42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41"/>
      <c r="G732" s="42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41"/>
      <c r="G733" s="42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41"/>
      <c r="G734" s="42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41"/>
      <c r="G735" s="42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41"/>
      <c r="G736" s="42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41"/>
      <c r="G737" s="42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41"/>
      <c r="G738" s="42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41"/>
      <c r="G739" s="42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41"/>
      <c r="G740" s="42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41"/>
      <c r="G741" s="42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41"/>
      <c r="G742" s="42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41"/>
      <c r="G743" s="42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41"/>
      <c r="G744" s="42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41"/>
      <c r="G745" s="42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41"/>
      <c r="G746" s="42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41"/>
      <c r="G747" s="42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41"/>
      <c r="G748" s="42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41"/>
      <c r="G749" s="42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41"/>
      <c r="G750" s="42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41"/>
      <c r="G751" s="42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41"/>
      <c r="G752" s="42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41"/>
      <c r="G753" s="42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41"/>
      <c r="G754" s="42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41"/>
      <c r="G755" s="42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41"/>
      <c r="G756" s="42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41"/>
      <c r="G757" s="42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41"/>
      <c r="G758" s="42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41"/>
      <c r="G759" s="42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41"/>
      <c r="G760" s="42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41"/>
      <c r="G761" s="42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41"/>
      <c r="G762" s="42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41"/>
      <c r="G763" s="42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41"/>
      <c r="G764" s="42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41"/>
      <c r="G765" s="42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41"/>
      <c r="G766" s="42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41"/>
      <c r="G767" s="42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41"/>
      <c r="G768" s="42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41"/>
      <c r="G769" s="42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41"/>
      <c r="G770" s="42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41"/>
      <c r="G771" s="42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41"/>
      <c r="G772" s="42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41"/>
      <c r="G773" s="42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41"/>
      <c r="G774" s="42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41"/>
      <c r="G775" s="42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41"/>
      <c r="G776" s="42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41"/>
      <c r="G777" s="42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41"/>
      <c r="G778" s="42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41"/>
      <c r="G779" s="42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41"/>
      <c r="G780" s="42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41"/>
      <c r="G781" s="42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41"/>
      <c r="G782" s="42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41"/>
      <c r="G783" s="42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41"/>
      <c r="G784" s="42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41"/>
      <c r="G785" s="42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41"/>
      <c r="G786" s="42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41"/>
      <c r="G787" s="42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41"/>
      <c r="G788" s="42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41"/>
      <c r="G789" s="42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41"/>
      <c r="G790" s="42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41"/>
      <c r="G791" s="42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41"/>
      <c r="G792" s="42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41"/>
      <c r="G793" s="42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41"/>
      <c r="G794" s="42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41"/>
      <c r="G795" s="42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41"/>
      <c r="G796" s="42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41"/>
      <c r="G797" s="42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41"/>
      <c r="G798" s="42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41"/>
      <c r="G799" s="42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41"/>
      <c r="G800" s="42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41"/>
      <c r="G801" s="42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41"/>
      <c r="G802" s="42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41"/>
      <c r="G803" s="42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41"/>
      <c r="G804" s="42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41"/>
      <c r="G805" s="42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41"/>
      <c r="G806" s="42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41"/>
      <c r="G807" s="42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41"/>
      <c r="G808" s="42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41"/>
      <c r="G809" s="42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41"/>
      <c r="G810" s="42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41"/>
      <c r="G811" s="42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41"/>
      <c r="G812" s="42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41"/>
      <c r="G813" s="42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41"/>
      <c r="G814" s="42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41"/>
      <c r="G815" s="42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41"/>
      <c r="G816" s="42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41"/>
      <c r="G817" s="42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41"/>
      <c r="G818" s="42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41"/>
      <c r="G819" s="42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41"/>
      <c r="G820" s="42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41"/>
      <c r="G821" s="42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41"/>
      <c r="G822" s="42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41"/>
      <c r="G823" s="42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41"/>
      <c r="G824" s="42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41"/>
      <c r="G825" s="42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41"/>
      <c r="G826" s="42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41"/>
      <c r="G827" s="42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41"/>
      <c r="G828" s="42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41"/>
      <c r="G829" s="42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41"/>
      <c r="G830" s="42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41"/>
      <c r="G831" s="42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41"/>
      <c r="G832" s="42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41"/>
      <c r="G833" s="42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41"/>
      <c r="G834" s="42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41"/>
      <c r="G835" s="42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41"/>
      <c r="G836" s="42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41"/>
      <c r="G837" s="42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41"/>
      <c r="G838" s="42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41"/>
      <c r="G839" s="42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41"/>
      <c r="G840" s="42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41"/>
      <c r="G841" s="42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41"/>
      <c r="G842" s="42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41"/>
      <c r="G843" s="42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41"/>
      <c r="G844" s="42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41"/>
      <c r="G845" s="42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41"/>
      <c r="G846" s="42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41"/>
      <c r="G847" s="42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41"/>
      <c r="G848" s="42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41"/>
      <c r="G849" s="42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41"/>
      <c r="G850" s="42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41"/>
      <c r="G851" s="42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41"/>
      <c r="G852" s="42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41"/>
      <c r="G853" s="42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41"/>
      <c r="G854" s="42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41"/>
      <c r="G855" s="42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41"/>
      <c r="G856" s="42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41"/>
      <c r="G857" s="42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41"/>
      <c r="G858" s="42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41"/>
      <c r="G859" s="42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41"/>
      <c r="G860" s="42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41"/>
      <c r="G861" s="42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41"/>
      <c r="G862" s="42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41"/>
      <c r="G863" s="42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41"/>
      <c r="G864" s="42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41"/>
      <c r="G865" s="42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41"/>
      <c r="G866" s="42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41"/>
      <c r="G867" s="42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41"/>
      <c r="G868" s="42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41"/>
      <c r="G869" s="42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41"/>
      <c r="G870" s="42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41"/>
      <c r="G871" s="42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41"/>
      <c r="G872" s="42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41"/>
      <c r="G873" s="42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41"/>
      <c r="G874" s="42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41"/>
      <c r="G875" s="42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41"/>
      <c r="G876" s="42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41"/>
      <c r="G877" s="42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41"/>
      <c r="G878" s="42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41"/>
      <c r="G879" s="42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41"/>
      <c r="G880" s="42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41"/>
      <c r="G881" s="42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41"/>
      <c r="G882" s="42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41"/>
      <c r="G883" s="42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41"/>
      <c r="G884" s="42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41"/>
      <c r="G885" s="42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41"/>
      <c r="G886" s="42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41"/>
      <c r="G887" s="42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41"/>
      <c r="G888" s="42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41"/>
      <c r="G889" s="42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41"/>
      <c r="G890" s="42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41"/>
      <c r="G891" s="42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41"/>
      <c r="G892" s="42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41"/>
      <c r="G893" s="42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41"/>
      <c r="G894" s="42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41"/>
      <c r="G895" s="42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41"/>
      <c r="G896" s="42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41"/>
      <c r="G897" s="42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41"/>
      <c r="G898" s="42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41"/>
      <c r="G899" s="42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41"/>
      <c r="G900" s="42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41"/>
      <c r="G901" s="42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41"/>
      <c r="G902" s="42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41"/>
      <c r="G903" s="42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41"/>
      <c r="G904" s="42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41"/>
      <c r="G905" s="42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41"/>
      <c r="G906" s="42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41"/>
      <c r="G907" s="42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41"/>
      <c r="G908" s="42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41"/>
      <c r="G909" s="42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41"/>
      <c r="G910" s="42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41"/>
      <c r="G911" s="42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41"/>
      <c r="G912" s="42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41"/>
      <c r="G913" s="42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41"/>
      <c r="G914" s="42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41"/>
      <c r="G915" s="42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41"/>
      <c r="G916" s="42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41"/>
      <c r="G917" s="42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41"/>
      <c r="G918" s="42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41"/>
      <c r="G919" s="42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41"/>
      <c r="G920" s="42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41"/>
      <c r="G921" s="42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41"/>
      <c r="G922" s="42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41"/>
      <c r="G923" s="42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41"/>
      <c r="G924" s="42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41"/>
      <c r="G925" s="42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41"/>
      <c r="G926" s="42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41"/>
      <c r="G927" s="42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41"/>
      <c r="G928" s="42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41"/>
      <c r="G929" s="42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41"/>
      <c r="G930" s="42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41"/>
      <c r="G931" s="42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41"/>
      <c r="G932" s="42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41"/>
      <c r="G933" s="42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41"/>
      <c r="G934" s="42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41"/>
      <c r="G935" s="42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41"/>
      <c r="G936" s="42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41"/>
      <c r="G937" s="42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41"/>
      <c r="G938" s="42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41"/>
      <c r="G939" s="42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41"/>
      <c r="G940" s="42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41"/>
      <c r="G941" s="42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41"/>
      <c r="G942" s="42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41"/>
      <c r="G943" s="42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41"/>
      <c r="G944" s="42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41"/>
      <c r="G945" s="42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41"/>
      <c r="G946" s="42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</sheetData>
  <autoFilter ref="A10:G34" xr:uid="{00000000-0009-0000-0000-000006000000}">
    <sortState xmlns:xlrd2="http://schemas.microsoft.com/office/spreadsheetml/2017/richdata2" ref="A10:G34">
      <sortCondition descending="1" ref="F10:F34"/>
    </sortState>
  </autoFilter>
  <mergeCells count="2">
    <mergeCell ref="A8:B8"/>
    <mergeCell ref="A1:G1"/>
  </mergeCells>
  <conditionalFormatting sqref="F11:F946">
    <cfRule type="cellIs" dxfId="23" priority="1" operator="equal">
      <formula>"Não iniciado"</formula>
    </cfRule>
    <cfRule type="cellIs" dxfId="22" priority="2" operator="equal">
      <formula>"Em cadastramento"</formula>
    </cfRule>
    <cfRule type="cellIs" dxfId="21" priority="3" operator="equal">
      <formula>"Em análise do MEC"</formula>
    </cfRule>
  </conditionalFormatting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944"/>
  <sheetViews>
    <sheetView workbookViewId="0"/>
  </sheetViews>
  <sheetFormatPr defaultColWidth="12.5703125" defaultRowHeight="15" customHeight="1"/>
  <cols>
    <col min="1" max="1" width="28.28515625" customWidth="1"/>
    <col min="2" max="2" width="85.28515625" customWidth="1"/>
    <col min="3" max="3" width="12.5703125" customWidth="1"/>
    <col min="4" max="4" width="20.28515625" customWidth="1"/>
    <col min="5" max="5" width="12.5703125" customWidth="1"/>
    <col min="6" max="6" width="16.7109375" customWidth="1"/>
    <col min="7" max="7" width="18.140625" hidden="1" customWidth="1"/>
  </cols>
  <sheetData>
    <row r="1" spans="1:26" ht="18.75" customHeight="1">
      <c r="A1" s="65" t="s">
        <v>309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60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28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32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46.666666666666664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22"/>
      <c r="B9" s="22"/>
      <c r="C9" s="22"/>
      <c r="D9" s="22"/>
      <c r="E9" s="22"/>
      <c r="F9" s="22"/>
      <c r="G9" s="22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4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17020344</v>
      </c>
      <c r="B11" s="47" t="s">
        <v>310</v>
      </c>
      <c r="C11" s="47" t="s">
        <v>16</v>
      </c>
      <c r="D11" s="47" t="s">
        <v>311</v>
      </c>
      <c r="E11" s="47" t="s">
        <v>46</v>
      </c>
      <c r="F11" s="27" t="s">
        <v>47</v>
      </c>
      <c r="G11" s="22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17048931</v>
      </c>
      <c r="B12" s="48" t="s">
        <v>312</v>
      </c>
      <c r="C12" s="48" t="s">
        <v>16</v>
      </c>
      <c r="D12" s="48" t="s">
        <v>313</v>
      </c>
      <c r="E12" s="48" t="s">
        <v>46</v>
      </c>
      <c r="F12" s="29" t="s">
        <v>47</v>
      </c>
      <c r="G12" s="22" t="s">
        <v>153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17020611</v>
      </c>
      <c r="B13" s="47" t="s">
        <v>314</v>
      </c>
      <c r="C13" s="47" t="s">
        <v>16</v>
      </c>
      <c r="D13" s="47" t="s">
        <v>313</v>
      </c>
      <c r="E13" s="47" t="s">
        <v>46</v>
      </c>
      <c r="F13" s="27" t="s">
        <v>47</v>
      </c>
      <c r="G13" s="22" t="s">
        <v>153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17045045</v>
      </c>
      <c r="B14" s="48" t="s">
        <v>315</v>
      </c>
      <c r="C14" s="48" t="s">
        <v>16</v>
      </c>
      <c r="D14" s="48" t="s">
        <v>316</v>
      </c>
      <c r="E14" s="48" t="s">
        <v>46</v>
      </c>
      <c r="F14" s="29" t="s">
        <v>47</v>
      </c>
      <c r="G14" s="22" t="s">
        <v>144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17021146</v>
      </c>
      <c r="B15" s="47" t="s">
        <v>317</v>
      </c>
      <c r="C15" s="47" t="s">
        <v>16</v>
      </c>
      <c r="D15" s="47" t="s">
        <v>318</v>
      </c>
      <c r="E15" s="47" t="s">
        <v>46</v>
      </c>
      <c r="F15" s="29" t="s">
        <v>47</v>
      </c>
      <c r="G15" s="22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17067600</v>
      </c>
      <c r="B16" s="48" t="s">
        <v>319</v>
      </c>
      <c r="C16" s="48" t="s">
        <v>16</v>
      </c>
      <c r="D16" s="48" t="s">
        <v>320</v>
      </c>
      <c r="E16" s="48" t="s">
        <v>46</v>
      </c>
      <c r="F16" s="29" t="s">
        <v>47</v>
      </c>
      <c r="G16" s="22" t="s">
        <v>153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17018390</v>
      </c>
      <c r="B17" s="47" t="s">
        <v>321</v>
      </c>
      <c r="C17" s="47" t="s">
        <v>16</v>
      </c>
      <c r="D17" s="47" t="s">
        <v>320</v>
      </c>
      <c r="E17" s="47" t="s">
        <v>46</v>
      </c>
      <c r="F17" s="27" t="s">
        <v>47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17018404</v>
      </c>
      <c r="B18" s="48" t="s">
        <v>322</v>
      </c>
      <c r="C18" s="48" t="s">
        <v>16</v>
      </c>
      <c r="D18" s="48" t="s">
        <v>320</v>
      </c>
      <c r="E18" s="48" t="s">
        <v>46</v>
      </c>
      <c r="F18" s="29" t="s">
        <v>47</v>
      </c>
      <c r="G18" s="22" t="s">
        <v>144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17050278</v>
      </c>
      <c r="B19" s="47" t="s">
        <v>323</v>
      </c>
      <c r="C19" s="47" t="s">
        <v>16</v>
      </c>
      <c r="D19" s="47" t="s">
        <v>320</v>
      </c>
      <c r="E19" s="47" t="s">
        <v>46</v>
      </c>
      <c r="F19" s="27" t="s">
        <v>47</v>
      </c>
      <c r="G19" s="22" t="s">
        <v>144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17049253</v>
      </c>
      <c r="B20" s="48" t="s">
        <v>324</v>
      </c>
      <c r="C20" s="48" t="s">
        <v>16</v>
      </c>
      <c r="D20" s="48" t="s">
        <v>320</v>
      </c>
      <c r="E20" s="48" t="s">
        <v>46</v>
      </c>
      <c r="F20" s="29" t="s">
        <v>47</v>
      </c>
      <c r="G20" s="22" t="s">
        <v>153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17040558</v>
      </c>
      <c r="B21" s="47" t="s">
        <v>325</v>
      </c>
      <c r="C21" s="47" t="s">
        <v>16</v>
      </c>
      <c r="D21" s="47" t="s">
        <v>326</v>
      </c>
      <c r="E21" s="47" t="s">
        <v>46</v>
      </c>
      <c r="F21" s="27" t="s">
        <v>47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17021685</v>
      </c>
      <c r="B22" s="48" t="s">
        <v>327</v>
      </c>
      <c r="C22" s="48" t="s">
        <v>16</v>
      </c>
      <c r="D22" s="48" t="s">
        <v>326</v>
      </c>
      <c r="E22" s="48" t="s">
        <v>46</v>
      </c>
      <c r="F22" s="29" t="s">
        <v>47</v>
      </c>
      <c r="G22" s="22" t="s">
        <v>144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17021553</v>
      </c>
      <c r="B23" s="47" t="s">
        <v>328</v>
      </c>
      <c r="C23" s="47" t="s">
        <v>16</v>
      </c>
      <c r="D23" s="47" t="s">
        <v>326</v>
      </c>
      <c r="E23" s="47" t="s">
        <v>46</v>
      </c>
      <c r="F23" s="27" t="s">
        <v>47</v>
      </c>
      <c r="G23" s="22" t="s">
        <v>144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17038359</v>
      </c>
      <c r="B24" s="48" t="s">
        <v>329</v>
      </c>
      <c r="C24" s="48" t="s">
        <v>16</v>
      </c>
      <c r="D24" s="48" t="s">
        <v>326</v>
      </c>
      <c r="E24" s="48" t="s">
        <v>46</v>
      </c>
      <c r="F24" s="29" t="s">
        <v>47</v>
      </c>
      <c r="G24" s="22" t="s">
        <v>153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17021774</v>
      </c>
      <c r="B25" s="47" t="s">
        <v>330</v>
      </c>
      <c r="C25" s="47" t="s">
        <v>16</v>
      </c>
      <c r="D25" s="47" t="s">
        <v>326</v>
      </c>
      <c r="E25" s="47" t="s">
        <v>46</v>
      </c>
      <c r="F25" s="27" t="s">
        <v>47</v>
      </c>
      <c r="G25" s="22" t="s">
        <v>153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17039509</v>
      </c>
      <c r="B26" s="48" t="s">
        <v>331</v>
      </c>
      <c r="C26" s="48" t="s">
        <v>16</v>
      </c>
      <c r="D26" s="48" t="s">
        <v>326</v>
      </c>
      <c r="E26" s="48" t="s">
        <v>46</v>
      </c>
      <c r="F26" s="29" t="s">
        <v>47</v>
      </c>
      <c r="G26" s="22" t="s">
        <v>153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17021731</v>
      </c>
      <c r="B27" s="47" t="s">
        <v>332</v>
      </c>
      <c r="C27" s="47" t="s">
        <v>16</v>
      </c>
      <c r="D27" s="47" t="s">
        <v>326</v>
      </c>
      <c r="E27" s="47" t="s">
        <v>46</v>
      </c>
      <c r="F27" s="27" t="s">
        <v>47</v>
      </c>
      <c r="G27" s="22" t="s">
        <v>144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17111811</v>
      </c>
      <c r="B28" s="48" t="s">
        <v>333</v>
      </c>
      <c r="C28" s="48" t="s">
        <v>16</v>
      </c>
      <c r="D28" s="48" t="s">
        <v>326</v>
      </c>
      <c r="E28" s="48" t="s">
        <v>46</v>
      </c>
      <c r="F28" s="29" t="s">
        <v>47</v>
      </c>
      <c r="G28" s="22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17020140</v>
      </c>
      <c r="B29" s="47" t="s">
        <v>334</v>
      </c>
      <c r="C29" s="47" t="s">
        <v>16</v>
      </c>
      <c r="D29" s="47" t="s">
        <v>335</v>
      </c>
      <c r="E29" s="47" t="s">
        <v>46</v>
      </c>
      <c r="F29" s="27" t="s">
        <v>47</v>
      </c>
      <c r="G29" s="22" t="s">
        <v>146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17106800</v>
      </c>
      <c r="B30" s="48" t="s">
        <v>336</v>
      </c>
      <c r="C30" s="48" t="s">
        <v>16</v>
      </c>
      <c r="D30" s="48" t="s">
        <v>335</v>
      </c>
      <c r="E30" s="48" t="s">
        <v>46</v>
      </c>
      <c r="F30" s="29" t="s">
        <v>47</v>
      </c>
      <c r="G30" s="22" t="s">
        <v>146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17043069</v>
      </c>
      <c r="B31" s="47" t="s">
        <v>337</v>
      </c>
      <c r="C31" s="47" t="s">
        <v>16</v>
      </c>
      <c r="D31" s="47" t="s">
        <v>335</v>
      </c>
      <c r="E31" s="47" t="s">
        <v>46</v>
      </c>
      <c r="F31" s="27" t="s">
        <v>47</v>
      </c>
      <c r="G31" s="22" t="s">
        <v>146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17040051</v>
      </c>
      <c r="B32" s="48" t="s">
        <v>338</v>
      </c>
      <c r="C32" s="48" t="s">
        <v>16</v>
      </c>
      <c r="D32" s="48" t="s">
        <v>339</v>
      </c>
      <c r="E32" s="48" t="s">
        <v>46</v>
      </c>
      <c r="F32" s="27" t="s">
        <v>47</v>
      </c>
      <c r="G32" s="22" t="s">
        <v>144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17040035</v>
      </c>
      <c r="B33" s="47" t="s">
        <v>340</v>
      </c>
      <c r="C33" s="47" t="s">
        <v>16</v>
      </c>
      <c r="D33" s="47" t="s">
        <v>339</v>
      </c>
      <c r="E33" s="47" t="s">
        <v>46</v>
      </c>
      <c r="F33" s="29" t="s">
        <v>47</v>
      </c>
      <c r="G33" s="22" t="s">
        <v>153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17052963</v>
      </c>
      <c r="B34" s="48" t="s">
        <v>341</v>
      </c>
      <c r="C34" s="48" t="s">
        <v>16</v>
      </c>
      <c r="D34" s="48" t="s">
        <v>342</v>
      </c>
      <c r="E34" s="48" t="s">
        <v>46</v>
      </c>
      <c r="F34" s="29" t="s">
        <v>47</v>
      </c>
      <c r="G34" s="22" t="s">
        <v>144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17020360</v>
      </c>
      <c r="B35" s="47" t="s">
        <v>343</v>
      </c>
      <c r="C35" s="47" t="s">
        <v>16</v>
      </c>
      <c r="D35" s="47" t="s">
        <v>311</v>
      </c>
      <c r="E35" s="47" t="s">
        <v>46</v>
      </c>
      <c r="F35" s="27" t="s">
        <v>81</v>
      </c>
      <c r="G35" s="22" t="s">
        <v>144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17018820</v>
      </c>
      <c r="B36" s="48" t="s">
        <v>344</v>
      </c>
      <c r="C36" s="48" t="s">
        <v>16</v>
      </c>
      <c r="D36" s="48" t="s">
        <v>320</v>
      </c>
      <c r="E36" s="48" t="s">
        <v>46</v>
      </c>
      <c r="F36" s="29" t="s">
        <v>81</v>
      </c>
      <c r="G36" s="22" t="s">
        <v>144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17021502</v>
      </c>
      <c r="B37" s="47" t="s">
        <v>345</v>
      </c>
      <c r="C37" s="47" t="s">
        <v>16</v>
      </c>
      <c r="D37" s="47" t="s">
        <v>326</v>
      </c>
      <c r="E37" s="47" t="s">
        <v>46</v>
      </c>
      <c r="F37" s="27" t="s">
        <v>81</v>
      </c>
      <c r="G37" s="22" t="s">
        <v>144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17021588</v>
      </c>
      <c r="B38" s="48" t="s">
        <v>346</v>
      </c>
      <c r="C38" s="48" t="s">
        <v>16</v>
      </c>
      <c r="D38" s="48" t="s">
        <v>326</v>
      </c>
      <c r="E38" s="48" t="s">
        <v>46</v>
      </c>
      <c r="F38" s="29" t="s">
        <v>81</v>
      </c>
      <c r="G38" s="22" t="s">
        <v>153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17053315</v>
      </c>
      <c r="B39" s="47" t="s">
        <v>347</v>
      </c>
      <c r="C39" s="47" t="s">
        <v>16</v>
      </c>
      <c r="D39" s="47" t="s">
        <v>326</v>
      </c>
      <c r="E39" s="47" t="s">
        <v>46</v>
      </c>
      <c r="F39" s="27" t="s">
        <v>81</v>
      </c>
      <c r="G39" s="22" t="s">
        <v>153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17052360</v>
      </c>
      <c r="B40" s="48" t="s">
        <v>348</v>
      </c>
      <c r="C40" s="48" t="s">
        <v>16</v>
      </c>
      <c r="D40" s="48" t="s">
        <v>326</v>
      </c>
      <c r="E40" s="48" t="s">
        <v>46</v>
      </c>
      <c r="F40" s="29" t="s">
        <v>81</v>
      </c>
      <c r="G40" s="22" t="s">
        <v>153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17048826</v>
      </c>
      <c r="B41" s="47" t="s">
        <v>349</v>
      </c>
      <c r="C41" s="47" t="s">
        <v>16</v>
      </c>
      <c r="D41" s="47" t="s">
        <v>350</v>
      </c>
      <c r="E41" s="47" t="s">
        <v>46</v>
      </c>
      <c r="F41" s="27" t="s">
        <v>81</v>
      </c>
      <c r="G41" s="22" t="s">
        <v>153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17023319</v>
      </c>
      <c r="B42" s="48" t="s">
        <v>351</v>
      </c>
      <c r="C42" s="48" t="s">
        <v>16</v>
      </c>
      <c r="D42" s="48" t="s">
        <v>352</v>
      </c>
      <c r="E42" s="48" t="s">
        <v>46</v>
      </c>
      <c r="F42" s="29" t="s">
        <v>81</v>
      </c>
      <c r="G42" s="22" t="s">
        <v>153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17048834</v>
      </c>
      <c r="B43" s="47" t="s">
        <v>353</v>
      </c>
      <c r="C43" s="47" t="s">
        <v>16</v>
      </c>
      <c r="D43" s="47" t="s">
        <v>311</v>
      </c>
      <c r="E43" s="47" t="s">
        <v>46</v>
      </c>
      <c r="F43" s="29" t="s">
        <v>96</v>
      </c>
      <c r="G43" s="22" t="s">
        <v>153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8">
        <v>17020336</v>
      </c>
      <c r="B44" s="48" t="s">
        <v>354</v>
      </c>
      <c r="C44" s="48" t="s">
        <v>16</v>
      </c>
      <c r="D44" s="48" t="s">
        <v>311</v>
      </c>
      <c r="E44" s="48" t="s">
        <v>46</v>
      </c>
      <c r="F44" s="29" t="s">
        <v>96</v>
      </c>
      <c r="G44" s="22" t="s">
        <v>144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17020590</v>
      </c>
      <c r="B45" s="47" t="s">
        <v>355</v>
      </c>
      <c r="C45" s="47" t="s">
        <v>16</v>
      </c>
      <c r="D45" s="47" t="s">
        <v>313</v>
      </c>
      <c r="E45" s="47" t="s">
        <v>46</v>
      </c>
      <c r="F45" s="27" t="s">
        <v>96</v>
      </c>
      <c r="G45" s="22" t="s">
        <v>153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17020581</v>
      </c>
      <c r="B46" s="48" t="s">
        <v>356</v>
      </c>
      <c r="C46" s="48" t="s">
        <v>16</v>
      </c>
      <c r="D46" s="48" t="s">
        <v>313</v>
      </c>
      <c r="E46" s="48" t="s">
        <v>46</v>
      </c>
      <c r="F46" s="29" t="s">
        <v>96</v>
      </c>
      <c r="G46" s="22" t="s">
        <v>153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7">
        <v>17017165</v>
      </c>
      <c r="B47" s="47" t="s">
        <v>357</v>
      </c>
      <c r="C47" s="47" t="s">
        <v>16</v>
      </c>
      <c r="D47" s="47" t="s">
        <v>316</v>
      </c>
      <c r="E47" s="47" t="s">
        <v>46</v>
      </c>
      <c r="F47" s="29" t="s">
        <v>96</v>
      </c>
      <c r="G47" s="22" t="s">
        <v>144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48">
        <v>17017203</v>
      </c>
      <c r="B48" s="48" t="s">
        <v>358</v>
      </c>
      <c r="C48" s="48" t="s">
        <v>16</v>
      </c>
      <c r="D48" s="48" t="s">
        <v>316</v>
      </c>
      <c r="E48" s="48" t="s">
        <v>46</v>
      </c>
      <c r="F48" s="27" t="s">
        <v>96</v>
      </c>
      <c r="G48" s="22" t="s">
        <v>153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47">
        <v>17040841</v>
      </c>
      <c r="B49" s="47" t="s">
        <v>359</v>
      </c>
      <c r="C49" s="47" t="s">
        <v>16</v>
      </c>
      <c r="D49" s="47" t="s">
        <v>360</v>
      </c>
      <c r="E49" s="47" t="s">
        <v>46</v>
      </c>
      <c r="F49" s="27" t="s">
        <v>96</v>
      </c>
      <c r="G49" s="22" t="s">
        <v>153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48">
        <v>17017912</v>
      </c>
      <c r="B50" s="48" t="s">
        <v>361</v>
      </c>
      <c r="C50" s="48" t="s">
        <v>16</v>
      </c>
      <c r="D50" s="48" t="s">
        <v>362</v>
      </c>
      <c r="E50" s="48" t="s">
        <v>46</v>
      </c>
      <c r="F50" s="29" t="s">
        <v>96</v>
      </c>
      <c r="G50" s="22" t="s">
        <v>153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47">
        <v>17021251</v>
      </c>
      <c r="B51" s="47" t="s">
        <v>363</v>
      </c>
      <c r="C51" s="47" t="s">
        <v>16</v>
      </c>
      <c r="D51" s="47" t="s">
        <v>364</v>
      </c>
      <c r="E51" s="47" t="s">
        <v>46</v>
      </c>
      <c r="F51" s="27" t="s">
        <v>96</v>
      </c>
      <c r="G51" s="22" t="s">
        <v>153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48">
        <v>17021243</v>
      </c>
      <c r="B52" s="48" t="s">
        <v>365</v>
      </c>
      <c r="C52" s="48" t="s">
        <v>16</v>
      </c>
      <c r="D52" s="48" t="s">
        <v>364</v>
      </c>
      <c r="E52" s="48" t="s">
        <v>46</v>
      </c>
      <c r="F52" s="29" t="s">
        <v>96</v>
      </c>
      <c r="G52" s="22" t="s">
        <v>153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47">
        <v>17018382</v>
      </c>
      <c r="B53" s="47" t="s">
        <v>366</v>
      </c>
      <c r="C53" s="47" t="s">
        <v>16</v>
      </c>
      <c r="D53" s="47" t="s">
        <v>320</v>
      </c>
      <c r="E53" s="47" t="s">
        <v>46</v>
      </c>
      <c r="F53" s="29" t="s">
        <v>96</v>
      </c>
      <c r="G53" s="22" t="s">
        <v>146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48">
        <v>17043026</v>
      </c>
      <c r="B54" s="48" t="s">
        <v>367</v>
      </c>
      <c r="C54" s="48" t="s">
        <v>16</v>
      </c>
      <c r="D54" s="48" t="s">
        <v>320</v>
      </c>
      <c r="E54" s="48" t="s">
        <v>46</v>
      </c>
      <c r="F54" s="27" t="s">
        <v>96</v>
      </c>
      <c r="G54" s="22" t="s">
        <v>144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47">
        <v>17039150</v>
      </c>
      <c r="B55" s="47" t="s">
        <v>368</v>
      </c>
      <c r="C55" s="47" t="s">
        <v>16</v>
      </c>
      <c r="D55" s="47" t="s">
        <v>320</v>
      </c>
      <c r="E55" s="47" t="s">
        <v>46</v>
      </c>
      <c r="F55" s="29" t="s">
        <v>96</v>
      </c>
      <c r="G55" s="22" t="s">
        <v>146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48">
        <v>17051746</v>
      </c>
      <c r="B56" s="48" t="s">
        <v>369</v>
      </c>
      <c r="C56" s="48" t="s">
        <v>16</v>
      </c>
      <c r="D56" s="48" t="s">
        <v>320</v>
      </c>
      <c r="E56" s="48" t="s">
        <v>46</v>
      </c>
      <c r="F56" s="27" t="s">
        <v>96</v>
      </c>
      <c r="G56" s="22" t="s">
        <v>153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47">
        <v>17107806</v>
      </c>
      <c r="B57" s="47" t="s">
        <v>370</v>
      </c>
      <c r="C57" s="47" t="s">
        <v>16</v>
      </c>
      <c r="D57" s="47" t="s">
        <v>320</v>
      </c>
      <c r="E57" s="47" t="s">
        <v>46</v>
      </c>
      <c r="F57" s="29" t="s">
        <v>96</v>
      </c>
      <c r="G57" s="22" t="s">
        <v>146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48">
        <v>17021561</v>
      </c>
      <c r="B58" s="48" t="s">
        <v>371</v>
      </c>
      <c r="C58" s="48" t="s">
        <v>16</v>
      </c>
      <c r="D58" s="48" t="s">
        <v>326</v>
      </c>
      <c r="E58" s="48" t="s">
        <v>46</v>
      </c>
      <c r="F58" s="27" t="s">
        <v>96</v>
      </c>
      <c r="G58" s="22" t="s">
        <v>153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47">
        <v>17021596</v>
      </c>
      <c r="B59" s="47" t="s">
        <v>372</v>
      </c>
      <c r="C59" s="47" t="s">
        <v>16</v>
      </c>
      <c r="D59" s="47" t="s">
        <v>326</v>
      </c>
      <c r="E59" s="47" t="s">
        <v>46</v>
      </c>
      <c r="F59" s="29" t="s">
        <v>96</v>
      </c>
      <c r="G59" s="22" t="s">
        <v>144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48">
        <v>17021782</v>
      </c>
      <c r="B60" s="48" t="s">
        <v>112</v>
      </c>
      <c r="C60" s="48" t="s">
        <v>16</v>
      </c>
      <c r="D60" s="48" t="s">
        <v>326</v>
      </c>
      <c r="E60" s="48" t="s">
        <v>46</v>
      </c>
      <c r="F60" s="29" t="s">
        <v>96</v>
      </c>
      <c r="G60" s="22" t="s">
        <v>144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47">
        <v>17021707</v>
      </c>
      <c r="B61" s="47" t="s">
        <v>373</v>
      </c>
      <c r="C61" s="47" t="s">
        <v>16</v>
      </c>
      <c r="D61" s="47" t="s">
        <v>326</v>
      </c>
      <c r="E61" s="47" t="s">
        <v>46</v>
      </c>
      <c r="F61" s="27" t="s">
        <v>96</v>
      </c>
      <c r="G61" s="22" t="s">
        <v>144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48">
        <v>17021804</v>
      </c>
      <c r="B62" s="48" t="s">
        <v>374</v>
      </c>
      <c r="C62" s="48" t="s">
        <v>16</v>
      </c>
      <c r="D62" s="48" t="s">
        <v>326</v>
      </c>
      <c r="E62" s="48" t="s">
        <v>46</v>
      </c>
      <c r="F62" s="29" t="s">
        <v>96</v>
      </c>
      <c r="G62" s="22" t="s">
        <v>144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47">
        <v>17021600</v>
      </c>
      <c r="B63" s="47" t="s">
        <v>375</v>
      </c>
      <c r="C63" s="47" t="s">
        <v>16</v>
      </c>
      <c r="D63" s="47" t="s">
        <v>326</v>
      </c>
      <c r="E63" s="47" t="s">
        <v>46</v>
      </c>
      <c r="F63" s="27" t="s">
        <v>96</v>
      </c>
      <c r="G63" s="22" t="s">
        <v>144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48">
        <v>17022320</v>
      </c>
      <c r="B64" s="48" t="s">
        <v>376</v>
      </c>
      <c r="C64" s="48" t="s">
        <v>16</v>
      </c>
      <c r="D64" s="48" t="s">
        <v>377</v>
      </c>
      <c r="E64" s="48" t="s">
        <v>46</v>
      </c>
      <c r="F64" s="29" t="s">
        <v>96</v>
      </c>
      <c r="G64" s="22" t="s">
        <v>153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47">
        <v>17022312</v>
      </c>
      <c r="B65" s="47" t="s">
        <v>378</v>
      </c>
      <c r="C65" s="47" t="s">
        <v>16</v>
      </c>
      <c r="D65" s="47" t="s">
        <v>377</v>
      </c>
      <c r="E65" s="47" t="s">
        <v>46</v>
      </c>
      <c r="F65" s="29" t="s">
        <v>96</v>
      </c>
      <c r="G65" s="22" t="s">
        <v>153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48">
        <v>17022819</v>
      </c>
      <c r="B66" s="48" t="s">
        <v>379</v>
      </c>
      <c r="C66" s="48" t="s">
        <v>16</v>
      </c>
      <c r="D66" s="48" t="s">
        <v>380</v>
      </c>
      <c r="E66" s="48" t="s">
        <v>46</v>
      </c>
      <c r="F66" s="27" t="s">
        <v>96</v>
      </c>
      <c r="G66" s="22" t="s">
        <v>144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47">
        <v>17022860</v>
      </c>
      <c r="B67" s="47" t="s">
        <v>381</v>
      </c>
      <c r="C67" s="47" t="s">
        <v>16</v>
      </c>
      <c r="D67" s="47" t="s">
        <v>380</v>
      </c>
      <c r="E67" s="47" t="s">
        <v>46</v>
      </c>
      <c r="F67" s="27" t="s">
        <v>96</v>
      </c>
      <c r="G67" s="22" t="s">
        <v>153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48">
        <v>17020158</v>
      </c>
      <c r="B68" s="48" t="s">
        <v>382</v>
      </c>
      <c r="C68" s="48" t="s">
        <v>16</v>
      </c>
      <c r="D68" s="48" t="s">
        <v>335</v>
      </c>
      <c r="E68" s="48" t="s">
        <v>46</v>
      </c>
      <c r="F68" s="27" t="s">
        <v>96</v>
      </c>
      <c r="G68" s="22" t="s">
        <v>153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47">
        <v>17055857</v>
      </c>
      <c r="B69" s="47" t="s">
        <v>383</v>
      </c>
      <c r="C69" s="47" t="s">
        <v>16</v>
      </c>
      <c r="D69" s="47" t="s">
        <v>339</v>
      </c>
      <c r="E69" s="47" t="s">
        <v>46</v>
      </c>
      <c r="F69" s="27" t="s">
        <v>96</v>
      </c>
      <c r="G69" s="22" t="s">
        <v>144</v>
      </c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48">
        <v>17036917</v>
      </c>
      <c r="B70" s="48" t="s">
        <v>384</v>
      </c>
      <c r="C70" s="48" t="s">
        <v>16</v>
      </c>
      <c r="D70" s="48" t="s">
        <v>385</v>
      </c>
      <c r="E70" s="48" t="s">
        <v>46</v>
      </c>
      <c r="F70" s="27" t="s">
        <v>96</v>
      </c>
      <c r="G70" s="22" t="s">
        <v>144</v>
      </c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42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4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42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42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42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42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42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42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42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42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42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42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42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42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42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42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42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42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42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42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42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42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42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42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42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42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42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42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42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42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42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42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42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42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42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42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42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42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42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42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42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42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42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42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42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42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42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42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42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42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42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42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42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42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42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42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42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42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42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42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42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42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42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42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42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42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42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42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42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42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42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42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42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42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42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42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42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42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42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42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42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42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42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42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42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42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42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42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42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42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42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42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42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42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42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42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42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42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42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42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42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42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42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42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42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42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42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42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42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42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42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42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42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42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42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42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42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42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42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42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42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42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42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42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42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42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42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42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42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42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42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42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42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42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42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42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42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42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42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42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42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42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42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42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42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42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42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42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42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42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42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42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42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42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42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42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42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42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42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42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42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42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42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42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42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42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42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42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42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42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42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42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42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42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42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42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42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42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42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42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42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42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42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42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42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42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42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42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42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42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42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42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42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42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42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42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42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42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42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42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42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42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42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42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42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42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42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42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42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42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42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42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42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42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42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42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42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42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42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42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42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42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42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42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42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42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42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42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42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42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42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42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42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42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42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42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42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42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42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42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42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42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42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42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42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42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42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42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42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42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42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42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42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42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42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42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42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42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42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42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42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42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42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42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42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42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42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42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42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42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42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42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42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42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42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42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42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42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42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42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42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42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42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42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42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42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42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42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42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42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42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42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42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42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42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42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42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42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42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42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42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42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42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42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42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42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42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42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42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42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42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42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42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42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42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42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42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42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42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42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42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42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42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42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42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42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42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42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42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42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42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42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42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42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42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42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42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42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42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42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42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42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42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42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42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42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42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42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42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42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42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42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42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42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42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42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42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42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42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42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42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42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42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42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42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42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42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42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42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42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42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42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42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42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42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42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42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42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42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42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42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42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42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42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42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42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42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42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42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42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42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42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42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42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42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42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42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42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42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42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42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42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42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42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42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42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42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42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42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42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42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42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42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42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42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42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42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42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42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42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42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42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42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42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42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42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42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42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42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42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42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42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42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42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42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42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42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42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42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42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42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42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42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42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42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42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42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42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42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42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42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42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42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42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42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42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42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42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42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42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42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42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42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42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42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42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42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42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42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42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42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42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42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42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42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42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42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42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42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42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42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42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42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42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42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42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42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42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42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42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42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42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42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42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42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42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42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42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42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42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42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42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42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42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42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42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42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42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42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42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42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42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42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42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42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42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42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42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42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42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42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42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42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42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42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42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42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42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42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42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42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42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42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42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42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42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42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42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42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42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42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42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42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42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42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42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42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42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42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42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42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42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42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42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42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42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42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42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42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42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42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42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42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42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42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42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42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42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42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42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42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42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42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42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42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42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42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42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42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42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42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42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42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42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42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42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42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42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42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42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42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42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42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42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42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42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42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42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42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42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42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42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42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42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42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42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42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42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42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42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42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42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42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42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42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42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42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42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42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42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42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42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42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42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42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42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42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42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42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42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42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42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42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42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42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42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42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42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42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42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42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42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42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42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42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42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42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42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42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42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42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42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42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42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42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42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42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42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42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42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42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42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42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42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42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42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42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42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42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42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42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42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42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42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42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42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42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42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42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42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42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42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42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42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42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42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42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42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42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42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42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42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42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42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42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42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42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42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42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42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42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42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42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42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42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42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42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42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42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42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42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42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42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42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42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42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42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42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42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42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42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42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42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42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42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42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42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42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42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42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42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42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42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42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42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42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42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42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42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42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42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42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42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42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42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42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42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42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42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42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42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42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42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42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42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42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42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42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42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42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42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42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42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42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42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42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42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42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42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42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42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42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42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42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42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42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42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42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42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42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42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42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42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42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42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42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42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42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42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42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42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42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42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42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42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42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42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42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42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42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42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42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42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42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42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42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42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42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42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42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42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42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42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42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42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42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42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42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42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42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42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42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42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42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42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42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42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42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42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42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42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42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42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42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42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42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42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42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42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42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42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42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42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42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42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42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42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42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42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42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42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42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42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42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42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42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42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42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42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42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42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42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42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42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42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42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42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42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42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42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42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42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42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42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</sheetData>
  <autoFilter ref="A10:G70" xr:uid="{00000000-0009-0000-0000-000007000000}"/>
  <mergeCells count="2">
    <mergeCell ref="A8:B8"/>
    <mergeCell ref="A1:G1"/>
  </mergeCells>
  <conditionalFormatting sqref="F11:F944">
    <cfRule type="cellIs" dxfId="20" priority="1" operator="equal">
      <formula>"Não iniciado"</formula>
    </cfRule>
    <cfRule type="cellIs" dxfId="19" priority="2" operator="equal">
      <formula>"Em cadastramento"</formula>
    </cfRule>
    <cfRule type="cellIs" dxfId="18" priority="3" operator="equal">
      <formula>"Em análise do MEC"</formula>
    </cfRule>
  </conditionalFormatting>
  <pageMargins left="0.25" right="0.25" top="0.75" bottom="0.75" header="0" footer="0"/>
  <pageSetup paperSize="9" scale="7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943"/>
  <sheetViews>
    <sheetView workbookViewId="0"/>
  </sheetViews>
  <sheetFormatPr defaultColWidth="12.5703125" defaultRowHeight="15" customHeight="1"/>
  <cols>
    <col min="1" max="1" width="40.28515625" customWidth="1"/>
    <col min="2" max="2" width="92.140625" customWidth="1"/>
    <col min="3" max="3" width="25.28515625" customWidth="1"/>
    <col min="4" max="4" width="23" customWidth="1"/>
    <col min="5" max="5" width="12.5703125" customWidth="1"/>
    <col min="6" max="6" width="16.7109375" customWidth="1"/>
    <col min="7" max="7" width="18.140625" hidden="1" customWidth="1"/>
  </cols>
  <sheetData>
    <row r="1" spans="1:26" ht="18.75" customHeight="1">
      <c r="A1" s="65" t="s">
        <v>386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58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18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40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31.03448275862069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22"/>
      <c r="B9" s="22"/>
      <c r="C9" s="22"/>
      <c r="D9" s="22"/>
      <c r="E9" s="22"/>
      <c r="F9" s="22"/>
      <c r="G9" s="22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5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17067405</v>
      </c>
      <c r="B11" s="47" t="s">
        <v>387</v>
      </c>
      <c r="C11" s="47" t="s">
        <v>388</v>
      </c>
      <c r="D11" s="47" t="s">
        <v>389</v>
      </c>
      <c r="E11" s="47" t="s">
        <v>46</v>
      </c>
      <c r="F11" s="27" t="s">
        <v>47</v>
      </c>
      <c r="G11" s="22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17014654</v>
      </c>
      <c r="B12" s="48" t="s">
        <v>390</v>
      </c>
      <c r="C12" s="48" t="s">
        <v>388</v>
      </c>
      <c r="D12" s="48" t="s">
        <v>391</v>
      </c>
      <c r="E12" s="48" t="s">
        <v>46</v>
      </c>
      <c r="F12" s="27" t="s">
        <v>47</v>
      </c>
      <c r="G12" s="22" t="s">
        <v>144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17014778</v>
      </c>
      <c r="B13" s="47" t="s">
        <v>392</v>
      </c>
      <c r="C13" s="47" t="s">
        <v>388</v>
      </c>
      <c r="D13" s="47" t="s">
        <v>391</v>
      </c>
      <c r="E13" s="47" t="s">
        <v>46</v>
      </c>
      <c r="F13" s="29" t="s">
        <v>47</v>
      </c>
      <c r="G13" s="22" t="s">
        <v>153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17047854</v>
      </c>
      <c r="B14" s="48" t="s">
        <v>393</v>
      </c>
      <c r="C14" s="48" t="s">
        <v>388</v>
      </c>
      <c r="D14" s="48" t="s">
        <v>394</v>
      </c>
      <c r="E14" s="48" t="s">
        <v>46</v>
      </c>
      <c r="F14" s="27" t="s">
        <v>47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17015375</v>
      </c>
      <c r="B15" s="47" t="s">
        <v>395</v>
      </c>
      <c r="C15" s="47" t="s">
        <v>388</v>
      </c>
      <c r="D15" s="47" t="s">
        <v>394</v>
      </c>
      <c r="E15" s="47" t="s">
        <v>46</v>
      </c>
      <c r="F15" s="29" t="s">
        <v>47</v>
      </c>
      <c r="G15" s="22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17026946</v>
      </c>
      <c r="B16" s="48" t="s">
        <v>396</v>
      </c>
      <c r="C16" s="48" t="s">
        <v>388</v>
      </c>
      <c r="D16" s="48" t="s">
        <v>397</v>
      </c>
      <c r="E16" s="48" t="s">
        <v>46</v>
      </c>
      <c r="F16" s="27" t="s">
        <v>47</v>
      </c>
      <c r="G16" s="22" t="s">
        <v>144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17027004</v>
      </c>
      <c r="B17" s="47" t="s">
        <v>398</v>
      </c>
      <c r="C17" s="47" t="s">
        <v>388</v>
      </c>
      <c r="D17" s="47" t="s">
        <v>397</v>
      </c>
      <c r="E17" s="47" t="s">
        <v>46</v>
      </c>
      <c r="F17" s="29" t="s">
        <v>47</v>
      </c>
      <c r="G17" s="22" t="s">
        <v>146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17049245</v>
      </c>
      <c r="B18" s="48" t="s">
        <v>399</v>
      </c>
      <c r="C18" s="48" t="s">
        <v>388</v>
      </c>
      <c r="D18" s="48" t="s">
        <v>397</v>
      </c>
      <c r="E18" s="48" t="s">
        <v>46</v>
      </c>
      <c r="F18" s="27" t="s">
        <v>47</v>
      </c>
      <c r="G18" s="22" t="s">
        <v>144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17053935</v>
      </c>
      <c r="B19" s="47" t="s">
        <v>400</v>
      </c>
      <c r="C19" s="47" t="s">
        <v>388</v>
      </c>
      <c r="D19" s="47" t="s">
        <v>397</v>
      </c>
      <c r="E19" s="47" t="s">
        <v>46</v>
      </c>
      <c r="F19" s="29" t="s">
        <v>47</v>
      </c>
      <c r="G19" s="22" t="s">
        <v>146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17054400</v>
      </c>
      <c r="B20" s="48" t="s">
        <v>401</v>
      </c>
      <c r="C20" s="48" t="s">
        <v>388</v>
      </c>
      <c r="D20" s="48" t="s">
        <v>397</v>
      </c>
      <c r="E20" s="48" t="s">
        <v>46</v>
      </c>
      <c r="F20" s="27" t="s">
        <v>47</v>
      </c>
      <c r="G20" s="22" t="s">
        <v>153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17054389</v>
      </c>
      <c r="B21" s="47" t="s">
        <v>402</v>
      </c>
      <c r="C21" s="47" t="s">
        <v>388</v>
      </c>
      <c r="D21" s="47" t="s">
        <v>397</v>
      </c>
      <c r="E21" s="47" t="s">
        <v>46</v>
      </c>
      <c r="F21" s="29" t="s">
        <v>47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17113806</v>
      </c>
      <c r="B22" s="48" t="s">
        <v>403</v>
      </c>
      <c r="C22" s="48" t="s">
        <v>388</v>
      </c>
      <c r="D22" s="48" t="s">
        <v>397</v>
      </c>
      <c r="E22" s="48" t="s">
        <v>46</v>
      </c>
      <c r="F22" s="27" t="s">
        <v>47</v>
      </c>
      <c r="G22" s="22" t="s">
        <v>146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17054419</v>
      </c>
      <c r="B23" s="47" t="s">
        <v>404</v>
      </c>
      <c r="C23" s="47" t="s">
        <v>388</v>
      </c>
      <c r="D23" s="47" t="s">
        <v>397</v>
      </c>
      <c r="E23" s="47" t="s">
        <v>46</v>
      </c>
      <c r="F23" s="29" t="s">
        <v>47</v>
      </c>
      <c r="G23" s="22" t="s">
        <v>144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17042330</v>
      </c>
      <c r="B24" s="48" t="s">
        <v>405</v>
      </c>
      <c r="C24" s="48" t="s">
        <v>388</v>
      </c>
      <c r="D24" s="48" t="s">
        <v>397</v>
      </c>
      <c r="E24" s="48" t="s">
        <v>46</v>
      </c>
      <c r="F24" s="27" t="s">
        <v>47</v>
      </c>
      <c r="G24" s="22" t="s">
        <v>144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17050316</v>
      </c>
      <c r="B25" s="47" t="s">
        <v>406</v>
      </c>
      <c r="C25" s="47" t="s">
        <v>388</v>
      </c>
      <c r="D25" s="47" t="s">
        <v>397</v>
      </c>
      <c r="E25" s="47" t="s">
        <v>46</v>
      </c>
      <c r="F25" s="29" t="s">
        <v>47</v>
      </c>
      <c r="G25" s="22" t="s">
        <v>153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17053943</v>
      </c>
      <c r="B26" s="48" t="s">
        <v>407</v>
      </c>
      <c r="C26" s="48" t="s">
        <v>388</v>
      </c>
      <c r="D26" s="48" t="s">
        <v>397</v>
      </c>
      <c r="E26" s="48" t="s">
        <v>46</v>
      </c>
      <c r="F26" s="27" t="s">
        <v>47</v>
      </c>
      <c r="G26" s="22" t="s">
        <v>153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17027225</v>
      </c>
      <c r="B27" s="47" t="s">
        <v>408</v>
      </c>
      <c r="C27" s="47" t="s">
        <v>388</v>
      </c>
      <c r="D27" s="47" t="s">
        <v>397</v>
      </c>
      <c r="E27" s="47" t="s">
        <v>46</v>
      </c>
      <c r="F27" s="29" t="s">
        <v>47</v>
      </c>
      <c r="G27" s="22" t="s">
        <v>153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17027020</v>
      </c>
      <c r="B28" s="48" t="s">
        <v>409</v>
      </c>
      <c r="C28" s="48" t="s">
        <v>388</v>
      </c>
      <c r="D28" s="48" t="s">
        <v>397</v>
      </c>
      <c r="E28" s="48" t="s">
        <v>46</v>
      </c>
      <c r="F28" s="27" t="s">
        <v>47</v>
      </c>
      <c r="G28" s="22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17027039</v>
      </c>
      <c r="B29" s="47" t="s">
        <v>410</v>
      </c>
      <c r="C29" s="47" t="s">
        <v>388</v>
      </c>
      <c r="D29" s="47" t="s">
        <v>397</v>
      </c>
      <c r="E29" s="47" t="s">
        <v>46</v>
      </c>
      <c r="F29" s="29" t="s">
        <v>47</v>
      </c>
      <c r="G29" s="22" t="s">
        <v>153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17050332</v>
      </c>
      <c r="B30" s="48" t="s">
        <v>411</v>
      </c>
      <c r="C30" s="48" t="s">
        <v>388</v>
      </c>
      <c r="D30" s="48" t="s">
        <v>397</v>
      </c>
      <c r="E30" s="48" t="s">
        <v>46</v>
      </c>
      <c r="F30" s="27" t="s">
        <v>47</v>
      </c>
      <c r="G30" s="22" t="s">
        <v>153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17049261</v>
      </c>
      <c r="B31" s="47" t="s">
        <v>412</v>
      </c>
      <c r="C31" s="47" t="s">
        <v>388</v>
      </c>
      <c r="D31" s="47" t="s">
        <v>397</v>
      </c>
      <c r="E31" s="47" t="s">
        <v>46</v>
      </c>
      <c r="F31" s="29" t="s">
        <v>47</v>
      </c>
      <c r="G31" s="22" t="s">
        <v>153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17044480</v>
      </c>
      <c r="B32" s="48" t="s">
        <v>413</v>
      </c>
      <c r="C32" s="48" t="s">
        <v>388</v>
      </c>
      <c r="D32" s="48" t="s">
        <v>397</v>
      </c>
      <c r="E32" s="48" t="s">
        <v>46</v>
      </c>
      <c r="F32" s="27" t="s">
        <v>47</v>
      </c>
      <c r="G32" s="22" t="s">
        <v>153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17027012</v>
      </c>
      <c r="B33" s="47" t="s">
        <v>414</v>
      </c>
      <c r="C33" s="47" t="s">
        <v>388</v>
      </c>
      <c r="D33" s="47" t="s">
        <v>397</v>
      </c>
      <c r="E33" s="47" t="s">
        <v>46</v>
      </c>
      <c r="F33" s="29" t="s">
        <v>47</v>
      </c>
      <c r="G33" s="22" t="s">
        <v>153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17027217</v>
      </c>
      <c r="B34" s="48" t="s">
        <v>415</v>
      </c>
      <c r="C34" s="48" t="s">
        <v>388</v>
      </c>
      <c r="D34" s="48" t="s">
        <v>397</v>
      </c>
      <c r="E34" s="48" t="s">
        <v>46</v>
      </c>
      <c r="F34" s="27" t="s">
        <v>47</v>
      </c>
      <c r="G34" s="22" t="s">
        <v>153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17044391</v>
      </c>
      <c r="B35" s="47" t="s">
        <v>416</v>
      </c>
      <c r="C35" s="47" t="s">
        <v>388</v>
      </c>
      <c r="D35" s="47" t="s">
        <v>397</v>
      </c>
      <c r="E35" s="47" t="s">
        <v>46</v>
      </c>
      <c r="F35" s="29" t="s">
        <v>47</v>
      </c>
      <c r="G35" s="22" t="s">
        <v>153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17053927</v>
      </c>
      <c r="B36" s="48" t="s">
        <v>417</v>
      </c>
      <c r="C36" s="48" t="s">
        <v>388</v>
      </c>
      <c r="D36" s="48" t="s">
        <v>397</v>
      </c>
      <c r="E36" s="48" t="s">
        <v>46</v>
      </c>
      <c r="F36" s="27" t="s">
        <v>47</v>
      </c>
      <c r="G36" s="22" t="s">
        <v>153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17027330</v>
      </c>
      <c r="B37" s="47" t="s">
        <v>418</v>
      </c>
      <c r="C37" s="47" t="s">
        <v>388</v>
      </c>
      <c r="D37" s="47" t="s">
        <v>397</v>
      </c>
      <c r="E37" s="47" t="s">
        <v>46</v>
      </c>
      <c r="F37" s="29" t="s">
        <v>47</v>
      </c>
      <c r="G37" s="22" t="s">
        <v>153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17044421</v>
      </c>
      <c r="B38" s="48" t="s">
        <v>419</v>
      </c>
      <c r="C38" s="48" t="s">
        <v>388</v>
      </c>
      <c r="D38" s="48" t="s">
        <v>397</v>
      </c>
      <c r="E38" s="48" t="s">
        <v>46</v>
      </c>
      <c r="F38" s="27" t="s">
        <v>47</v>
      </c>
      <c r="G38" s="22" t="s">
        <v>153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17047196</v>
      </c>
      <c r="B39" s="47" t="s">
        <v>420</v>
      </c>
      <c r="C39" s="47" t="s">
        <v>388</v>
      </c>
      <c r="D39" s="47" t="s">
        <v>397</v>
      </c>
      <c r="E39" s="47" t="s">
        <v>46</v>
      </c>
      <c r="F39" s="29" t="s">
        <v>47</v>
      </c>
      <c r="G39" s="22" t="s">
        <v>153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17050324</v>
      </c>
      <c r="B40" s="48" t="s">
        <v>421</v>
      </c>
      <c r="C40" s="48" t="s">
        <v>388</v>
      </c>
      <c r="D40" s="48" t="s">
        <v>397</v>
      </c>
      <c r="E40" s="48" t="s">
        <v>46</v>
      </c>
      <c r="F40" s="27" t="s">
        <v>47</v>
      </c>
      <c r="G40" s="22" t="s">
        <v>153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17027233</v>
      </c>
      <c r="B41" s="47" t="s">
        <v>422</v>
      </c>
      <c r="C41" s="47" t="s">
        <v>388</v>
      </c>
      <c r="D41" s="47" t="s">
        <v>397</v>
      </c>
      <c r="E41" s="47" t="s">
        <v>46</v>
      </c>
      <c r="F41" s="29" t="s">
        <v>47</v>
      </c>
      <c r="G41" s="22" t="s">
        <v>153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17054397</v>
      </c>
      <c r="B42" s="48" t="s">
        <v>423</v>
      </c>
      <c r="C42" s="48" t="s">
        <v>388</v>
      </c>
      <c r="D42" s="48" t="s">
        <v>397</v>
      </c>
      <c r="E42" s="48" t="s">
        <v>46</v>
      </c>
      <c r="F42" s="27" t="s">
        <v>47</v>
      </c>
      <c r="G42" s="22" t="s">
        <v>153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17027420</v>
      </c>
      <c r="B43" s="47" t="s">
        <v>424</v>
      </c>
      <c r="C43" s="47" t="s">
        <v>388</v>
      </c>
      <c r="D43" s="47" t="s">
        <v>397</v>
      </c>
      <c r="E43" s="47" t="s">
        <v>46</v>
      </c>
      <c r="F43" s="29" t="s">
        <v>47</v>
      </c>
      <c r="G43" s="22" t="s">
        <v>153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8">
        <v>17044332</v>
      </c>
      <c r="B44" s="48" t="s">
        <v>425</v>
      </c>
      <c r="C44" s="48" t="s">
        <v>388</v>
      </c>
      <c r="D44" s="48" t="s">
        <v>397</v>
      </c>
      <c r="E44" s="48" t="s">
        <v>46</v>
      </c>
      <c r="F44" s="27" t="s">
        <v>47</v>
      </c>
      <c r="G44" s="22" t="s">
        <v>153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17052432</v>
      </c>
      <c r="B45" s="47" t="s">
        <v>426</v>
      </c>
      <c r="C45" s="47" t="s">
        <v>388</v>
      </c>
      <c r="D45" s="47" t="s">
        <v>397</v>
      </c>
      <c r="E45" s="47" t="s">
        <v>46</v>
      </c>
      <c r="F45" s="29" t="s">
        <v>47</v>
      </c>
      <c r="G45" s="22" t="s">
        <v>153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17044464</v>
      </c>
      <c r="B46" s="48" t="s">
        <v>427</v>
      </c>
      <c r="C46" s="48" t="s">
        <v>388</v>
      </c>
      <c r="D46" s="48" t="s">
        <v>397</v>
      </c>
      <c r="E46" s="48" t="s">
        <v>46</v>
      </c>
      <c r="F46" s="27" t="s">
        <v>47</v>
      </c>
      <c r="G46" s="22" t="s">
        <v>153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7">
        <v>17027063</v>
      </c>
      <c r="B47" s="47" t="s">
        <v>428</v>
      </c>
      <c r="C47" s="47" t="s">
        <v>388</v>
      </c>
      <c r="D47" s="47" t="s">
        <v>397</v>
      </c>
      <c r="E47" s="47" t="s">
        <v>46</v>
      </c>
      <c r="F47" s="29" t="s">
        <v>47</v>
      </c>
      <c r="G47" s="22" t="s">
        <v>153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48">
        <v>17047862</v>
      </c>
      <c r="B48" s="48" t="s">
        <v>429</v>
      </c>
      <c r="C48" s="48" t="s">
        <v>388</v>
      </c>
      <c r="D48" s="48" t="s">
        <v>397</v>
      </c>
      <c r="E48" s="48" t="s">
        <v>46</v>
      </c>
      <c r="F48" s="27" t="s">
        <v>47</v>
      </c>
      <c r="G48" s="22" t="s">
        <v>153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47">
        <v>17040884</v>
      </c>
      <c r="B49" s="47" t="s">
        <v>430</v>
      </c>
      <c r="C49" s="47" t="s">
        <v>388</v>
      </c>
      <c r="D49" s="47" t="s">
        <v>391</v>
      </c>
      <c r="E49" s="47" t="s">
        <v>46</v>
      </c>
      <c r="F49" s="27" t="s">
        <v>81</v>
      </c>
      <c r="G49" s="22" t="s">
        <v>153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48">
        <v>17014646</v>
      </c>
      <c r="B50" s="48" t="s">
        <v>431</v>
      </c>
      <c r="C50" s="48" t="s">
        <v>388</v>
      </c>
      <c r="D50" s="48" t="s">
        <v>391</v>
      </c>
      <c r="E50" s="48" t="s">
        <v>46</v>
      </c>
      <c r="F50" s="29" t="s">
        <v>81</v>
      </c>
      <c r="G50" s="22" t="s">
        <v>153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47">
        <v>17012350</v>
      </c>
      <c r="B51" s="47" t="s">
        <v>432</v>
      </c>
      <c r="C51" s="47" t="s">
        <v>388</v>
      </c>
      <c r="D51" s="47" t="s">
        <v>389</v>
      </c>
      <c r="E51" s="47" t="s">
        <v>46</v>
      </c>
      <c r="F51" s="27" t="s">
        <v>96</v>
      </c>
      <c r="G51" s="22" t="s">
        <v>153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48">
        <v>17029872</v>
      </c>
      <c r="B52" s="48" t="s">
        <v>433</v>
      </c>
      <c r="C52" s="48" t="s">
        <v>388</v>
      </c>
      <c r="D52" s="48" t="s">
        <v>434</v>
      </c>
      <c r="E52" s="48" t="s">
        <v>46</v>
      </c>
      <c r="F52" s="27" t="s">
        <v>96</v>
      </c>
      <c r="G52" s="22" t="s">
        <v>153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47">
        <v>17041880</v>
      </c>
      <c r="B53" s="47" t="s">
        <v>435</v>
      </c>
      <c r="C53" s="47" t="s">
        <v>388</v>
      </c>
      <c r="D53" s="47" t="s">
        <v>434</v>
      </c>
      <c r="E53" s="47" t="s">
        <v>46</v>
      </c>
      <c r="F53" s="29" t="s">
        <v>96</v>
      </c>
      <c r="G53" s="22" t="s">
        <v>153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48">
        <v>17014727</v>
      </c>
      <c r="B54" s="48" t="s">
        <v>436</v>
      </c>
      <c r="C54" s="48" t="s">
        <v>388</v>
      </c>
      <c r="D54" s="48" t="s">
        <v>391</v>
      </c>
      <c r="E54" s="48" t="s">
        <v>46</v>
      </c>
      <c r="F54" s="27" t="s">
        <v>96</v>
      </c>
      <c r="G54" s="22" t="s">
        <v>153</v>
      </c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47">
        <v>17014751</v>
      </c>
      <c r="B55" s="47" t="s">
        <v>437</v>
      </c>
      <c r="C55" s="47" t="s">
        <v>388</v>
      </c>
      <c r="D55" s="47" t="s">
        <v>391</v>
      </c>
      <c r="E55" s="47" t="s">
        <v>46</v>
      </c>
      <c r="F55" s="29" t="s">
        <v>96</v>
      </c>
      <c r="G55" s="22" t="s">
        <v>153</v>
      </c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48">
        <v>17014760</v>
      </c>
      <c r="B56" s="48" t="s">
        <v>438</v>
      </c>
      <c r="C56" s="48" t="s">
        <v>388</v>
      </c>
      <c r="D56" s="48" t="s">
        <v>391</v>
      </c>
      <c r="E56" s="48" t="s">
        <v>46</v>
      </c>
      <c r="F56" s="27" t="s">
        <v>96</v>
      </c>
      <c r="G56" s="22" t="s">
        <v>153</v>
      </c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47">
        <v>17015367</v>
      </c>
      <c r="B57" s="47" t="s">
        <v>439</v>
      </c>
      <c r="C57" s="47" t="s">
        <v>388</v>
      </c>
      <c r="D57" s="47" t="s">
        <v>394</v>
      </c>
      <c r="E57" s="47" t="s">
        <v>46</v>
      </c>
      <c r="F57" s="29" t="s">
        <v>96</v>
      </c>
      <c r="G57" s="22" t="s">
        <v>153</v>
      </c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48">
        <v>17016932</v>
      </c>
      <c r="B58" s="48" t="s">
        <v>440</v>
      </c>
      <c r="C58" s="48" t="s">
        <v>388</v>
      </c>
      <c r="D58" s="48" t="s">
        <v>441</v>
      </c>
      <c r="E58" s="48" t="s">
        <v>46</v>
      </c>
      <c r="F58" s="27" t="s">
        <v>96</v>
      </c>
      <c r="G58" s="22" t="s">
        <v>153</v>
      </c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47">
        <v>17053455</v>
      </c>
      <c r="B59" s="47" t="s">
        <v>442</v>
      </c>
      <c r="C59" s="47" t="s">
        <v>388</v>
      </c>
      <c r="D59" s="47" t="s">
        <v>397</v>
      </c>
      <c r="E59" s="47" t="s">
        <v>46</v>
      </c>
      <c r="F59" s="27" t="s">
        <v>96</v>
      </c>
      <c r="G59" s="22" t="s">
        <v>153</v>
      </c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48">
        <v>17026920</v>
      </c>
      <c r="B60" s="48" t="s">
        <v>443</v>
      </c>
      <c r="C60" s="48" t="s">
        <v>388</v>
      </c>
      <c r="D60" s="48" t="s">
        <v>397</v>
      </c>
      <c r="E60" s="48" t="s">
        <v>46</v>
      </c>
      <c r="F60" s="29" t="s">
        <v>96</v>
      </c>
      <c r="G60" s="22" t="s">
        <v>153</v>
      </c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47">
        <v>17027071</v>
      </c>
      <c r="B61" s="47" t="s">
        <v>444</v>
      </c>
      <c r="C61" s="47" t="s">
        <v>388</v>
      </c>
      <c r="D61" s="47" t="s">
        <v>397</v>
      </c>
      <c r="E61" s="47" t="s">
        <v>46</v>
      </c>
      <c r="F61" s="27" t="s">
        <v>96</v>
      </c>
      <c r="G61" s="22" t="s">
        <v>153</v>
      </c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48">
        <v>17052424</v>
      </c>
      <c r="B62" s="48" t="s">
        <v>445</v>
      </c>
      <c r="C62" s="48" t="s">
        <v>388</v>
      </c>
      <c r="D62" s="48" t="s">
        <v>397</v>
      </c>
      <c r="E62" s="48" t="s">
        <v>46</v>
      </c>
      <c r="F62" s="29" t="s">
        <v>96</v>
      </c>
      <c r="G62" s="22" t="s">
        <v>153</v>
      </c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47">
        <v>17027241</v>
      </c>
      <c r="B63" s="47" t="s">
        <v>446</v>
      </c>
      <c r="C63" s="47" t="s">
        <v>388</v>
      </c>
      <c r="D63" s="47" t="s">
        <v>397</v>
      </c>
      <c r="E63" s="47" t="s">
        <v>46</v>
      </c>
      <c r="F63" s="27" t="s">
        <v>96</v>
      </c>
      <c r="G63" s="22" t="s">
        <v>153</v>
      </c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48">
        <v>17026962</v>
      </c>
      <c r="B64" s="48" t="s">
        <v>447</v>
      </c>
      <c r="C64" s="48" t="s">
        <v>388</v>
      </c>
      <c r="D64" s="48" t="s">
        <v>397</v>
      </c>
      <c r="E64" s="48" t="s">
        <v>46</v>
      </c>
      <c r="F64" s="29" t="s">
        <v>96</v>
      </c>
      <c r="G64" s="22" t="s">
        <v>153</v>
      </c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47">
        <v>17042453</v>
      </c>
      <c r="B65" s="47" t="s">
        <v>448</v>
      </c>
      <c r="C65" s="47" t="s">
        <v>388</v>
      </c>
      <c r="D65" s="47" t="s">
        <v>397</v>
      </c>
      <c r="E65" s="47" t="s">
        <v>46</v>
      </c>
      <c r="F65" s="27" t="s">
        <v>96</v>
      </c>
      <c r="G65" s="22" t="s">
        <v>146</v>
      </c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48">
        <v>17027110</v>
      </c>
      <c r="B66" s="48" t="s">
        <v>449</v>
      </c>
      <c r="C66" s="48" t="s">
        <v>388</v>
      </c>
      <c r="D66" s="48" t="s">
        <v>397</v>
      </c>
      <c r="E66" s="48" t="s">
        <v>46</v>
      </c>
      <c r="F66" s="29" t="s">
        <v>96</v>
      </c>
      <c r="G66" s="22" t="s">
        <v>144</v>
      </c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47">
        <v>17027268</v>
      </c>
      <c r="B67" s="47" t="s">
        <v>450</v>
      </c>
      <c r="C67" s="47" t="s">
        <v>388</v>
      </c>
      <c r="D67" s="47" t="s">
        <v>397</v>
      </c>
      <c r="E67" s="47" t="s">
        <v>46</v>
      </c>
      <c r="F67" s="27" t="s">
        <v>96</v>
      </c>
      <c r="G67" s="22" t="s">
        <v>144</v>
      </c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48">
        <v>17044375</v>
      </c>
      <c r="B68" s="48" t="s">
        <v>451</v>
      </c>
      <c r="C68" s="48" t="s">
        <v>388</v>
      </c>
      <c r="D68" s="48" t="s">
        <v>397</v>
      </c>
      <c r="E68" s="48" t="s">
        <v>46</v>
      </c>
      <c r="F68" s="29" t="s">
        <v>96</v>
      </c>
      <c r="G68" s="22" t="s">
        <v>146</v>
      </c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42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42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42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4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42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42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42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42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42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42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42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42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42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42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42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42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42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42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42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42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42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42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42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42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42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42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42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42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42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42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42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42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42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42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42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42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42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42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42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42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42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42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42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42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42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42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42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42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42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42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42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42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42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42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42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42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42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42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42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42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42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42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42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42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42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42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42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42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42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42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42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42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42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42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42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42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42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42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42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42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42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42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42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42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42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42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42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42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42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42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42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42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42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42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42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42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42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42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42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42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42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42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42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42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42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42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42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42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42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42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42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42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42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42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42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42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42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42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42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42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42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42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42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42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42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42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42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42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42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42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42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42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42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42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42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42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42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42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42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42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42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42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42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42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42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42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42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42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42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42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42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42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42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42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42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42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42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42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42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42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42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42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42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42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42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42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42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42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42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42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42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42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42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42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42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42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42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42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42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42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42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42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42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42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42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42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42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42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42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42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42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42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42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42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42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42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42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42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42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42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42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42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42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42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42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42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42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42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42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42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42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42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42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42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42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42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42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42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42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42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42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42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42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42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42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42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42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42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42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42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42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42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42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42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42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42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42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42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42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42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42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42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42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42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42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42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42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42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42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42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42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42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42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42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42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42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42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42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42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42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42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42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42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42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42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42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42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42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42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42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42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42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42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42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42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42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42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42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42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42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42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42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42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42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42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42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42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42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42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42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42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42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42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42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42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42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42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42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42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42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42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42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42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42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42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42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42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42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42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42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42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42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42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42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42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42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42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42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42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42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42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42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42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42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42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42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42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42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42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42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42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42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42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42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42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42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42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42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42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42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42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42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42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42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42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42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42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42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42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42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42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42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42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42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42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42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42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42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42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42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42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42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42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42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42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42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42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42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42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42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42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42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42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42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42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42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42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42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42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42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42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42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42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42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42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42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42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42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42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42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42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42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42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42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42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42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42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42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42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42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42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42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42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42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42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42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42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42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42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42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42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42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42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42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42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42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42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42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42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42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42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42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42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42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42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42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42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42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42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42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42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42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42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42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42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42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42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42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42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42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42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42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42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42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42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42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42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42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42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42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42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42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42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42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42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42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42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42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42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42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42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42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42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42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42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42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42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42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42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42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42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42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42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42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42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42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42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42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42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42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42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42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42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42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42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42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42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42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42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42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42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42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42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42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42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42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42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42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42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42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42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42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42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42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42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42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42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42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42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42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42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42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42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42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42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42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42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42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42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42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42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42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42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42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42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42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42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42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42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42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42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42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42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42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42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42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42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42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42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42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42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42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42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42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42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42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42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42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42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42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42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42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42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42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42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42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42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42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42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42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42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42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42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42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42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42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42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42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42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42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42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42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42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42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42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42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42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42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42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42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42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42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42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42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42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42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42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42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42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42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42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42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42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42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42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42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42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42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42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42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42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42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42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42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42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42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42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42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42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42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42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42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42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42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42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42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42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42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42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42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42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42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42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42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42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42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42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42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42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42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42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42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42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42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42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42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42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42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42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42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42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42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42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42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42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42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42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42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42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42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42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42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42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42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42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42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42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42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42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42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42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42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42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42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42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42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42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42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42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42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42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42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42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42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42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42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42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42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42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42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42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42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42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42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42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42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42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42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42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42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42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42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42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42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42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42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42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42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42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42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42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42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42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42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42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42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42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42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42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42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42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42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42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42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42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42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42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42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42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42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42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42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42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42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42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42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42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42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42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42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42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42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42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42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42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42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42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42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42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42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42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42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42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42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42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42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42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42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42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42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42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42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42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42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42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42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42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42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42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42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42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42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42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42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42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42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42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42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42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42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42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42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42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42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42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42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42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42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42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42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42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42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42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42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42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42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42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42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42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42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42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42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42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42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42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42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42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42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42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42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42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42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42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42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42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42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42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42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42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42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42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42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42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42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42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42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42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42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42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42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42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42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42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42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42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42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42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42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42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42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42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42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42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42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42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42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42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42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42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42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42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42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42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42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42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42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42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42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42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42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42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42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42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42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42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42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42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42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42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42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42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42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42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42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42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42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42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42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42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42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42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42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42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42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42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</sheetData>
  <autoFilter ref="A10:G68" xr:uid="{00000000-0009-0000-0000-000008000000}">
    <sortState xmlns:xlrd2="http://schemas.microsoft.com/office/spreadsheetml/2017/richdata2" ref="A10:G68">
      <sortCondition descending="1" ref="F10:F68"/>
    </sortState>
  </autoFilter>
  <mergeCells count="2">
    <mergeCell ref="A8:B8"/>
    <mergeCell ref="A1:G1"/>
  </mergeCells>
  <conditionalFormatting sqref="F11:F943">
    <cfRule type="cellIs" dxfId="17" priority="1" operator="equal">
      <formula>"Não iniciado"</formula>
    </cfRule>
    <cfRule type="cellIs" dxfId="16" priority="2" operator="equal">
      <formula>"Em cadastramento"</formula>
    </cfRule>
    <cfRule type="cellIs" dxfId="15" priority="3" operator="equal">
      <formula>"Em análise do MEC"</formula>
    </cfRule>
  </conditionalFormatting>
  <pageMargins left="0.25" right="0.25" top="0.75" bottom="0.75" header="0" footer="0"/>
  <pageSetup paperSize="9" scale="6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931"/>
  <sheetViews>
    <sheetView workbookViewId="0"/>
  </sheetViews>
  <sheetFormatPr defaultColWidth="12.5703125" defaultRowHeight="15" customHeight="1"/>
  <cols>
    <col min="1" max="1" width="33.28515625" customWidth="1"/>
    <col min="2" max="2" width="86.42578125" customWidth="1"/>
    <col min="3" max="3" width="17.28515625" customWidth="1"/>
    <col min="4" max="4" width="20" customWidth="1"/>
    <col min="5" max="5" width="12.5703125" customWidth="1"/>
    <col min="6" max="6" width="16.7109375" customWidth="1"/>
    <col min="7" max="7" width="18.140625" hidden="1" customWidth="1"/>
  </cols>
  <sheetData>
    <row r="1" spans="1:26" ht="15.75" customHeight="1">
      <c r="A1" s="65" t="s">
        <v>452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37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8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29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21.621621621621621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44" t="s">
        <v>38</v>
      </c>
      <c r="B10" s="45" t="s">
        <v>39</v>
      </c>
      <c r="C10" s="46" t="s">
        <v>40</v>
      </c>
      <c r="D10" s="45" t="s">
        <v>41</v>
      </c>
      <c r="E10" s="45" t="s">
        <v>42</v>
      </c>
      <c r="F10" s="45" t="s">
        <v>43</v>
      </c>
      <c r="G10" s="4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17023858</v>
      </c>
      <c r="B11" s="47" t="s">
        <v>439</v>
      </c>
      <c r="C11" s="47" t="s">
        <v>28</v>
      </c>
      <c r="D11" s="47" t="s">
        <v>453</v>
      </c>
      <c r="E11" s="47" t="s">
        <v>46</v>
      </c>
      <c r="F11" s="48" t="s">
        <v>47</v>
      </c>
      <c r="G11" s="22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17098807</v>
      </c>
      <c r="B12" s="48" t="s">
        <v>454</v>
      </c>
      <c r="C12" s="48" t="s">
        <v>28</v>
      </c>
      <c r="D12" s="48" t="s">
        <v>455</v>
      </c>
      <c r="E12" s="48" t="s">
        <v>46</v>
      </c>
      <c r="F12" s="47" t="s">
        <v>47</v>
      </c>
      <c r="G12" s="22" t="s">
        <v>153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17030528</v>
      </c>
      <c r="B13" s="47" t="s">
        <v>456</v>
      </c>
      <c r="C13" s="47" t="s">
        <v>28</v>
      </c>
      <c r="D13" s="47" t="s">
        <v>457</v>
      </c>
      <c r="E13" s="47" t="s">
        <v>46</v>
      </c>
      <c r="F13" s="47" t="s">
        <v>47</v>
      </c>
      <c r="G13" s="22" t="s">
        <v>144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17030536</v>
      </c>
      <c r="B14" s="48" t="s">
        <v>458</v>
      </c>
      <c r="C14" s="48" t="s">
        <v>28</v>
      </c>
      <c r="D14" s="48" t="s">
        <v>457</v>
      </c>
      <c r="E14" s="48" t="s">
        <v>46</v>
      </c>
      <c r="F14" s="48" t="s">
        <v>47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17047439</v>
      </c>
      <c r="B15" s="47" t="s">
        <v>459</v>
      </c>
      <c r="C15" s="47" t="s">
        <v>28</v>
      </c>
      <c r="D15" s="47" t="s">
        <v>460</v>
      </c>
      <c r="E15" s="47" t="s">
        <v>46</v>
      </c>
      <c r="F15" s="47" t="s">
        <v>47</v>
      </c>
      <c r="G15" s="22" t="s">
        <v>146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17026172</v>
      </c>
      <c r="B16" s="48" t="s">
        <v>461</v>
      </c>
      <c r="C16" s="48" t="s">
        <v>28</v>
      </c>
      <c r="D16" s="48" t="s">
        <v>460</v>
      </c>
      <c r="E16" s="48" t="s">
        <v>46</v>
      </c>
      <c r="F16" s="48" t="s">
        <v>47</v>
      </c>
      <c r="G16" s="22" t="s">
        <v>144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17026253</v>
      </c>
      <c r="B17" s="47" t="s">
        <v>462</v>
      </c>
      <c r="C17" s="47" t="s">
        <v>28</v>
      </c>
      <c r="D17" s="47" t="s">
        <v>460</v>
      </c>
      <c r="E17" s="47" t="s">
        <v>46</v>
      </c>
      <c r="F17" s="48" t="s">
        <v>47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17026288</v>
      </c>
      <c r="B18" s="48" t="s">
        <v>463</v>
      </c>
      <c r="C18" s="48" t="s">
        <v>28</v>
      </c>
      <c r="D18" s="48" t="s">
        <v>460</v>
      </c>
      <c r="E18" s="48" t="s">
        <v>46</v>
      </c>
      <c r="F18" s="47" t="s">
        <v>47</v>
      </c>
      <c r="G18" s="22" t="s">
        <v>146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17026350</v>
      </c>
      <c r="B19" s="47" t="s">
        <v>464</v>
      </c>
      <c r="C19" s="47" t="s">
        <v>28</v>
      </c>
      <c r="D19" s="47" t="s">
        <v>460</v>
      </c>
      <c r="E19" s="47" t="s">
        <v>46</v>
      </c>
      <c r="F19" s="48" t="s">
        <v>47</v>
      </c>
      <c r="G19" s="22" t="s">
        <v>144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17026164</v>
      </c>
      <c r="B20" s="48" t="s">
        <v>465</v>
      </c>
      <c r="C20" s="48" t="s">
        <v>28</v>
      </c>
      <c r="D20" s="48" t="s">
        <v>460</v>
      </c>
      <c r="E20" s="48" t="s">
        <v>46</v>
      </c>
      <c r="F20" s="48" t="s">
        <v>47</v>
      </c>
      <c r="G20" s="22" t="s">
        <v>144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17068800</v>
      </c>
      <c r="B21" s="47" t="s">
        <v>466</v>
      </c>
      <c r="C21" s="47" t="s">
        <v>28</v>
      </c>
      <c r="D21" s="47" t="s">
        <v>460</v>
      </c>
      <c r="E21" s="47" t="s">
        <v>46</v>
      </c>
      <c r="F21" s="47" t="s">
        <v>47</v>
      </c>
      <c r="G21" s="22" t="s">
        <v>146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17026296</v>
      </c>
      <c r="B22" s="48" t="s">
        <v>467</v>
      </c>
      <c r="C22" s="48" t="s">
        <v>28</v>
      </c>
      <c r="D22" s="48" t="s">
        <v>460</v>
      </c>
      <c r="E22" s="48" t="s">
        <v>46</v>
      </c>
      <c r="F22" s="48" t="s">
        <v>47</v>
      </c>
      <c r="G22" s="22" t="s">
        <v>146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17040906</v>
      </c>
      <c r="B23" s="47" t="s">
        <v>468</v>
      </c>
      <c r="C23" s="47" t="s">
        <v>28</v>
      </c>
      <c r="D23" s="47" t="s">
        <v>460</v>
      </c>
      <c r="E23" s="47" t="s">
        <v>46</v>
      </c>
      <c r="F23" s="47" t="s">
        <v>47</v>
      </c>
      <c r="G23" s="22" t="s">
        <v>146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17054532</v>
      </c>
      <c r="B24" s="48" t="s">
        <v>469</v>
      </c>
      <c r="C24" s="48" t="s">
        <v>28</v>
      </c>
      <c r="D24" s="48" t="s">
        <v>460</v>
      </c>
      <c r="E24" s="48" t="s">
        <v>46</v>
      </c>
      <c r="F24" s="48" t="s">
        <v>47</v>
      </c>
      <c r="G24" s="22" t="s">
        <v>153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17026300</v>
      </c>
      <c r="B25" s="47" t="s">
        <v>470</v>
      </c>
      <c r="C25" s="47" t="s">
        <v>28</v>
      </c>
      <c r="D25" s="47" t="s">
        <v>460</v>
      </c>
      <c r="E25" s="47" t="s">
        <v>46</v>
      </c>
      <c r="F25" s="47" t="s">
        <v>47</v>
      </c>
      <c r="G25" s="22" t="s">
        <v>153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17054060</v>
      </c>
      <c r="B26" s="48" t="s">
        <v>471</v>
      </c>
      <c r="C26" s="48" t="s">
        <v>28</v>
      </c>
      <c r="D26" s="48" t="s">
        <v>460</v>
      </c>
      <c r="E26" s="48" t="s">
        <v>46</v>
      </c>
      <c r="F26" s="48" t="s">
        <v>47</v>
      </c>
      <c r="G26" s="22" t="s">
        <v>146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17064007</v>
      </c>
      <c r="B27" s="47" t="s">
        <v>472</v>
      </c>
      <c r="C27" s="47" t="s">
        <v>28</v>
      </c>
      <c r="D27" s="47" t="s">
        <v>460</v>
      </c>
      <c r="E27" s="47" t="s">
        <v>46</v>
      </c>
      <c r="F27" s="47" t="s">
        <v>47</v>
      </c>
      <c r="G27" s="22" t="s">
        <v>146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17056438</v>
      </c>
      <c r="B28" s="48" t="s">
        <v>473</v>
      </c>
      <c r="C28" s="48" t="s">
        <v>28</v>
      </c>
      <c r="D28" s="48" t="s">
        <v>460</v>
      </c>
      <c r="E28" s="48" t="s">
        <v>46</v>
      </c>
      <c r="F28" s="48" t="s">
        <v>47</v>
      </c>
      <c r="G28" s="22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17026369</v>
      </c>
      <c r="B29" s="47" t="s">
        <v>474</v>
      </c>
      <c r="C29" s="47" t="s">
        <v>28</v>
      </c>
      <c r="D29" s="47" t="s">
        <v>460</v>
      </c>
      <c r="E29" s="47" t="s">
        <v>46</v>
      </c>
      <c r="F29" s="47" t="s">
        <v>47</v>
      </c>
      <c r="G29" s="22" t="s">
        <v>153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17026377</v>
      </c>
      <c r="B30" s="48" t="s">
        <v>475</v>
      </c>
      <c r="C30" s="48" t="s">
        <v>28</v>
      </c>
      <c r="D30" s="48" t="s">
        <v>460</v>
      </c>
      <c r="E30" s="48" t="s">
        <v>46</v>
      </c>
      <c r="F30" s="47" t="s">
        <v>47</v>
      </c>
      <c r="G30" s="22" t="s">
        <v>146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17026261</v>
      </c>
      <c r="B31" s="47" t="s">
        <v>476</v>
      </c>
      <c r="C31" s="47" t="s">
        <v>28</v>
      </c>
      <c r="D31" s="47" t="s">
        <v>460</v>
      </c>
      <c r="E31" s="47" t="s">
        <v>46</v>
      </c>
      <c r="F31" s="47" t="s">
        <v>47</v>
      </c>
      <c r="G31" s="22" t="s">
        <v>146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17051975</v>
      </c>
      <c r="B32" s="48" t="s">
        <v>477</v>
      </c>
      <c r="C32" s="48" t="s">
        <v>28</v>
      </c>
      <c r="D32" s="48" t="s">
        <v>460</v>
      </c>
      <c r="E32" s="48" t="s">
        <v>46</v>
      </c>
      <c r="F32" s="48" t="s">
        <v>47</v>
      </c>
      <c r="G32" s="22" t="s">
        <v>146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17050294</v>
      </c>
      <c r="B33" s="47" t="s">
        <v>478</v>
      </c>
      <c r="C33" s="47" t="s">
        <v>28</v>
      </c>
      <c r="D33" s="47" t="s">
        <v>460</v>
      </c>
      <c r="E33" s="47" t="s">
        <v>46</v>
      </c>
      <c r="F33" s="47" t="s">
        <v>81</v>
      </c>
      <c r="G33" s="22" t="s">
        <v>144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17026229</v>
      </c>
      <c r="B34" s="48" t="s">
        <v>479</v>
      </c>
      <c r="C34" s="48" t="s">
        <v>28</v>
      </c>
      <c r="D34" s="48" t="s">
        <v>460</v>
      </c>
      <c r="E34" s="48" t="s">
        <v>46</v>
      </c>
      <c r="F34" s="47" t="s">
        <v>81</v>
      </c>
      <c r="G34" s="22" t="s">
        <v>144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17049237</v>
      </c>
      <c r="B35" s="47" t="s">
        <v>480</v>
      </c>
      <c r="C35" s="47" t="s">
        <v>28</v>
      </c>
      <c r="D35" s="47" t="s">
        <v>460</v>
      </c>
      <c r="E35" s="47" t="s">
        <v>46</v>
      </c>
      <c r="F35" s="47" t="s">
        <v>81</v>
      </c>
      <c r="G35" s="22" t="s">
        <v>144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17026334</v>
      </c>
      <c r="B36" s="48" t="s">
        <v>481</v>
      </c>
      <c r="C36" s="48" t="s">
        <v>28</v>
      </c>
      <c r="D36" s="48" t="s">
        <v>460</v>
      </c>
      <c r="E36" s="48" t="s">
        <v>46</v>
      </c>
      <c r="F36" s="48" t="s">
        <v>81</v>
      </c>
      <c r="G36" s="22" t="s">
        <v>144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17026342</v>
      </c>
      <c r="B37" s="47" t="s">
        <v>482</v>
      </c>
      <c r="C37" s="47" t="s">
        <v>28</v>
      </c>
      <c r="D37" s="47" t="s">
        <v>460</v>
      </c>
      <c r="E37" s="47" t="s">
        <v>46</v>
      </c>
      <c r="F37" s="48" t="s">
        <v>81</v>
      </c>
      <c r="G37" s="22" t="s">
        <v>146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17050120</v>
      </c>
      <c r="B38" s="48" t="s">
        <v>483</v>
      </c>
      <c r="C38" s="48" t="s">
        <v>28</v>
      </c>
      <c r="D38" s="48" t="s">
        <v>460</v>
      </c>
      <c r="E38" s="48" t="s">
        <v>46</v>
      </c>
      <c r="F38" s="47" t="s">
        <v>81</v>
      </c>
      <c r="G38" s="22" t="s">
        <v>146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17032091</v>
      </c>
      <c r="B39" s="47" t="s">
        <v>484</v>
      </c>
      <c r="C39" s="47" t="s">
        <v>28</v>
      </c>
      <c r="D39" s="47" t="s">
        <v>485</v>
      </c>
      <c r="E39" s="47" t="s">
        <v>46</v>
      </c>
      <c r="F39" s="47" t="s">
        <v>81</v>
      </c>
      <c r="G39" s="22" t="s">
        <v>146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17023394</v>
      </c>
      <c r="B40" s="48" t="s">
        <v>486</v>
      </c>
      <c r="C40" s="48" t="s">
        <v>28</v>
      </c>
      <c r="D40" s="48" t="s">
        <v>487</v>
      </c>
      <c r="E40" s="48" t="s">
        <v>46</v>
      </c>
      <c r="F40" s="48" t="s">
        <v>96</v>
      </c>
      <c r="G40" s="22" t="s">
        <v>146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17029864</v>
      </c>
      <c r="B41" s="47" t="s">
        <v>488</v>
      </c>
      <c r="C41" s="47" t="s">
        <v>28</v>
      </c>
      <c r="D41" s="47" t="s">
        <v>489</v>
      </c>
      <c r="E41" s="47" t="s">
        <v>46</v>
      </c>
      <c r="F41" s="48" t="s">
        <v>96</v>
      </c>
      <c r="G41" s="22" t="s">
        <v>144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17030412</v>
      </c>
      <c r="B42" s="48" t="s">
        <v>490</v>
      </c>
      <c r="C42" s="48" t="s">
        <v>28</v>
      </c>
      <c r="D42" s="48" t="s">
        <v>455</v>
      </c>
      <c r="E42" s="48" t="s">
        <v>46</v>
      </c>
      <c r="F42" s="48" t="s">
        <v>96</v>
      </c>
      <c r="G42" s="22" t="s">
        <v>153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17026270</v>
      </c>
      <c r="B43" s="47" t="s">
        <v>491</v>
      </c>
      <c r="C43" s="47" t="s">
        <v>28</v>
      </c>
      <c r="D43" s="47" t="s">
        <v>460</v>
      </c>
      <c r="E43" s="47" t="s">
        <v>46</v>
      </c>
      <c r="F43" s="48" t="s">
        <v>96</v>
      </c>
      <c r="G43" s="22" t="s">
        <v>144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8">
        <v>17053595</v>
      </c>
      <c r="B44" s="48" t="s">
        <v>492</v>
      </c>
      <c r="C44" s="48" t="s">
        <v>28</v>
      </c>
      <c r="D44" s="48" t="s">
        <v>460</v>
      </c>
      <c r="E44" s="48" t="s">
        <v>46</v>
      </c>
      <c r="F44" s="48" t="s">
        <v>96</v>
      </c>
      <c r="G44" s="22" t="s">
        <v>144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17031540</v>
      </c>
      <c r="B45" s="47" t="s">
        <v>493</v>
      </c>
      <c r="C45" s="47" t="s">
        <v>28</v>
      </c>
      <c r="D45" s="47" t="s">
        <v>494</v>
      </c>
      <c r="E45" s="47" t="s">
        <v>46</v>
      </c>
      <c r="F45" s="47" t="s">
        <v>96</v>
      </c>
      <c r="G45" s="22" t="s">
        <v>144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17031567</v>
      </c>
      <c r="B46" s="48" t="s">
        <v>495</v>
      </c>
      <c r="C46" s="48" t="s">
        <v>28</v>
      </c>
      <c r="D46" s="48" t="s">
        <v>494</v>
      </c>
      <c r="E46" s="48" t="s">
        <v>46</v>
      </c>
      <c r="F46" s="47" t="s">
        <v>96</v>
      </c>
      <c r="G46" s="22" t="s">
        <v>144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8">
        <v>17031990</v>
      </c>
      <c r="B47" s="48" t="s">
        <v>496</v>
      </c>
      <c r="C47" s="48" t="s">
        <v>28</v>
      </c>
      <c r="D47" s="48" t="s">
        <v>497</v>
      </c>
      <c r="E47" s="48" t="s">
        <v>46</v>
      </c>
      <c r="F47" s="48" t="s">
        <v>96</v>
      </c>
      <c r="G47" s="22" t="s">
        <v>153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</sheetData>
  <autoFilter ref="A10:G47" xr:uid="{00000000-0009-0000-0000-000009000000}"/>
  <mergeCells count="2">
    <mergeCell ref="A8:B8"/>
    <mergeCell ref="A1:G1"/>
  </mergeCells>
  <conditionalFormatting sqref="F11:F931">
    <cfRule type="cellIs" dxfId="14" priority="1" operator="equal">
      <formula>"Não iniciado"</formula>
    </cfRule>
    <cfRule type="cellIs" dxfId="13" priority="2" operator="equal">
      <formula>"Em cadastramento"</formula>
    </cfRule>
    <cfRule type="cellIs" dxfId="12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960"/>
  <sheetViews>
    <sheetView workbookViewId="0"/>
  </sheetViews>
  <sheetFormatPr defaultColWidth="12.5703125" defaultRowHeight="15" customHeight="1"/>
  <cols>
    <col min="1" max="1" width="33.28515625" customWidth="1"/>
    <col min="2" max="2" width="86.85546875" customWidth="1"/>
    <col min="3" max="3" width="12.5703125" customWidth="1"/>
    <col min="4" max="4" width="23" customWidth="1"/>
    <col min="5" max="5" width="12.5703125" customWidth="1"/>
    <col min="6" max="6" width="16.7109375" customWidth="1"/>
    <col min="7" max="7" width="18.140625" hidden="1" customWidth="1"/>
  </cols>
  <sheetData>
    <row r="1" spans="1:26" ht="15.75" customHeight="1">
      <c r="A1" s="65" t="s">
        <v>498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7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36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16.279069767441861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50" t="s">
        <v>38</v>
      </c>
      <c r="B10" s="50" t="s">
        <v>39</v>
      </c>
      <c r="C10" s="46" t="s">
        <v>40</v>
      </c>
      <c r="D10" s="50" t="s">
        <v>41</v>
      </c>
      <c r="E10" s="50" t="s">
        <v>42</v>
      </c>
      <c r="F10" s="50" t="s">
        <v>43</v>
      </c>
      <c r="G10" s="5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17010926</v>
      </c>
      <c r="B11" s="47" t="s">
        <v>499</v>
      </c>
      <c r="C11" s="47" t="s">
        <v>500</v>
      </c>
      <c r="D11" s="47" t="s">
        <v>501</v>
      </c>
      <c r="E11" s="47" t="s">
        <v>46</v>
      </c>
      <c r="F11" s="47" t="s">
        <v>47</v>
      </c>
      <c r="G11" s="22" t="s">
        <v>144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17010934</v>
      </c>
      <c r="B12" s="48" t="s">
        <v>502</v>
      </c>
      <c r="C12" s="48" t="s">
        <v>500</v>
      </c>
      <c r="D12" s="48" t="s">
        <v>501</v>
      </c>
      <c r="E12" s="48" t="s">
        <v>46</v>
      </c>
      <c r="F12" s="48" t="s">
        <v>47</v>
      </c>
      <c r="G12" s="22" t="s">
        <v>153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17011744</v>
      </c>
      <c r="B13" s="47" t="s">
        <v>503</v>
      </c>
      <c r="C13" s="47" t="s">
        <v>500</v>
      </c>
      <c r="D13" s="47" t="s">
        <v>504</v>
      </c>
      <c r="E13" s="47" t="s">
        <v>46</v>
      </c>
      <c r="F13" s="47" t="s">
        <v>47</v>
      </c>
      <c r="G13" s="22" t="s">
        <v>144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17047200</v>
      </c>
      <c r="B14" s="48" t="s">
        <v>505</v>
      </c>
      <c r="C14" s="48" t="s">
        <v>500</v>
      </c>
      <c r="D14" s="48" t="s">
        <v>506</v>
      </c>
      <c r="E14" s="48" t="s">
        <v>46</v>
      </c>
      <c r="F14" s="48" t="s">
        <v>47</v>
      </c>
      <c r="G14" s="22" t="s">
        <v>144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17017653</v>
      </c>
      <c r="B15" s="47" t="s">
        <v>507</v>
      </c>
      <c r="C15" s="47" t="s">
        <v>500</v>
      </c>
      <c r="D15" s="47" t="s">
        <v>506</v>
      </c>
      <c r="E15" s="47" t="s">
        <v>46</v>
      </c>
      <c r="F15" s="48" t="s">
        <v>47</v>
      </c>
      <c r="G15" s="22" t="s">
        <v>144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17018994</v>
      </c>
      <c r="B16" s="48" t="s">
        <v>508</v>
      </c>
      <c r="C16" s="48" t="s">
        <v>500</v>
      </c>
      <c r="D16" s="48" t="s">
        <v>509</v>
      </c>
      <c r="E16" s="48" t="s">
        <v>46</v>
      </c>
      <c r="F16" s="48" t="s">
        <v>47</v>
      </c>
      <c r="G16" s="22" t="s">
        <v>153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17122813</v>
      </c>
      <c r="B17" s="47" t="s">
        <v>510</v>
      </c>
      <c r="C17" s="47" t="s">
        <v>500</v>
      </c>
      <c r="D17" s="47" t="s">
        <v>509</v>
      </c>
      <c r="E17" s="47" t="s">
        <v>46</v>
      </c>
      <c r="F17" s="47" t="s">
        <v>47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17043395</v>
      </c>
      <c r="B18" s="48" t="s">
        <v>511</v>
      </c>
      <c r="C18" s="48" t="s">
        <v>500</v>
      </c>
      <c r="D18" s="48" t="s">
        <v>509</v>
      </c>
      <c r="E18" s="48" t="s">
        <v>46</v>
      </c>
      <c r="F18" s="47" t="s">
        <v>47</v>
      </c>
      <c r="G18" s="22" t="s">
        <v>146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17053617</v>
      </c>
      <c r="B19" s="47" t="s">
        <v>512</v>
      </c>
      <c r="C19" s="47" t="s">
        <v>500</v>
      </c>
      <c r="D19" s="47" t="s">
        <v>509</v>
      </c>
      <c r="E19" s="47" t="s">
        <v>46</v>
      </c>
      <c r="F19" s="48" t="s">
        <v>47</v>
      </c>
      <c r="G19" s="22" t="s">
        <v>153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17043050</v>
      </c>
      <c r="B20" s="48" t="s">
        <v>513</v>
      </c>
      <c r="C20" s="48" t="s">
        <v>500</v>
      </c>
      <c r="D20" s="48" t="s">
        <v>509</v>
      </c>
      <c r="E20" s="48" t="s">
        <v>46</v>
      </c>
      <c r="F20" s="47" t="s">
        <v>47</v>
      </c>
      <c r="G20" s="22" t="s">
        <v>153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17066808</v>
      </c>
      <c r="B21" s="47" t="s">
        <v>514</v>
      </c>
      <c r="C21" s="47" t="s">
        <v>500</v>
      </c>
      <c r="D21" s="47" t="s">
        <v>509</v>
      </c>
      <c r="E21" s="47" t="s">
        <v>46</v>
      </c>
      <c r="F21" s="47" t="s">
        <v>47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17047293</v>
      </c>
      <c r="B22" s="48" t="s">
        <v>515</v>
      </c>
      <c r="C22" s="48" t="s">
        <v>500</v>
      </c>
      <c r="D22" s="48" t="s">
        <v>509</v>
      </c>
      <c r="E22" s="48" t="s">
        <v>46</v>
      </c>
      <c r="F22" s="48" t="s">
        <v>47</v>
      </c>
      <c r="G22" s="22" t="s">
        <v>144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17043379</v>
      </c>
      <c r="B23" s="47" t="s">
        <v>516</v>
      </c>
      <c r="C23" s="47" t="s">
        <v>500</v>
      </c>
      <c r="D23" s="47" t="s">
        <v>509</v>
      </c>
      <c r="E23" s="47" t="s">
        <v>46</v>
      </c>
      <c r="F23" s="47" t="s">
        <v>47</v>
      </c>
      <c r="G23" s="22" t="s">
        <v>153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17056730</v>
      </c>
      <c r="B24" s="48" t="s">
        <v>517</v>
      </c>
      <c r="C24" s="48" t="s">
        <v>500</v>
      </c>
      <c r="D24" s="48" t="s">
        <v>509</v>
      </c>
      <c r="E24" s="48" t="s">
        <v>46</v>
      </c>
      <c r="F24" s="48" t="s">
        <v>47</v>
      </c>
      <c r="G24" s="22" t="s">
        <v>153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17052823</v>
      </c>
      <c r="B25" s="47" t="s">
        <v>518</v>
      </c>
      <c r="C25" s="47" t="s">
        <v>500</v>
      </c>
      <c r="D25" s="47" t="s">
        <v>509</v>
      </c>
      <c r="E25" s="47" t="s">
        <v>46</v>
      </c>
      <c r="F25" s="47" t="s">
        <v>47</v>
      </c>
      <c r="G25" s="22" t="s">
        <v>153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17019095</v>
      </c>
      <c r="B26" s="48" t="s">
        <v>519</v>
      </c>
      <c r="C26" s="48" t="s">
        <v>500</v>
      </c>
      <c r="D26" s="48" t="s">
        <v>520</v>
      </c>
      <c r="E26" s="48" t="s">
        <v>46</v>
      </c>
      <c r="F26" s="48" t="s">
        <v>47</v>
      </c>
      <c r="G26" s="22" t="s">
        <v>153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17019117</v>
      </c>
      <c r="B27" s="47" t="s">
        <v>521</v>
      </c>
      <c r="C27" s="47" t="s">
        <v>500</v>
      </c>
      <c r="D27" s="47" t="s">
        <v>520</v>
      </c>
      <c r="E27" s="47" t="s">
        <v>46</v>
      </c>
      <c r="F27" s="48" t="s">
        <v>47</v>
      </c>
      <c r="G27" s="22" t="s">
        <v>153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17019125</v>
      </c>
      <c r="B28" s="48" t="s">
        <v>522</v>
      </c>
      <c r="C28" s="48" t="s">
        <v>500</v>
      </c>
      <c r="D28" s="48" t="s">
        <v>520</v>
      </c>
      <c r="E28" s="48" t="s">
        <v>46</v>
      </c>
      <c r="F28" s="48" t="s">
        <v>47</v>
      </c>
      <c r="G28" s="22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17019176</v>
      </c>
      <c r="B29" s="47" t="s">
        <v>523</v>
      </c>
      <c r="C29" s="47" t="s">
        <v>500</v>
      </c>
      <c r="D29" s="47" t="s">
        <v>524</v>
      </c>
      <c r="E29" s="47" t="s">
        <v>46</v>
      </c>
      <c r="F29" s="47" t="s">
        <v>47</v>
      </c>
      <c r="G29" s="22" t="s">
        <v>153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17019290</v>
      </c>
      <c r="B30" s="48" t="s">
        <v>525</v>
      </c>
      <c r="C30" s="48" t="s">
        <v>500</v>
      </c>
      <c r="D30" s="48" t="s">
        <v>524</v>
      </c>
      <c r="E30" s="48" t="s">
        <v>46</v>
      </c>
      <c r="F30" s="48" t="s">
        <v>47</v>
      </c>
      <c r="G30" s="22" t="s">
        <v>153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17122805</v>
      </c>
      <c r="B31" s="47" t="s">
        <v>526</v>
      </c>
      <c r="C31" s="47" t="s">
        <v>500</v>
      </c>
      <c r="D31" s="47" t="s">
        <v>524</v>
      </c>
      <c r="E31" s="47" t="s">
        <v>46</v>
      </c>
      <c r="F31" s="47" t="s">
        <v>47</v>
      </c>
      <c r="G31" s="22" t="s">
        <v>146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17040868</v>
      </c>
      <c r="B32" s="48" t="s">
        <v>527</v>
      </c>
      <c r="C32" s="48" t="s">
        <v>500</v>
      </c>
      <c r="D32" s="48" t="s">
        <v>524</v>
      </c>
      <c r="E32" s="48" t="s">
        <v>46</v>
      </c>
      <c r="F32" s="47" t="s">
        <v>47</v>
      </c>
      <c r="G32" s="22" t="s">
        <v>144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17040205</v>
      </c>
      <c r="B33" s="47" t="s">
        <v>528</v>
      </c>
      <c r="C33" s="47" t="s">
        <v>500</v>
      </c>
      <c r="D33" s="47" t="s">
        <v>524</v>
      </c>
      <c r="E33" s="47" t="s">
        <v>46</v>
      </c>
      <c r="F33" s="48" t="s">
        <v>47</v>
      </c>
      <c r="G33" s="22" t="s">
        <v>146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17019265</v>
      </c>
      <c r="B34" s="48" t="s">
        <v>529</v>
      </c>
      <c r="C34" s="48" t="s">
        <v>500</v>
      </c>
      <c r="D34" s="48" t="s">
        <v>524</v>
      </c>
      <c r="E34" s="48" t="s">
        <v>46</v>
      </c>
      <c r="F34" s="47" t="s">
        <v>47</v>
      </c>
      <c r="G34" s="22" t="s">
        <v>146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17019303</v>
      </c>
      <c r="B35" s="47" t="s">
        <v>530</v>
      </c>
      <c r="C35" s="47" t="s">
        <v>500</v>
      </c>
      <c r="D35" s="47" t="s">
        <v>524</v>
      </c>
      <c r="E35" s="47" t="s">
        <v>46</v>
      </c>
      <c r="F35" s="48" t="s">
        <v>47</v>
      </c>
      <c r="G35" s="22" t="s">
        <v>153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17019206</v>
      </c>
      <c r="B36" s="48" t="s">
        <v>531</v>
      </c>
      <c r="C36" s="48" t="s">
        <v>500</v>
      </c>
      <c r="D36" s="48" t="s">
        <v>524</v>
      </c>
      <c r="E36" s="48" t="s">
        <v>46</v>
      </c>
      <c r="F36" s="48" t="s">
        <v>47</v>
      </c>
      <c r="G36" s="22" t="s">
        <v>144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17019729</v>
      </c>
      <c r="B37" s="47" t="s">
        <v>532</v>
      </c>
      <c r="C37" s="47" t="s">
        <v>500</v>
      </c>
      <c r="D37" s="47" t="s">
        <v>533</v>
      </c>
      <c r="E37" s="47" t="s">
        <v>46</v>
      </c>
      <c r="F37" s="47" t="s">
        <v>47</v>
      </c>
      <c r="G37" s="22" t="s">
        <v>144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17046386</v>
      </c>
      <c r="B38" s="48" t="s">
        <v>534</v>
      </c>
      <c r="C38" s="48" t="s">
        <v>500</v>
      </c>
      <c r="D38" s="48" t="s">
        <v>535</v>
      </c>
      <c r="E38" s="48" t="s">
        <v>46</v>
      </c>
      <c r="F38" s="48" t="s">
        <v>47</v>
      </c>
      <c r="G38" s="22" t="s">
        <v>146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17010535</v>
      </c>
      <c r="B39" s="47" t="s">
        <v>536</v>
      </c>
      <c r="C39" s="47" t="s">
        <v>500</v>
      </c>
      <c r="D39" s="47" t="s">
        <v>537</v>
      </c>
      <c r="E39" s="47" t="s">
        <v>46</v>
      </c>
      <c r="F39" s="47" t="s">
        <v>81</v>
      </c>
      <c r="G39" s="22" t="s">
        <v>146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17010772</v>
      </c>
      <c r="B40" s="48" t="s">
        <v>538</v>
      </c>
      <c r="C40" s="48" t="s">
        <v>500</v>
      </c>
      <c r="D40" s="48" t="s">
        <v>539</v>
      </c>
      <c r="E40" s="48" t="s">
        <v>46</v>
      </c>
      <c r="F40" s="47" t="s">
        <v>81</v>
      </c>
      <c r="G40" s="22" t="s">
        <v>144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17017718</v>
      </c>
      <c r="B41" s="47" t="s">
        <v>540</v>
      </c>
      <c r="C41" s="47" t="s">
        <v>500</v>
      </c>
      <c r="D41" s="47" t="s">
        <v>506</v>
      </c>
      <c r="E41" s="47" t="s">
        <v>46</v>
      </c>
      <c r="F41" s="48" t="s">
        <v>81</v>
      </c>
      <c r="G41" s="22" t="s">
        <v>153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17012112</v>
      </c>
      <c r="B42" s="48" t="s">
        <v>541</v>
      </c>
      <c r="C42" s="48" t="s">
        <v>500</v>
      </c>
      <c r="D42" s="48" t="s">
        <v>542</v>
      </c>
      <c r="E42" s="48" t="s">
        <v>46</v>
      </c>
      <c r="F42" s="48" t="s">
        <v>81</v>
      </c>
      <c r="G42" s="22" t="s">
        <v>153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17053374</v>
      </c>
      <c r="B43" s="47" t="s">
        <v>543</v>
      </c>
      <c r="C43" s="47" t="s">
        <v>500</v>
      </c>
      <c r="D43" s="47" t="s">
        <v>509</v>
      </c>
      <c r="E43" s="47" t="s">
        <v>46</v>
      </c>
      <c r="F43" s="48" t="s">
        <v>81</v>
      </c>
      <c r="G43" s="22" t="s">
        <v>144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8">
        <v>17042917</v>
      </c>
      <c r="B44" s="48" t="s">
        <v>544</v>
      </c>
      <c r="C44" s="48" t="s">
        <v>500</v>
      </c>
      <c r="D44" s="48" t="s">
        <v>509</v>
      </c>
      <c r="E44" s="48" t="s">
        <v>46</v>
      </c>
      <c r="F44" s="48" t="s">
        <v>81</v>
      </c>
      <c r="G44" s="22" t="s">
        <v>144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17014522</v>
      </c>
      <c r="B45" s="47" t="s">
        <v>545</v>
      </c>
      <c r="C45" s="47" t="s">
        <v>500</v>
      </c>
      <c r="D45" s="47" t="s">
        <v>546</v>
      </c>
      <c r="E45" s="47" t="s">
        <v>46</v>
      </c>
      <c r="F45" s="48" t="s">
        <v>81</v>
      </c>
      <c r="G45" s="22" t="s">
        <v>153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17057108</v>
      </c>
      <c r="B46" s="48" t="s">
        <v>547</v>
      </c>
      <c r="C46" s="48" t="s">
        <v>500</v>
      </c>
      <c r="D46" s="48" t="s">
        <v>524</v>
      </c>
      <c r="E46" s="48" t="s">
        <v>46</v>
      </c>
      <c r="F46" s="47" t="s">
        <v>81</v>
      </c>
      <c r="G46" s="22" t="s">
        <v>144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7">
        <v>17010748</v>
      </c>
      <c r="B47" s="47" t="s">
        <v>548</v>
      </c>
      <c r="C47" s="47" t="s">
        <v>500</v>
      </c>
      <c r="D47" s="47" t="s">
        <v>539</v>
      </c>
      <c r="E47" s="47" t="s">
        <v>46</v>
      </c>
      <c r="F47" s="47" t="s">
        <v>96</v>
      </c>
      <c r="G47" s="22" t="s">
        <v>144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48">
        <v>17041902</v>
      </c>
      <c r="B48" s="48" t="s">
        <v>549</v>
      </c>
      <c r="C48" s="48" t="s">
        <v>500</v>
      </c>
      <c r="D48" s="48" t="s">
        <v>501</v>
      </c>
      <c r="E48" s="48" t="s">
        <v>46</v>
      </c>
      <c r="F48" s="47" t="s">
        <v>96</v>
      </c>
      <c r="G48" s="22" t="s">
        <v>144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47">
        <v>17010950</v>
      </c>
      <c r="B49" s="47" t="s">
        <v>550</v>
      </c>
      <c r="C49" s="47" t="s">
        <v>500</v>
      </c>
      <c r="D49" s="47" t="s">
        <v>501</v>
      </c>
      <c r="E49" s="47" t="s">
        <v>46</v>
      </c>
      <c r="F49" s="47" t="s">
        <v>96</v>
      </c>
      <c r="G49" s="22" t="s">
        <v>144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>
      <c r="A50" s="48">
        <v>17011736</v>
      </c>
      <c r="B50" s="48" t="s">
        <v>551</v>
      </c>
      <c r="C50" s="48" t="s">
        <v>500</v>
      </c>
      <c r="D50" s="48" t="s">
        <v>504</v>
      </c>
      <c r="E50" s="48" t="s">
        <v>46</v>
      </c>
      <c r="F50" s="47" t="s">
        <v>96</v>
      </c>
      <c r="G50" s="22" t="s">
        <v>153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47">
        <v>17012104</v>
      </c>
      <c r="B51" s="47" t="s">
        <v>552</v>
      </c>
      <c r="C51" s="47" t="s">
        <v>500</v>
      </c>
      <c r="D51" s="47" t="s">
        <v>542</v>
      </c>
      <c r="E51" s="47" t="s">
        <v>46</v>
      </c>
      <c r="F51" s="47" t="s">
        <v>96</v>
      </c>
      <c r="G51" s="22" t="s">
        <v>144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48">
        <v>17019192</v>
      </c>
      <c r="B52" s="48" t="s">
        <v>553</v>
      </c>
      <c r="C52" s="48" t="s">
        <v>500</v>
      </c>
      <c r="D52" s="48" t="s">
        <v>524</v>
      </c>
      <c r="E52" s="48" t="s">
        <v>46</v>
      </c>
      <c r="F52" s="47" t="s">
        <v>96</v>
      </c>
      <c r="G52" s="22" t="s">
        <v>146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48">
        <v>17019184</v>
      </c>
      <c r="B53" s="48" t="s">
        <v>554</v>
      </c>
      <c r="C53" s="48" t="s">
        <v>500</v>
      </c>
      <c r="D53" s="48" t="s">
        <v>524</v>
      </c>
      <c r="E53" s="48" t="s">
        <v>46</v>
      </c>
      <c r="F53" s="48" t="s">
        <v>96</v>
      </c>
      <c r="G53" s="22" t="s">
        <v>146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</sheetData>
  <autoFilter ref="A10:G53" xr:uid="{00000000-0009-0000-0000-00000A000000}"/>
  <mergeCells count="2">
    <mergeCell ref="A8:B8"/>
    <mergeCell ref="A1:G1"/>
  </mergeCells>
  <conditionalFormatting sqref="F11:F960">
    <cfRule type="cellIs" dxfId="11" priority="1" operator="equal">
      <formula>"Não iniciado"</formula>
    </cfRule>
    <cfRule type="cellIs" dxfId="10" priority="2" operator="equal">
      <formula>"Em cadastramento"</formula>
    </cfRule>
    <cfRule type="cellIs" dxfId="9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926"/>
  <sheetViews>
    <sheetView workbookViewId="0"/>
  </sheetViews>
  <sheetFormatPr defaultColWidth="12.5703125" defaultRowHeight="15" customHeight="1"/>
  <cols>
    <col min="1" max="1" width="33.28515625" customWidth="1"/>
    <col min="2" max="2" width="78.140625" customWidth="1"/>
    <col min="3" max="3" width="17.5703125" customWidth="1"/>
    <col min="4" max="4" width="19.5703125" customWidth="1"/>
    <col min="5" max="5" width="12.5703125" customWidth="1"/>
    <col min="6" max="6" width="16.7109375" customWidth="1"/>
    <col min="7" max="7" width="18.140625" hidden="1" customWidth="1"/>
  </cols>
  <sheetData>
    <row r="1" spans="1:26" ht="15.75" customHeight="1">
      <c r="A1" s="65" t="s">
        <v>555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COUNTA(F11:F878)</f>
        <v>36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COUNTIF(F11:F700, "Em análise do MEC")</f>
        <v>31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SUM(COUNTIF(F11:F700, "Não iniciado"), COUNTIF(F11:F700, "Em cadastramento"))</f>
        <v>5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86.111111111111114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39"/>
      <c r="B9" s="39"/>
      <c r="C9" s="39"/>
      <c r="D9" s="39"/>
      <c r="E9" s="39"/>
      <c r="F9" s="39"/>
      <c r="G9" s="51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44" t="s">
        <v>38</v>
      </c>
      <c r="B10" s="45" t="s">
        <v>39</v>
      </c>
      <c r="C10" s="46" t="s">
        <v>40</v>
      </c>
      <c r="D10" s="45" t="s">
        <v>41</v>
      </c>
      <c r="E10" s="45" t="s">
        <v>42</v>
      </c>
      <c r="F10" s="45" t="s">
        <v>43</v>
      </c>
      <c r="G10" s="52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17044049</v>
      </c>
      <c r="B11" s="47" t="s">
        <v>556</v>
      </c>
      <c r="C11" s="47" t="s">
        <v>12</v>
      </c>
      <c r="D11" s="47" t="s">
        <v>71</v>
      </c>
      <c r="E11" s="47" t="s">
        <v>46</v>
      </c>
      <c r="F11" s="34" t="s">
        <v>47</v>
      </c>
      <c r="G11" s="53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7">
        <v>17056276</v>
      </c>
      <c r="B12" s="47" t="s">
        <v>557</v>
      </c>
      <c r="C12" s="47" t="s">
        <v>12</v>
      </c>
      <c r="D12" s="47" t="s">
        <v>71</v>
      </c>
      <c r="E12" s="47" t="s">
        <v>46</v>
      </c>
      <c r="F12" s="54" t="s">
        <v>47</v>
      </c>
      <c r="G12" s="53">
        <v>2451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17024307</v>
      </c>
      <c r="B13" s="47" t="s">
        <v>558</v>
      </c>
      <c r="C13" s="47" t="s">
        <v>6</v>
      </c>
      <c r="D13" s="47" t="s">
        <v>559</v>
      </c>
      <c r="E13" s="47" t="s">
        <v>46</v>
      </c>
      <c r="F13" s="32" t="s">
        <v>81</v>
      </c>
      <c r="G13" s="51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7">
        <v>17024358</v>
      </c>
      <c r="B14" s="47" t="s">
        <v>560</v>
      </c>
      <c r="C14" s="47" t="s">
        <v>6</v>
      </c>
      <c r="D14" s="47" t="s">
        <v>559</v>
      </c>
      <c r="E14" s="47" t="s">
        <v>46</v>
      </c>
      <c r="F14" s="32" t="s">
        <v>81</v>
      </c>
      <c r="G14" s="51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8">
        <v>17028507</v>
      </c>
      <c r="B15" s="48" t="s">
        <v>561</v>
      </c>
      <c r="C15" s="48" t="s">
        <v>12</v>
      </c>
      <c r="D15" s="48" t="s">
        <v>71</v>
      </c>
      <c r="E15" s="48" t="s">
        <v>46</v>
      </c>
      <c r="F15" s="54" t="s">
        <v>81</v>
      </c>
      <c r="G15" s="53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17023530</v>
      </c>
      <c r="B16" s="48" t="s">
        <v>562</v>
      </c>
      <c r="C16" s="48" t="s">
        <v>6</v>
      </c>
      <c r="D16" s="48" t="s">
        <v>563</v>
      </c>
      <c r="E16" s="48" t="s">
        <v>46</v>
      </c>
      <c r="F16" s="34" t="s">
        <v>96</v>
      </c>
      <c r="G16" s="53" t="s">
        <v>146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17027705</v>
      </c>
      <c r="B17" s="47" t="s">
        <v>564</v>
      </c>
      <c r="C17" s="47" t="s">
        <v>6</v>
      </c>
      <c r="D17" s="47" t="s">
        <v>565</v>
      </c>
      <c r="E17" s="47" t="s">
        <v>46</v>
      </c>
      <c r="F17" s="54" t="s">
        <v>96</v>
      </c>
      <c r="G17" s="53" t="s">
        <v>153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17028795</v>
      </c>
      <c r="B18" s="48" t="s">
        <v>566</v>
      </c>
      <c r="C18" s="48" t="s">
        <v>6</v>
      </c>
      <c r="D18" s="48" t="s">
        <v>567</v>
      </c>
      <c r="E18" s="48" t="s">
        <v>46</v>
      </c>
      <c r="F18" s="54" t="s">
        <v>96</v>
      </c>
      <c r="G18" s="53" t="s">
        <v>146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8">
        <v>17028809</v>
      </c>
      <c r="B19" s="48" t="s">
        <v>568</v>
      </c>
      <c r="C19" s="48" t="s">
        <v>6</v>
      </c>
      <c r="D19" s="48" t="s">
        <v>567</v>
      </c>
      <c r="E19" s="48" t="s">
        <v>46</v>
      </c>
      <c r="F19" s="54" t="s">
        <v>96</v>
      </c>
      <c r="G19" s="51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17029368</v>
      </c>
      <c r="B20" s="48" t="s">
        <v>569</v>
      </c>
      <c r="C20" s="48" t="s">
        <v>6</v>
      </c>
      <c r="D20" s="48" t="s">
        <v>567</v>
      </c>
      <c r="E20" s="48" t="s">
        <v>46</v>
      </c>
      <c r="F20" s="55" t="s">
        <v>96</v>
      </c>
      <c r="G20" s="51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17051444</v>
      </c>
      <c r="B21" s="47" t="s">
        <v>570</v>
      </c>
      <c r="C21" s="47" t="s">
        <v>6</v>
      </c>
      <c r="D21" s="47" t="s">
        <v>567</v>
      </c>
      <c r="E21" s="47" t="s">
        <v>46</v>
      </c>
      <c r="F21" s="34" t="s">
        <v>96</v>
      </c>
      <c r="G21" s="53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17069602</v>
      </c>
      <c r="B22" s="48" t="s">
        <v>571</v>
      </c>
      <c r="C22" s="48" t="s">
        <v>6</v>
      </c>
      <c r="D22" s="48" t="s">
        <v>567</v>
      </c>
      <c r="E22" s="48" t="s">
        <v>46</v>
      </c>
      <c r="F22" s="54" t="s">
        <v>96</v>
      </c>
      <c r="G22" s="53" t="s">
        <v>153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17065801</v>
      </c>
      <c r="B23" s="47" t="s">
        <v>572</v>
      </c>
      <c r="C23" s="47" t="s">
        <v>6</v>
      </c>
      <c r="D23" s="47" t="s">
        <v>567</v>
      </c>
      <c r="E23" s="47" t="s">
        <v>46</v>
      </c>
      <c r="F23" s="34" t="s">
        <v>96</v>
      </c>
      <c r="G23" s="53" t="s">
        <v>153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17044081</v>
      </c>
      <c r="B24" s="48" t="s">
        <v>573</v>
      </c>
      <c r="C24" s="48" t="s">
        <v>6</v>
      </c>
      <c r="D24" s="48" t="s">
        <v>567</v>
      </c>
      <c r="E24" s="48" t="s">
        <v>46</v>
      </c>
      <c r="F24" s="34" t="s">
        <v>96</v>
      </c>
      <c r="G24" s="53" t="s">
        <v>153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17029376</v>
      </c>
      <c r="B25" s="47" t="s">
        <v>574</v>
      </c>
      <c r="C25" s="47" t="s">
        <v>6</v>
      </c>
      <c r="D25" s="47" t="s">
        <v>567</v>
      </c>
      <c r="E25" s="47" t="s">
        <v>46</v>
      </c>
      <c r="F25" s="54" t="s">
        <v>96</v>
      </c>
      <c r="G25" s="53" t="s">
        <v>153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17087805</v>
      </c>
      <c r="B26" s="48" t="s">
        <v>575</v>
      </c>
      <c r="C26" s="48" t="s">
        <v>6</v>
      </c>
      <c r="D26" s="48" t="s">
        <v>567</v>
      </c>
      <c r="E26" s="48" t="s">
        <v>46</v>
      </c>
      <c r="F26" s="54" t="s">
        <v>96</v>
      </c>
      <c r="G26" s="53" t="s">
        <v>146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17029384</v>
      </c>
      <c r="B27" s="47" t="s">
        <v>576</v>
      </c>
      <c r="C27" s="47" t="s">
        <v>6</v>
      </c>
      <c r="D27" s="47" t="s">
        <v>567</v>
      </c>
      <c r="E27" s="47" t="s">
        <v>46</v>
      </c>
      <c r="F27" s="34" t="s">
        <v>96</v>
      </c>
      <c r="G27" s="53" t="s">
        <v>146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17056268</v>
      </c>
      <c r="B28" s="48" t="s">
        <v>577</v>
      </c>
      <c r="C28" s="48" t="s">
        <v>6</v>
      </c>
      <c r="D28" s="48" t="s">
        <v>567</v>
      </c>
      <c r="E28" s="48" t="s">
        <v>46</v>
      </c>
      <c r="F28" s="54" t="s">
        <v>96</v>
      </c>
      <c r="G28" s="53" t="s">
        <v>153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17042992</v>
      </c>
      <c r="B29" s="47" t="s">
        <v>578</v>
      </c>
      <c r="C29" s="47" t="s">
        <v>6</v>
      </c>
      <c r="D29" s="47" t="s">
        <v>567</v>
      </c>
      <c r="E29" s="47" t="s">
        <v>46</v>
      </c>
      <c r="F29" s="34" t="s">
        <v>96</v>
      </c>
      <c r="G29" s="53" t="s">
        <v>153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17042968</v>
      </c>
      <c r="B30" s="48" t="s">
        <v>579</v>
      </c>
      <c r="C30" s="48" t="s">
        <v>6</v>
      </c>
      <c r="D30" s="48" t="s">
        <v>567</v>
      </c>
      <c r="E30" s="48" t="s">
        <v>46</v>
      </c>
      <c r="F30" s="34" t="s">
        <v>96</v>
      </c>
      <c r="G30" s="53" t="s">
        <v>144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17057124</v>
      </c>
      <c r="B31" s="47" t="s">
        <v>580</v>
      </c>
      <c r="C31" s="47" t="s">
        <v>6</v>
      </c>
      <c r="D31" s="47" t="s">
        <v>559</v>
      </c>
      <c r="E31" s="47" t="s">
        <v>46</v>
      </c>
      <c r="F31" s="54" t="s">
        <v>96</v>
      </c>
      <c r="G31" s="53" t="s">
        <v>153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17051932</v>
      </c>
      <c r="B32" s="48" t="s">
        <v>581</v>
      </c>
      <c r="C32" s="48" t="s">
        <v>6</v>
      </c>
      <c r="D32" s="48" t="s">
        <v>559</v>
      </c>
      <c r="E32" s="48" t="s">
        <v>46</v>
      </c>
      <c r="F32" s="34" t="s">
        <v>96</v>
      </c>
      <c r="G32" s="53" t="s">
        <v>153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17024323</v>
      </c>
      <c r="B33" s="47" t="s">
        <v>582</v>
      </c>
      <c r="C33" s="47" t="s">
        <v>6</v>
      </c>
      <c r="D33" s="47" t="s">
        <v>559</v>
      </c>
      <c r="E33" s="47" t="s">
        <v>46</v>
      </c>
      <c r="F33" s="54" t="s">
        <v>96</v>
      </c>
      <c r="G33" s="53" t="s">
        <v>153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17024331</v>
      </c>
      <c r="B34" s="48" t="s">
        <v>583</v>
      </c>
      <c r="C34" s="48" t="s">
        <v>6</v>
      </c>
      <c r="D34" s="48" t="s">
        <v>559</v>
      </c>
      <c r="E34" s="48" t="s">
        <v>46</v>
      </c>
      <c r="F34" s="34" t="s">
        <v>96</v>
      </c>
      <c r="G34" s="53" t="s">
        <v>153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17031176</v>
      </c>
      <c r="B35" s="47" t="s">
        <v>584</v>
      </c>
      <c r="C35" s="47" t="s">
        <v>6</v>
      </c>
      <c r="D35" s="47" t="s">
        <v>585</v>
      </c>
      <c r="E35" s="47" t="s">
        <v>46</v>
      </c>
      <c r="F35" s="54" t="s">
        <v>96</v>
      </c>
      <c r="G35" s="53" t="s">
        <v>153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17025621</v>
      </c>
      <c r="B36" s="48" t="s">
        <v>586</v>
      </c>
      <c r="C36" s="48" t="s">
        <v>6</v>
      </c>
      <c r="D36" s="48" t="s">
        <v>587</v>
      </c>
      <c r="E36" s="48" t="s">
        <v>46</v>
      </c>
      <c r="F36" s="54" t="s">
        <v>96</v>
      </c>
      <c r="G36" s="53" t="s">
        <v>153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17014042</v>
      </c>
      <c r="B37" s="47" t="s">
        <v>588</v>
      </c>
      <c r="C37" s="47" t="s">
        <v>6</v>
      </c>
      <c r="D37" s="47" t="s">
        <v>589</v>
      </c>
      <c r="E37" s="47" t="s">
        <v>46</v>
      </c>
      <c r="F37" s="34" t="s">
        <v>96</v>
      </c>
      <c r="G37" s="53" t="s">
        <v>153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7">
        <v>17051452</v>
      </c>
      <c r="B38" s="47" t="s">
        <v>590</v>
      </c>
      <c r="C38" s="47" t="s">
        <v>12</v>
      </c>
      <c r="D38" s="47" t="s">
        <v>71</v>
      </c>
      <c r="E38" s="47" t="s">
        <v>46</v>
      </c>
      <c r="F38" s="54" t="s">
        <v>96</v>
      </c>
      <c r="G38" s="53" t="s">
        <v>144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8">
        <v>17029341</v>
      </c>
      <c r="B39" s="48" t="s">
        <v>591</v>
      </c>
      <c r="C39" s="48" t="s">
        <v>12</v>
      </c>
      <c r="D39" s="48" t="s">
        <v>71</v>
      </c>
      <c r="E39" s="48" t="s">
        <v>46</v>
      </c>
      <c r="F39" s="34" t="s">
        <v>96</v>
      </c>
      <c r="G39" s="53" t="s">
        <v>144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17028493</v>
      </c>
      <c r="B40" s="48" t="s">
        <v>592</v>
      </c>
      <c r="C40" s="48" t="s">
        <v>12</v>
      </c>
      <c r="D40" s="48" t="s">
        <v>71</v>
      </c>
      <c r="E40" s="48" t="s">
        <v>46</v>
      </c>
      <c r="F40" s="34" t="s">
        <v>96</v>
      </c>
      <c r="G40" s="53">
        <v>2451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8">
        <v>17042968</v>
      </c>
      <c r="B41" s="48" t="s">
        <v>579</v>
      </c>
      <c r="C41" s="48" t="s">
        <v>6</v>
      </c>
      <c r="D41" s="48" t="s">
        <v>567</v>
      </c>
      <c r="E41" s="48" t="s">
        <v>46</v>
      </c>
      <c r="F41" s="54" t="s">
        <v>96</v>
      </c>
      <c r="G41" s="53">
        <v>2451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7">
        <v>17031176</v>
      </c>
      <c r="B42" s="47" t="s">
        <v>584</v>
      </c>
      <c r="C42" s="47" t="s">
        <v>6</v>
      </c>
      <c r="D42" s="47" t="s">
        <v>585</v>
      </c>
      <c r="E42" s="47" t="s">
        <v>46</v>
      </c>
      <c r="F42" s="54" t="s">
        <v>96</v>
      </c>
      <c r="G42" s="53">
        <v>3328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8">
        <v>17025621</v>
      </c>
      <c r="B43" s="48" t="s">
        <v>586</v>
      </c>
      <c r="C43" s="48" t="s">
        <v>6</v>
      </c>
      <c r="D43" s="48" t="s">
        <v>587</v>
      </c>
      <c r="E43" s="48" t="s">
        <v>46</v>
      </c>
      <c r="F43" s="34" t="s">
        <v>96</v>
      </c>
      <c r="G43" s="53">
        <v>3328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7">
        <v>17014042</v>
      </c>
      <c r="B44" s="47" t="s">
        <v>588</v>
      </c>
      <c r="C44" s="47" t="s">
        <v>6</v>
      </c>
      <c r="D44" s="47" t="s">
        <v>589</v>
      </c>
      <c r="E44" s="47" t="s">
        <v>46</v>
      </c>
      <c r="F44" s="54" t="s">
        <v>96</v>
      </c>
      <c r="G44" s="53">
        <v>2451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17051452</v>
      </c>
      <c r="B45" s="47" t="s">
        <v>590</v>
      </c>
      <c r="C45" s="47" t="s">
        <v>12</v>
      </c>
      <c r="D45" s="47" t="s">
        <v>71</v>
      </c>
      <c r="E45" s="47" t="s">
        <v>46</v>
      </c>
      <c r="F45" s="32" t="s">
        <v>96</v>
      </c>
      <c r="G45" s="51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17029341</v>
      </c>
      <c r="B46" s="48" t="s">
        <v>591</v>
      </c>
      <c r="C46" s="48" t="s">
        <v>12</v>
      </c>
      <c r="D46" s="48" t="s">
        <v>71</v>
      </c>
      <c r="E46" s="48" t="s">
        <v>46</v>
      </c>
      <c r="F46" s="32" t="s">
        <v>96</v>
      </c>
      <c r="G46" s="51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51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51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51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51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51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51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51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51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51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51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51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51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51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51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51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51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51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51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51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51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51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51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51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51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51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51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51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51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51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51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51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51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51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51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51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51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51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51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51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51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51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51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51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51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51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51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51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51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51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51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51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51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51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51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51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51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51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51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51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51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51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51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51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51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51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51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51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51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51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51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51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51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51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51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51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51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51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51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51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51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51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51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51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51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51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51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51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51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51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51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51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51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51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51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51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51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51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51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51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51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51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51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51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51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51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51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51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51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51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51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51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51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51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51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51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51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51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51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51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51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51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51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51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51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51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51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51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51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51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51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51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51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51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51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51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51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51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51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51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51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51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51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51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51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51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51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51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51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51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51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51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51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51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51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51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51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51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51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51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51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51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51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51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51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51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51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51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51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51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51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51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51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51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51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51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51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51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51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51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51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51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51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51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51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51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51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51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51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51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51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51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51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51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51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51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51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51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51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51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51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51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51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51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51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51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51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51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51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51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51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51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51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51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51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51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51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51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51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51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51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51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51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51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51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51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51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51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51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51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51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51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51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51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51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51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51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51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51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51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51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51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51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51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51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51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51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51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51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51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51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51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51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51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51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51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51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51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51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51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51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51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51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51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51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51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51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51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51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51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51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51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51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51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51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51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51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51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51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51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51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51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51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51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51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51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51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51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51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51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51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51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51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51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51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51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51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51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51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51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51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51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51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51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51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51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51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51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51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51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51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51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51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51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51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51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51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51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51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51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51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51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51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51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51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51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51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51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51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51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51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51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51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51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51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51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51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51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51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51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51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51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51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51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51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51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51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51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51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51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51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51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51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51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51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51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51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51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51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51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51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51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51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51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51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51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51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51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51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51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51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51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51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51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51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51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51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51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51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51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51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51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51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51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51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51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51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51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51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51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51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51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51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51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51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51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51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51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51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51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51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51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51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51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51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51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51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51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51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51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51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51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51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51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51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51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51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51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51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51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51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51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51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51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51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51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51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51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51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51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51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51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51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51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51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51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51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51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51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51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51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51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51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51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51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51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51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51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51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51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51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51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51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51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51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51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51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51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51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51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51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51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51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51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51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51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51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51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51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51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51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51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51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51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51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51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51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51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51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51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51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51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51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51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51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51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51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51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51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51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51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51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51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51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51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51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51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51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51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51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51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51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51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51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51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51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51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51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51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51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51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51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51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51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51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51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51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51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51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51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51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51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51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51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51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51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51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51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51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51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51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51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51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51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51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51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51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51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51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51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51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51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51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51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51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51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51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51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51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51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51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51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51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51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51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51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51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51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51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51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51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51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51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51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51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51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51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51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51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51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51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51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51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51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51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51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51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51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51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51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51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51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51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51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51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51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51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51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51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51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51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51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51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51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51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51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51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51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51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51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51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51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51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51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51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51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51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51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51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51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51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51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51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51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51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51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51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51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51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51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51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51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51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51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51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51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51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51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51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51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51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51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51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51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51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51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51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51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51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51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51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51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51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51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51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51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51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51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51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51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51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51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51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51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51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51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51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51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51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51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51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51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51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51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51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51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51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51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51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51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51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51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51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51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51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51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51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51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51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51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51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51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51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51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51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51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51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51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51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51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51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51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51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51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51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51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51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51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51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51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51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51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51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51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51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51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51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51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51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51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51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51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51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51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51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51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51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51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51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51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51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51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51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51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51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51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51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51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51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51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51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51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51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51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51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51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51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51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51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51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51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51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51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51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51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51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51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51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51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51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51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51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51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51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51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51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51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51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51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51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51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51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51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51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51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51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51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51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51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51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51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51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51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51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51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51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51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51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51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51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51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51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51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51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51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51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51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51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51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51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51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51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51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51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51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51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51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51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51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51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51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51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51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51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51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51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51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51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51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51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51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51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51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51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51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51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51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51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51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51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51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51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51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51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51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51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51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51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51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51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51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51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51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51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51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51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51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51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51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51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51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51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51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51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51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51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51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51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51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51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51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51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51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51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51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51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51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51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51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51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51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51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51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51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51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51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51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51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51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51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51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51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51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51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51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51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51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51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51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51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51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</sheetData>
  <autoFilter ref="A10:G46" xr:uid="{00000000-0009-0000-0000-00000B000000}">
    <sortState xmlns:xlrd2="http://schemas.microsoft.com/office/spreadsheetml/2017/richdata2" ref="A10:G46">
      <sortCondition descending="1" ref="F10:F46"/>
    </sortState>
  </autoFilter>
  <mergeCells count="2">
    <mergeCell ref="A8:B8"/>
    <mergeCell ref="A1:G1"/>
  </mergeCells>
  <conditionalFormatting sqref="F11:F46">
    <cfRule type="cellIs" dxfId="8" priority="1" operator="equal">
      <formula>"Não iniciado"</formula>
    </cfRule>
    <cfRule type="cellIs" dxfId="7" priority="2" operator="equal">
      <formula>"Em cadastramento"</formula>
    </cfRule>
    <cfRule type="cellIs" dxfId="6" priority="3" operator="equal">
      <formula>"Em análise do MEC"</formula>
    </cfRule>
  </conditionalFormatting>
  <pageMargins left="0.25" right="0.25" top="0.75" bottom="0.75" header="0" footer="0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966"/>
  <sheetViews>
    <sheetView workbookViewId="0"/>
  </sheetViews>
  <sheetFormatPr defaultColWidth="12.5703125" defaultRowHeight="15" customHeight="1"/>
  <cols>
    <col min="1" max="1" width="29.5703125" customWidth="1"/>
    <col min="2" max="2" width="74.5703125" customWidth="1"/>
    <col min="3" max="3" width="20.28515625" customWidth="1"/>
    <col min="4" max="4" width="22.28515625" customWidth="1"/>
    <col min="5" max="5" width="12.5703125" customWidth="1"/>
    <col min="6" max="6" width="16.7109375" customWidth="1"/>
    <col min="7" max="7" width="18.140625" hidden="1" customWidth="1"/>
  </cols>
  <sheetData>
    <row r="1" spans="1:26" ht="15.75" customHeight="1">
      <c r="A1" s="65" t="s">
        <v>593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21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22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48.837209302325576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22"/>
      <c r="B9" s="22"/>
      <c r="C9" s="22"/>
      <c r="D9" s="22"/>
      <c r="E9" s="22"/>
      <c r="F9" s="22"/>
      <c r="G9" s="22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50" t="s">
        <v>38</v>
      </c>
      <c r="B10" s="50" t="s">
        <v>39</v>
      </c>
      <c r="C10" s="46" t="s">
        <v>40</v>
      </c>
      <c r="D10" s="50" t="s">
        <v>41</v>
      </c>
      <c r="E10" s="50" t="s">
        <v>42</v>
      </c>
      <c r="F10" s="50" t="s">
        <v>43</v>
      </c>
      <c r="G10" s="50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17020867</v>
      </c>
      <c r="B11" s="47" t="s">
        <v>594</v>
      </c>
      <c r="C11" s="47" t="s">
        <v>14</v>
      </c>
      <c r="D11" s="47" t="s">
        <v>595</v>
      </c>
      <c r="E11" s="47" t="s">
        <v>46</v>
      </c>
      <c r="F11" s="48" t="s">
        <v>47</v>
      </c>
      <c r="G11" s="22" t="s">
        <v>153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17035163</v>
      </c>
      <c r="B12" s="48" t="s">
        <v>596</v>
      </c>
      <c r="C12" s="48" t="s">
        <v>14</v>
      </c>
      <c r="D12" s="48" t="s">
        <v>597</v>
      </c>
      <c r="E12" s="48" t="s">
        <v>46</v>
      </c>
      <c r="F12" s="48" t="s">
        <v>47</v>
      </c>
      <c r="G12" s="22" t="s">
        <v>144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17104807</v>
      </c>
      <c r="B13" s="47" t="s">
        <v>598</v>
      </c>
      <c r="C13" s="47" t="s">
        <v>14</v>
      </c>
      <c r="D13" s="47" t="s">
        <v>599</v>
      </c>
      <c r="E13" s="47" t="s">
        <v>46</v>
      </c>
      <c r="F13" s="48" t="s">
        <v>47</v>
      </c>
      <c r="G13" s="22" t="s">
        <v>153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17053986</v>
      </c>
      <c r="B14" s="48" t="s">
        <v>600</v>
      </c>
      <c r="C14" s="48" t="s">
        <v>14</v>
      </c>
      <c r="D14" s="48" t="s">
        <v>601</v>
      </c>
      <c r="E14" s="48" t="s">
        <v>46</v>
      </c>
      <c r="F14" s="48" t="s">
        <v>47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17034620</v>
      </c>
      <c r="B15" s="47" t="s">
        <v>602</v>
      </c>
      <c r="C15" s="47" t="s">
        <v>14</v>
      </c>
      <c r="D15" s="47" t="s">
        <v>603</v>
      </c>
      <c r="E15" s="47" t="s">
        <v>46</v>
      </c>
      <c r="F15" s="47" t="s">
        <v>47</v>
      </c>
      <c r="G15" s="22" t="s">
        <v>144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17034639</v>
      </c>
      <c r="B16" s="48" t="s">
        <v>604</v>
      </c>
      <c r="C16" s="48" t="s">
        <v>14</v>
      </c>
      <c r="D16" s="48" t="s">
        <v>603</v>
      </c>
      <c r="E16" s="48" t="s">
        <v>46</v>
      </c>
      <c r="F16" s="48" t="s">
        <v>47</v>
      </c>
      <c r="G16" s="22" t="s">
        <v>144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17018188</v>
      </c>
      <c r="B17" s="47" t="s">
        <v>605</v>
      </c>
      <c r="C17" s="47" t="s">
        <v>14</v>
      </c>
      <c r="D17" s="47" t="s">
        <v>606</v>
      </c>
      <c r="E17" s="47" t="s">
        <v>46</v>
      </c>
      <c r="F17" s="47" t="s">
        <v>47</v>
      </c>
      <c r="G17" s="22" t="s">
        <v>144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17025206</v>
      </c>
      <c r="B18" s="48" t="s">
        <v>607</v>
      </c>
      <c r="C18" s="48" t="s">
        <v>14</v>
      </c>
      <c r="D18" s="48" t="s">
        <v>608</v>
      </c>
      <c r="E18" s="48" t="s">
        <v>46</v>
      </c>
      <c r="F18" s="48" t="s">
        <v>47</v>
      </c>
      <c r="G18" s="22" t="s">
        <v>144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17024960</v>
      </c>
      <c r="B19" s="47" t="s">
        <v>609</v>
      </c>
      <c r="C19" s="47" t="s">
        <v>14</v>
      </c>
      <c r="D19" s="47" t="s">
        <v>608</v>
      </c>
      <c r="E19" s="47" t="s">
        <v>46</v>
      </c>
      <c r="F19" s="47" t="s">
        <v>47</v>
      </c>
      <c r="G19" s="22" t="s">
        <v>153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17040078</v>
      </c>
      <c r="B20" s="48" t="s">
        <v>610</v>
      </c>
      <c r="C20" s="48" t="s">
        <v>14</v>
      </c>
      <c r="D20" s="48" t="s">
        <v>608</v>
      </c>
      <c r="E20" s="48" t="s">
        <v>46</v>
      </c>
      <c r="F20" s="48" t="s">
        <v>47</v>
      </c>
      <c r="G20" s="22" t="s">
        <v>144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17024870</v>
      </c>
      <c r="B21" s="47" t="s">
        <v>611</v>
      </c>
      <c r="C21" s="47" t="s">
        <v>14</v>
      </c>
      <c r="D21" s="47" t="s">
        <v>608</v>
      </c>
      <c r="E21" s="47" t="s">
        <v>46</v>
      </c>
      <c r="F21" s="48" t="s">
        <v>47</v>
      </c>
      <c r="G21" s="22" t="s">
        <v>146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17024935</v>
      </c>
      <c r="B22" s="48" t="s">
        <v>612</v>
      </c>
      <c r="C22" s="48" t="s">
        <v>14</v>
      </c>
      <c r="D22" s="48" t="s">
        <v>613</v>
      </c>
      <c r="E22" s="48" t="s">
        <v>46</v>
      </c>
      <c r="F22" s="47" t="s">
        <v>81</v>
      </c>
      <c r="G22" s="22" t="s">
        <v>153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17023955</v>
      </c>
      <c r="B23" s="47" t="s">
        <v>614</v>
      </c>
      <c r="C23" s="47" t="s">
        <v>14</v>
      </c>
      <c r="D23" s="47" t="s">
        <v>601</v>
      </c>
      <c r="E23" s="47" t="s">
        <v>46</v>
      </c>
      <c r="F23" s="48" t="s">
        <v>81</v>
      </c>
      <c r="G23" s="22" t="s">
        <v>153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17034612</v>
      </c>
      <c r="B24" s="48" t="s">
        <v>615</v>
      </c>
      <c r="C24" s="48" t="s">
        <v>14</v>
      </c>
      <c r="D24" s="48" t="s">
        <v>603</v>
      </c>
      <c r="E24" s="48" t="s">
        <v>46</v>
      </c>
      <c r="F24" s="48" t="s">
        <v>81</v>
      </c>
      <c r="G24" s="22" t="s">
        <v>144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17034663</v>
      </c>
      <c r="B25" s="47" t="s">
        <v>616</v>
      </c>
      <c r="C25" s="47" t="s">
        <v>14</v>
      </c>
      <c r="D25" s="47" t="s">
        <v>603</v>
      </c>
      <c r="E25" s="47" t="s">
        <v>46</v>
      </c>
      <c r="F25" s="48" t="s">
        <v>81</v>
      </c>
      <c r="G25" s="22" t="s">
        <v>144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17035848</v>
      </c>
      <c r="B26" s="48" t="s">
        <v>617</v>
      </c>
      <c r="C26" s="48" t="s">
        <v>14</v>
      </c>
      <c r="D26" s="48" t="s">
        <v>618</v>
      </c>
      <c r="E26" s="48" t="s">
        <v>46</v>
      </c>
      <c r="F26" s="48" t="s">
        <v>81</v>
      </c>
      <c r="G26" s="22" t="s">
        <v>153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17052483</v>
      </c>
      <c r="B27" s="47" t="s">
        <v>619</v>
      </c>
      <c r="C27" s="47" t="s">
        <v>14</v>
      </c>
      <c r="D27" s="47" t="s">
        <v>620</v>
      </c>
      <c r="E27" s="47" t="s">
        <v>46</v>
      </c>
      <c r="F27" s="47" t="s">
        <v>81</v>
      </c>
      <c r="G27" s="22" t="s">
        <v>153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17024854</v>
      </c>
      <c r="B28" s="48" t="s">
        <v>562</v>
      </c>
      <c r="C28" s="48" t="s">
        <v>14</v>
      </c>
      <c r="D28" s="48" t="s">
        <v>608</v>
      </c>
      <c r="E28" s="48" t="s">
        <v>46</v>
      </c>
      <c r="F28" s="47" t="s">
        <v>81</v>
      </c>
      <c r="G28" s="22" t="s">
        <v>144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17025117</v>
      </c>
      <c r="B29" s="47" t="s">
        <v>621</v>
      </c>
      <c r="C29" s="47" t="s">
        <v>14</v>
      </c>
      <c r="D29" s="47" t="s">
        <v>608</v>
      </c>
      <c r="E29" s="47" t="s">
        <v>46</v>
      </c>
      <c r="F29" s="48" t="s">
        <v>81</v>
      </c>
      <c r="G29" s="22" t="s">
        <v>144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17024897</v>
      </c>
      <c r="B30" s="48" t="s">
        <v>622</v>
      </c>
      <c r="C30" s="48" t="s">
        <v>14</v>
      </c>
      <c r="D30" s="48" t="s">
        <v>608</v>
      </c>
      <c r="E30" s="48" t="s">
        <v>46</v>
      </c>
      <c r="F30" s="48" t="s">
        <v>81</v>
      </c>
      <c r="G30" s="22" t="s">
        <v>153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17024900</v>
      </c>
      <c r="B31" s="47" t="s">
        <v>623</v>
      </c>
      <c r="C31" s="47" t="s">
        <v>14</v>
      </c>
      <c r="D31" s="47" t="s">
        <v>608</v>
      </c>
      <c r="E31" s="47" t="s">
        <v>46</v>
      </c>
      <c r="F31" s="47" t="s">
        <v>81</v>
      </c>
      <c r="G31" s="22" t="s">
        <v>146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17020875</v>
      </c>
      <c r="B32" s="48" t="s">
        <v>624</v>
      </c>
      <c r="C32" s="48" t="s">
        <v>14</v>
      </c>
      <c r="D32" s="48" t="s">
        <v>625</v>
      </c>
      <c r="E32" s="48" t="s">
        <v>46</v>
      </c>
      <c r="F32" s="48" t="s">
        <v>81</v>
      </c>
      <c r="G32" s="22" t="s">
        <v>153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17020891</v>
      </c>
      <c r="B33" s="47" t="s">
        <v>626</v>
      </c>
      <c r="C33" s="47" t="s">
        <v>14</v>
      </c>
      <c r="D33" s="47" t="s">
        <v>595</v>
      </c>
      <c r="E33" s="47" t="s">
        <v>46</v>
      </c>
      <c r="F33" s="48" t="s">
        <v>96</v>
      </c>
      <c r="G33" s="22" t="s">
        <v>153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17018161</v>
      </c>
      <c r="B34" s="48" t="s">
        <v>627</v>
      </c>
      <c r="C34" s="48" t="s">
        <v>14</v>
      </c>
      <c r="D34" s="48" t="s">
        <v>599</v>
      </c>
      <c r="E34" s="48" t="s">
        <v>46</v>
      </c>
      <c r="F34" s="48" t="s">
        <v>96</v>
      </c>
      <c r="G34" s="22" t="s">
        <v>153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17023939</v>
      </c>
      <c r="B35" s="47" t="s">
        <v>628</v>
      </c>
      <c r="C35" s="47" t="s">
        <v>14</v>
      </c>
      <c r="D35" s="47" t="s">
        <v>601</v>
      </c>
      <c r="E35" s="47" t="s">
        <v>46</v>
      </c>
      <c r="F35" s="48" t="s">
        <v>96</v>
      </c>
      <c r="G35" s="22" t="s">
        <v>144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17054435</v>
      </c>
      <c r="B36" s="48" t="s">
        <v>629</v>
      </c>
      <c r="C36" s="48" t="s">
        <v>14</v>
      </c>
      <c r="D36" s="48" t="s">
        <v>601</v>
      </c>
      <c r="E36" s="48" t="s">
        <v>46</v>
      </c>
      <c r="F36" s="47" t="s">
        <v>96</v>
      </c>
      <c r="G36" s="22" t="s">
        <v>146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17105803</v>
      </c>
      <c r="B37" s="47" t="s">
        <v>630</v>
      </c>
      <c r="C37" s="47" t="s">
        <v>14</v>
      </c>
      <c r="D37" s="47" t="s">
        <v>603</v>
      </c>
      <c r="E37" s="47" t="s">
        <v>46</v>
      </c>
      <c r="F37" s="47" t="s">
        <v>96</v>
      </c>
      <c r="G37" s="22" t="s">
        <v>153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17035830</v>
      </c>
      <c r="B38" s="48" t="s">
        <v>631</v>
      </c>
      <c r="C38" s="48" t="s">
        <v>14</v>
      </c>
      <c r="D38" s="48" t="s">
        <v>618</v>
      </c>
      <c r="E38" s="48" t="s">
        <v>46</v>
      </c>
      <c r="F38" s="47" t="s">
        <v>96</v>
      </c>
      <c r="G38" s="22" t="s">
        <v>144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17030811</v>
      </c>
      <c r="B39" s="47" t="s">
        <v>632</v>
      </c>
      <c r="C39" s="47" t="s">
        <v>14</v>
      </c>
      <c r="D39" s="47" t="s">
        <v>620</v>
      </c>
      <c r="E39" s="47" t="s">
        <v>46</v>
      </c>
      <c r="F39" s="47" t="s">
        <v>96</v>
      </c>
      <c r="G39" s="22" t="s">
        <v>153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17030838</v>
      </c>
      <c r="B40" s="48" t="s">
        <v>633</v>
      </c>
      <c r="C40" s="48" t="s">
        <v>14</v>
      </c>
      <c r="D40" s="48" t="s">
        <v>620</v>
      </c>
      <c r="E40" s="48" t="s">
        <v>46</v>
      </c>
      <c r="F40" s="47" t="s">
        <v>96</v>
      </c>
      <c r="G40" s="22" t="s">
        <v>153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17024790</v>
      </c>
      <c r="B41" s="47" t="s">
        <v>634</v>
      </c>
      <c r="C41" s="47" t="s">
        <v>14</v>
      </c>
      <c r="D41" s="47" t="s">
        <v>608</v>
      </c>
      <c r="E41" s="47" t="s">
        <v>46</v>
      </c>
      <c r="F41" s="47" t="s">
        <v>96</v>
      </c>
      <c r="G41" s="22" t="s">
        <v>144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17025052</v>
      </c>
      <c r="B42" s="48" t="s">
        <v>635</v>
      </c>
      <c r="C42" s="48" t="s">
        <v>14</v>
      </c>
      <c r="D42" s="48" t="s">
        <v>608</v>
      </c>
      <c r="E42" s="48" t="s">
        <v>46</v>
      </c>
      <c r="F42" s="47" t="s">
        <v>96</v>
      </c>
      <c r="G42" s="22" t="s">
        <v>144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17024919</v>
      </c>
      <c r="B43" s="47" t="s">
        <v>194</v>
      </c>
      <c r="C43" s="47" t="s">
        <v>14</v>
      </c>
      <c r="D43" s="47" t="s">
        <v>608</v>
      </c>
      <c r="E43" s="47" t="s">
        <v>46</v>
      </c>
      <c r="F43" s="47" t="s">
        <v>96</v>
      </c>
      <c r="G43" s="22" t="s">
        <v>153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48">
        <v>17024889</v>
      </c>
      <c r="B44" s="48" t="s">
        <v>636</v>
      </c>
      <c r="C44" s="48" t="s">
        <v>14</v>
      </c>
      <c r="D44" s="48" t="s">
        <v>608</v>
      </c>
      <c r="E44" s="48" t="s">
        <v>46</v>
      </c>
      <c r="F44" s="47" t="s">
        <v>96</v>
      </c>
      <c r="G44" s="22" t="s">
        <v>153</v>
      </c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47">
        <v>17040124</v>
      </c>
      <c r="B45" s="47" t="s">
        <v>637</v>
      </c>
      <c r="C45" s="47" t="s">
        <v>14</v>
      </c>
      <c r="D45" s="47" t="s">
        <v>608</v>
      </c>
      <c r="E45" s="47" t="s">
        <v>46</v>
      </c>
      <c r="F45" s="47" t="s">
        <v>96</v>
      </c>
      <c r="G45" s="22" t="s">
        <v>153</v>
      </c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48">
        <v>17024862</v>
      </c>
      <c r="B46" s="48" t="s">
        <v>638</v>
      </c>
      <c r="C46" s="48" t="s">
        <v>14</v>
      </c>
      <c r="D46" s="48" t="s">
        <v>608</v>
      </c>
      <c r="E46" s="48" t="s">
        <v>46</v>
      </c>
      <c r="F46" s="48" t="s">
        <v>96</v>
      </c>
      <c r="G46" s="22" t="s">
        <v>144</v>
      </c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47">
        <v>17026245</v>
      </c>
      <c r="B47" s="47" t="s">
        <v>639</v>
      </c>
      <c r="C47" s="47" t="s">
        <v>14</v>
      </c>
      <c r="D47" s="47" t="s">
        <v>608</v>
      </c>
      <c r="E47" s="47" t="s">
        <v>46</v>
      </c>
      <c r="F47" s="47" t="s">
        <v>96</v>
      </c>
      <c r="G47" s="22" t="s">
        <v>144</v>
      </c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48">
        <v>17024951</v>
      </c>
      <c r="B48" s="48" t="s">
        <v>640</v>
      </c>
      <c r="C48" s="48" t="s">
        <v>14</v>
      </c>
      <c r="D48" s="48" t="s">
        <v>608</v>
      </c>
      <c r="E48" s="48" t="s">
        <v>46</v>
      </c>
      <c r="F48" s="47" t="s">
        <v>96</v>
      </c>
      <c r="G48" s="22" t="s">
        <v>146</v>
      </c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47">
        <v>17025010</v>
      </c>
      <c r="B49" s="47" t="s">
        <v>641</v>
      </c>
      <c r="C49" s="47" t="s">
        <v>14</v>
      </c>
      <c r="D49" s="47" t="s">
        <v>608</v>
      </c>
      <c r="E49" s="47" t="s">
        <v>46</v>
      </c>
      <c r="F49" s="48" t="s">
        <v>96</v>
      </c>
      <c r="G49" s="22" t="s">
        <v>144</v>
      </c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48">
        <v>17036755</v>
      </c>
      <c r="B50" s="48" t="s">
        <v>642</v>
      </c>
      <c r="C50" s="48" t="s">
        <v>14</v>
      </c>
      <c r="D50" s="48" t="s">
        <v>643</v>
      </c>
      <c r="E50" s="48" t="s">
        <v>46</v>
      </c>
      <c r="F50" s="48" t="s">
        <v>96</v>
      </c>
      <c r="G50" s="22" t="s">
        <v>146</v>
      </c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47">
        <v>17036747</v>
      </c>
      <c r="B51" s="47" t="s">
        <v>644</v>
      </c>
      <c r="C51" s="47" t="s">
        <v>14</v>
      </c>
      <c r="D51" s="47" t="s">
        <v>643</v>
      </c>
      <c r="E51" s="47" t="s">
        <v>46</v>
      </c>
      <c r="F51" s="47" t="s">
        <v>96</v>
      </c>
      <c r="G51" s="22" t="s">
        <v>144</v>
      </c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48">
        <v>17025885</v>
      </c>
      <c r="B52" s="48" t="s">
        <v>645</v>
      </c>
      <c r="C52" s="48" t="s">
        <v>14</v>
      </c>
      <c r="D52" s="48" t="s">
        <v>646</v>
      </c>
      <c r="E52" s="48" t="s">
        <v>46</v>
      </c>
      <c r="F52" s="48" t="s">
        <v>96</v>
      </c>
      <c r="G52" s="22" t="s">
        <v>144</v>
      </c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48">
        <v>17025923</v>
      </c>
      <c r="B53" s="48" t="s">
        <v>647</v>
      </c>
      <c r="C53" s="48" t="s">
        <v>14</v>
      </c>
      <c r="D53" s="48" t="s">
        <v>646</v>
      </c>
      <c r="E53" s="48" t="s">
        <v>46</v>
      </c>
      <c r="F53" s="48" t="s">
        <v>96</v>
      </c>
      <c r="G53" s="22" t="s">
        <v>144</v>
      </c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</sheetData>
  <autoFilter ref="A10:G53" xr:uid="{00000000-0009-0000-0000-00000C000000}"/>
  <mergeCells count="2">
    <mergeCell ref="A8:B8"/>
    <mergeCell ref="A1:G1"/>
  </mergeCells>
  <conditionalFormatting sqref="F11:F966">
    <cfRule type="cellIs" dxfId="5" priority="1" operator="equal">
      <formula>"Não iniciado"</formula>
    </cfRule>
    <cfRule type="cellIs" dxfId="4" priority="2" operator="equal">
      <formula>"Em cadastramento"</formula>
    </cfRule>
    <cfRule type="cellIs" dxfId="3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968"/>
  <sheetViews>
    <sheetView workbookViewId="0"/>
  </sheetViews>
  <sheetFormatPr defaultColWidth="12.5703125" defaultRowHeight="15" customHeight="1"/>
  <cols>
    <col min="1" max="1" width="29.140625" customWidth="1"/>
    <col min="2" max="2" width="74" customWidth="1"/>
    <col min="3" max="3" width="20.85546875" customWidth="1"/>
    <col min="4" max="4" width="27" customWidth="1"/>
    <col min="5" max="5" width="11.85546875" customWidth="1"/>
    <col min="6" max="6" width="16.7109375" customWidth="1"/>
    <col min="7" max="7" width="18.140625" hidden="1" customWidth="1"/>
  </cols>
  <sheetData>
    <row r="1" spans="1:26" ht="15.75" customHeight="1">
      <c r="A1" s="65" t="s">
        <v>648</v>
      </c>
      <c r="B1" s="64"/>
      <c r="C1" s="64"/>
      <c r="D1" s="64"/>
      <c r="E1" s="64"/>
      <c r="F1" s="64"/>
      <c r="G1" s="64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>
      <c r="A2" s="21"/>
      <c r="B2" s="21"/>
      <c r="C2" s="22"/>
      <c r="D2" s="22"/>
      <c r="E2" s="22"/>
      <c r="F2" s="22"/>
      <c r="G2" s="22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>
      <c r="A3" s="23" t="s">
        <v>33</v>
      </c>
      <c r="B3" s="24">
        <f>COUNTA(F11:F904)</f>
        <v>33</v>
      </c>
      <c r="C3" s="22"/>
      <c r="D3" s="22"/>
      <c r="E3" s="22"/>
      <c r="F3" s="22"/>
      <c r="G3" s="22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>
      <c r="A4" s="23" t="s">
        <v>34</v>
      </c>
      <c r="B4" s="24">
        <f>COUNTIF(F11:F726, "Em análise do MEC")</f>
        <v>15</v>
      </c>
      <c r="C4" s="22"/>
      <c r="D4" s="22"/>
      <c r="E4" s="22"/>
      <c r="F4" s="22"/>
      <c r="G4" s="22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>
      <c r="A5" s="23" t="s">
        <v>35</v>
      </c>
      <c r="B5" s="24">
        <f>SUM(COUNTIF(F11:F726, "Não iniciado"), COUNTIF(F11:F726, "Em cadastramento"))</f>
        <v>18</v>
      </c>
      <c r="C5" s="22"/>
      <c r="D5" s="22"/>
      <c r="E5" s="22"/>
      <c r="F5" s="22"/>
      <c r="G5" s="22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>
      <c r="A6" s="23" t="s">
        <v>36</v>
      </c>
      <c r="B6" s="25">
        <f>B4/B3*100</f>
        <v>45.454545454545453</v>
      </c>
      <c r="C6" s="22"/>
      <c r="D6" s="22"/>
      <c r="E6" s="22"/>
      <c r="F6" s="22"/>
      <c r="G6" s="22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>
      <c r="A7" s="22"/>
      <c r="B7" s="22"/>
      <c r="C7" s="22"/>
      <c r="D7" s="22"/>
      <c r="E7" s="22"/>
      <c r="F7" s="22"/>
      <c r="G7" s="22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>
      <c r="A8" s="63" t="s">
        <v>37</v>
      </c>
      <c r="B8" s="64"/>
      <c r="C8" s="22"/>
      <c r="D8" s="22"/>
      <c r="E8" s="22"/>
      <c r="F8" s="22"/>
      <c r="G8" s="22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>
      <c r="A10" s="56" t="s">
        <v>38</v>
      </c>
      <c r="B10" s="57" t="s">
        <v>39</v>
      </c>
      <c r="C10" s="58" t="s">
        <v>40</v>
      </c>
      <c r="D10" s="57" t="s">
        <v>41</v>
      </c>
      <c r="E10" s="57" t="s">
        <v>42</v>
      </c>
      <c r="F10" s="57" t="s">
        <v>43</v>
      </c>
      <c r="G10" s="59" t="s">
        <v>141</v>
      </c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>
      <c r="A11" s="47">
        <v>17093830</v>
      </c>
      <c r="B11" s="47" t="s">
        <v>649</v>
      </c>
      <c r="C11" s="47" t="s">
        <v>650</v>
      </c>
      <c r="D11" s="47" t="s">
        <v>651</v>
      </c>
      <c r="E11" s="47" t="s">
        <v>46</v>
      </c>
      <c r="F11" s="48" t="s">
        <v>47</v>
      </c>
      <c r="G11" s="22" t="s">
        <v>144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>
      <c r="A12" s="48">
        <v>17052491</v>
      </c>
      <c r="B12" s="48" t="s">
        <v>652</v>
      </c>
      <c r="C12" s="48" t="s">
        <v>650</v>
      </c>
      <c r="D12" s="48" t="s">
        <v>653</v>
      </c>
      <c r="E12" s="48" t="s">
        <v>46</v>
      </c>
      <c r="F12" s="47" t="s">
        <v>47</v>
      </c>
      <c r="G12" s="22" t="s">
        <v>144</v>
      </c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>
      <c r="A13" s="47">
        <v>17051290</v>
      </c>
      <c r="B13" s="47" t="s">
        <v>654</v>
      </c>
      <c r="C13" s="47" t="s">
        <v>650</v>
      </c>
      <c r="D13" s="47" t="s">
        <v>655</v>
      </c>
      <c r="E13" s="47" t="s">
        <v>46</v>
      </c>
      <c r="F13" s="48" t="s">
        <v>47</v>
      </c>
      <c r="G13" s="22" t="s">
        <v>153</v>
      </c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>
      <c r="A14" s="48">
        <v>17047790</v>
      </c>
      <c r="B14" s="48" t="s">
        <v>656</v>
      </c>
      <c r="C14" s="48" t="s">
        <v>650</v>
      </c>
      <c r="D14" s="48" t="s">
        <v>655</v>
      </c>
      <c r="E14" s="48" t="s">
        <v>46</v>
      </c>
      <c r="F14" s="48" t="s">
        <v>47</v>
      </c>
      <c r="G14" s="22" t="s">
        <v>153</v>
      </c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>
      <c r="A15" s="47">
        <v>17004292</v>
      </c>
      <c r="B15" s="47" t="s">
        <v>657</v>
      </c>
      <c r="C15" s="47" t="s">
        <v>650</v>
      </c>
      <c r="D15" s="47" t="s">
        <v>655</v>
      </c>
      <c r="E15" s="47" t="s">
        <v>46</v>
      </c>
      <c r="F15" s="47" t="s">
        <v>47</v>
      </c>
      <c r="G15" s="22" t="s">
        <v>153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>
      <c r="A16" s="48">
        <v>17053412</v>
      </c>
      <c r="B16" s="48" t="s">
        <v>658</v>
      </c>
      <c r="C16" s="48" t="s">
        <v>650</v>
      </c>
      <c r="D16" s="48" t="s">
        <v>655</v>
      </c>
      <c r="E16" s="48" t="s">
        <v>46</v>
      </c>
      <c r="F16" s="47" t="s">
        <v>47</v>
      </c>
      <c r="G16" s="22" t="s">
        <v>144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>
      <c r="A17" s="47">
        <v>17052815</v>
      </c>
      <c r="B17" s="47" t="s">
        <v>659</v>
      </c>
      <c r="C17" s="47" t="s">
        <v>650</v>
      </c>
      <c r="D17" s="47" t="s">
        <v>655</v>
      </c>
      <c r="E17" s="47" t="s">
        <v>46</v>
      </c>
      <c r="F17" s="47" t="s">
        <v>47</v>
      </c>
      <c r="G17" s="22" t="s">
        <v>153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>
      <c r="A18" s="48">
        <v>17052807</v>
      </c>
      <c r="B18" s="48" t="s">
        <v>660</v>
      </c>
      <c r="C18" s="48" t="s">
        <v>650</v>
      </c>
      <c r="D18" s="48" t="s">
        <v>655</v>
      </c>
      <c r="E18" s="48" t="s">
        <v>46</v>
      </c>
      <c r="F18" s="47" t="s">
        <v>47</v>
      </c>
      <c r="G18" s="22" t="s">
        <v>153</v>
      </c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>
      <c r="A19" s="47">
        <v>17054338</v>
      </c>
      <c r="B19" s="47" t="s">
        <v>661</v>
      </c>
      <c r="C19" s="47" t="s">
        <v>650</v>
      </c>
      <c r="D19" s="47" t="s">
        <v>655</v>
      </c>
      <c r="E19" s="47" t="s">
        <v>46</v>
      </c>
      <c r="F19" s="48" t="s">
        <v>47</v>
      </c>
      <c r="G19" s="22" t="s">
        <v>153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>
      <c r="A20" s="48">
        <v>17004276</v>
      </c>
      <c r="B20" s="48" t="s">
        <v>662</v>
      </c>
      <c r="C20" s="48" t="s">
        <v>650</v>
      </c>
      <c r="D20" s="48" t="s">
        <v>655</v>
      </c>
      <c r="E20" s="48" t="s">
        <v>46</v>
      </c>
      <c r="F20" s="47" t="s">
        <v>47</v>
      </c>
      <c r="G20" s="22" t="s">
        <v>153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>
      <c r="A21" s="47">
        <v>17004799</v>
      </c>
      <c r="B21" s="47" t="s">
        <v>663</v>
      </c>
      <c r="C21" s="47" t="s">
        <v>650</v>
      </c>
      <c r="D21" s="47" t="s">
        <v>655</v>
      </c>
      <c r="E21" s="47" t="s">
        <v>46</v>
      </c>
      <c r="F21" s="48" t="s">
        <v>47</v>
      </c>
      <c r="G21" s="22" t="s">
        <v>153</v>
      </c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>
      <c r="A22" s="48">
        <v>17001595</v>
      </c>
      <c r="B22" s="48" t="s">
        <v>664</v>
      </c>
      <c r="C22" s="48" t="s">
        <v>650</v>
      </c>
      <c r="D22" s="48" t="s">
        <v>665</v>
      </c>
      <c r="E22" s="48" t="s">
        <v>46</v>
      </c>
      <c r="F22" s="47" t="s">
        <v>81</v>
      </c>
      <c r="G22" s="22" t="s">
        <v>153</v>
      </c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>
      <c r="A23" s="47">
        <v>17001730</v>
      </c>
      <c r="B23" s="47" t="s">
        <v>666</v>
      </c>
      <c r="C23" s="47" t="s">
        <v>650</v>
      </c>
      <c r="D23" s="47" t="s">
        <v>667</v>
      </c>
      <c r="E23" s="47" t="s">
        <v>46</v>
      </c>
      <c r="F23" s="48" t="s">
        <v>81</v>
      </c>
      <c r="G23" s="22" t="s">
        <v>153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>
      <c r="A24" s="48">
        <v>17002435</v>
      </c>
      <c r="B24" s="48" t="s">
        <v>668</v>
      </c>
      <c r="C24" s="48" t="s">
        <v>650</v>
      </c>
      <c r="D24" s="48" t="s">
        <v>669</v>
      </c>
      <c r="E24" s="48" t="s">
        <v>46</v>
      </c>
      <c r="F24" s="47" t="s">
        <v>81</v>
      </c>
      <c r="G24" s="22" t="s">
        <v>153</v>
      </c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>
      <c r="A25" s="47">
        <v>17045584</v>
      </c>
      <c r="B25" s="47" t="s">
        <v>670</v>
      </c>
      <c r="C25" s="47" t="s">
        <v>650</v>
      </c>
      <c r="D25" s="47" t="s">
        <v>671</v>
      </c>
      <c r="E25" s="47" t="s">
        <v>46</v>
      </c>
      <c r="F25" s="48" t="s">
        <v>81</v>
      </c>
      <c r="G25" s="22" t="s">
        <v>144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>
      <c r="A26" s="48">
        <v>17004217</v>
      </c>
      <c r="B26" s="48" t="s">
        <v>672</v>
      </c>
      <c r="C26" s="48" t="s">
        <v>650</v>
      </c>
      <c r="D26" s="48" t="s">
        <v>655</v>
      </c>
      <c r="E26" s="48" t="s">
        <v>46</v>
      </c>
      <c r="F26" s="47" t="s">
        <v>81</v>
      </c>
      <c r="G26" s="22" t="s">
        <v>146</v>
      </c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>
      <c r="A27" s="47">
        <v>17004209</v>
      </c>
      <c r="B27" s="47" t="s">
        <v>673</v>
      </c>
      <c r="C27" s="47" t="s">
        <v>650</v>
      </c>
      <c r="D27" s="47" t="s">
        <v>655</v>
      </c>
      <c r="E27" s="47" t="s">
        <v>46</v>
      </c>
      <c r="F27" s="48" t="s">
        <v>81</v>
      </c>
      <c r="G27" s="22" t="s">
        <v>146</v>
      </c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>
      <c r="A28" s="48">
        <v>17004322</v>
      </c>
      <c r="B28" s="48" t="s">
        <v>674</v>
      </c>
      <c r="C28" s="48" t="s">
        <v>650</v>
      </c>
      <c r="D28" s="48" t="s">
        <v>655</v>
      </c>
      <c r="E28" s="48" t="s">
        <v>46</v>
      </c>
      <c r="F28" s="48" t="s">
        <v>81</v>
      </c>
      <c r="G28" s="22" t="s">
        <v>144</v>
      </c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>
      <c r="A29" s="47">
        <v>17004268</v>
      </c>
      <c r="B29" s="47" t="s">
        <v>675</v>
      </c>
      <c r="C29" s="47" t="s">
        <v>650</v>
      </c>
      <c r="D29" s="47" t="s">
        <v>676</v>
      </c>
      <c r="E29" s="47" t="s">
        <v>46</v>
      </c>
      <c r="F29" s="48" t="s">
        <v>96</v>
      </c>
      <c r="G29" s="22" t="s">
        <v>144</v>
      </c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>
      <c r="A30" s="48">
        <v>17001943</v>
      </c>
      <c r="B30" s="48" t="s">
        <v>351</v>
      </c>
      <c r="C30" s="48" t="s">
        <v>650</v>
      </c>
      <c r="D30" s="48" t="s">
        <v>677</v>
      </c>
      <c r="E30" s="48" t="s">
        <v>46</v>
      </c>
      <c r="F30" s="48" t="s">
        <v>96</v>
      </c>
      <c r="G30" s="22" t="s">
        <v>144</v>
      </c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>
      <c r="A31" s="47">
        <v>17004284</v>
      </c>
      <c r="B31" s="47" t="s">
        <v>678</v>
      </c>
      <c r="C31" s="47" t="s">
        <v>650</v>
      </c>
      <c r="D31" s="47" t="s">
        <v>679</v>
      </c>
      <c r="E31" s="47" t="s">
        <v>46</v>
      </c>
      <c r="F31" s="48" t="s">
        <v>96</v>
      </c>
      <c r="G31" s="22" t="s">
        <v>153</v>
      </c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>
      <c r="A32" s="48">
        <v>17002567</v>
      </c>
      <c r="B32" s="48" t="s">
        <v>680</v>
      </c>
      <c r="C32" s="48" t="s">
        <v>650</v>
      </c>
      <c r="D32" s="48" t="s">
        <v>669</v>
      </c>
      <c r="E32" s="48" t="s">
        <v>46</v>
      </c>
      <c r="F32" s="48" t="s">
        <v>96</v>
      </c>
      <c r="G32" s="22" t="s">
        <v>153</v>
      </c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>
      <c r="A33" s="47">
        <v>17002737</v>
      </c>
      <c r="B33" s="47" t="s">
        <v>432</v>
      </c>
      <c r="C33" s="47" t="s">
        <v>650</v>
      </c>
      <c r="D33" s="47" t="s">
        <v>653</v>
      </c>
      <c r="E33" s="47" t="s">
        <v>46</v>
      </c>
      <c r="F33" s="48" t="s">
        <v>96</v>
      </c>
      <c r="G33" s="22" t="s">
        <v>146</v>
      </c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48">
        <v>17002745</v>
      </c>
      <c r="B34" s="48" t="s">
        <v>681</v>
      </c>
      <c r="C34" s="48" t="s">
        <v>650</v>
      </c>
      <c r="D34" s="48" t="s">
        <v>653</v>
      </c>
      <c r="E34" s="48" t="s">
        <v>46</v>
      </c>
      <c r="F34" s="48" t="s">
        <v>96</v>
      </c>
      <c r="G34" s="22" t="s">
        <v>153</v>
      </c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47">
        <v>17002770</v>
      </c>
      <c r="B35" s="47" t="s">
        <v>682</v>
      </c>
      <c r="C35" s="47" t="s">
        <v>650</v>
      </c>
      <c r="D35" s="47" t="s">
        <v>653</v>
      </c>
      <c r="E35" s="47" t="s">
        <v>46</v>
      </c>
      <c r="F35" s="48" t="s">
        <v>96</v>
      </c>
      <c r="G35" s="22" t="s">
        <v>144</v>
      </c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48">
        <v>17002648</v>
      </c>
      <c r="B36" s="48" t="s">
        <v>683</v>
      </c>
      <c r="C36" s="48" t="s">
        <v>650</v>
      </c>
      <c r="D36" s="48" t="s">
        <v>671</v>
      </c>
      <c r="E36" s="48" t="s">
        <v>46</v>
      </c>
      <c r="F36" s="48" t="s">
        <v>96</v>
      </c>
      <c r="G36" s="22" t="s">
        <v>146</v>
      </c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47">
        <v>17002753</v>
      </c>
      <c r="B37" s="47" t="s">
        <v>684</v>
      </c>
      <c r="C37" s="47" t="s">
        <v>650</v>
      </c>
      <c r="D37" s="47" t="s">
        <v>685</v>
      </c>
      <c r="E37" s="47" t="s">
        <v>46</v>
      </c>
      <c r="F37" s="47" t="s">
        <v>96</v>
      </c>
      <c r="G37" s="22" t="s">
        <v>153</v>
      </c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48">
        <v>17004314</v>
      </c>
      <c r="B38" s="48" t="s">
        <v>686</v>
      </c>
      <c r="C38" s="48" t="s">
        <v>650</v>
      </c>
      <c r="D38" s="48" t="s">
        <v>655</v>
      </c>
      <c r="E38" s="48" t="s">
        <v>46</v>
      </c>
      <c r="F38" s="47" t="s">
        <v>96</v>
      </c>
      <c r="G38" s="22" t="s">
        <v>144</v>
      </c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47">
        <v>17054346</v>
      </c>
      <c r="B39" s="47" t="s">
        <v>687</v>
      </c>
      <c r="C39" s="47" t="s">
        <v>650</v>
      </c>
      <c r="D39" s="47" t="s">
        <v>655</v>
      </c>
      <c r="E39" s="47" t="s">
        <v>46</v>
      </c>
      <c r="F39" s="47" t="s">
        <v>96</v>
      </c>
      <c r="G39" s="22" t="s">
        <v>153</v>
      </c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48">
        <v>17053420</v>
      </c>
      <c r="B40" s="48" t="s">
        <v>688</v>
      </c>
      <c r="C40" s="48" t="s">
        <v>650</v>
      </c>
      <c r="D40" s="48" t="s">
        <v>655</v>
      </c>
      <c r="E40" s="48" t="s">
        <v>46</v>
      </c>
      <c r="F40" s="47" t="s">
        <v>96</v>
      </c>
      <c r="G40" s="22" t="s">
        <v>144</v>
      </c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47">
        <v>17004829</v>
      </c>
      <c r="B41" s="47" t="s">
        <v>689</v>
      </c>
      <c r="C41" s="47" t="s">
        <v>650</v>
      </c>
      <c r="D41" s="47" t="s">
        <v>655</v>
      </c>
      <c r="E41" s="47" t="s">
        <v>46</v>
      </c>
      <c r="F41" s="47" t="s">
        <v>96</v>
      </c>
      <c r="G41" s="22" t="s">
        <v>153</v>
      </c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48">
        <v>17040396</v>
      </c>
      <c r="B42" s="48" t="s">
        <v>690</v>
      </c>
      <c r="C42" s="48" t="s">
        <v>650</v>
      </c>
      <c r="D42" s="48" t="s">
        <v>655</v>
      </c>
      <c r="E42" s="48" t="s">
        <v>46</v>
      </c>
      <c r="F42" s="48" t="s">
        <v>96</v>
      </c>
      <c r="G42" s="22" t="s">
        <v>153</v>
      </c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47">
        <v>17039444</v>
      </c>
      <c r="B43" s="47" t="s">
        <v>691</v>
      </c>
      <c r="C43" s="47" t="s">
        <v>650</v>
      </c>
      <c r="D43" s="47" t="s">
        <v>655</v>
      </c>
      <c r="E43" s="47" t="s">
        <v>46</v>
      </c>
      <c r="F43" s="47" t="s">
        <v>96</v>
      </c>
      <c r="G43" s="22" t="s">
        <v>153</v>
      </c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</sheetData>
  <autoFilter ref="A10:G43" xr:uid="{00000000-0009-0000-0000-00000D000000}"/>
  <mergeCells count="2">
    <mergeCell ref="A8:B8"/>
    <mergeCell ref="A1:G1"/>
  </mergeCells>
  <conditionalFormatting sqref="F11:F968">
    <cfRule type="cellIs" dxfId="2" priority="1" operator="equal">
      <formula>"Não iniciado"</formula>
    </cfRule>
    <cfRule type="cellIs" dxfId="1" priority="2" operator="equal">
      <formula>"Em cadastramento"</formula>
    </cfRule>
    <cfRule type="cellIs" dxfId="0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90"/>
  <sheetViews>
    <sheetView workbookViewId="0"/>
  </sheetViews>
  <sheetFormatPr defaultColWidth="12.5703125" defaultRowHeight="15" customHeight="1"/>
  <cols>
    <col min="1" max="1" width="9" customWidth="1"/>
    <col min="2" max="2" width="45.5703125" customWidth="1"/>
    <col min="3" max="3" width="10.85546875" customWidth="1"/>
    <col min="4" max="4" width="7.140625" customWidth="1"/>
    <col min="6" max="6" width="10.140625" customWidth="1"/>
  </cols>
  <sheetData>
    <row r="1" spans="1:26" ht="15" customHeight="1">
      <c r="A1" s="60" t="s">
        <v>71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6" ht="15" customHeight="1">
      <c r="A2" s="61">
        <v>17028507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</row>
    <row r="3" spans="1:26" ht="15" customHeight="1">
      <c r="A3" s="61">
        <v>17051452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</row>
    <row r="4" spans="1:26" ht="15" customHeight="1">
      <c r="A4" s="61">
        <v>17029341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</row>
    <row r="5" spans="1:26" ht="15" customHeight="1">
      <c r="A5" s="61">
        <v>17044049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6" ht="15" customHeight="1">
      <c r="A6" s="61">
        <v>17056276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</row>
    <row r="7" spans="1:26" ht="15" customHeight="1">
      <c r="A7" s="61">
        <v>17028493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</row>
    <row r="8" spans="1:26" ht="15" customHeight="1">
      <c r="A8" s="61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" customHeight="1">
      <c r="A9" s="61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" customHeight="1">
      <c r="A10" s="61"/>
      <c r="B10" s="62" t="s">
        <v>692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" customHeight="1">
      <c r="A11" s="61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" customHeight="1">
      <c r="A12" s="61"/>
      <c r="B12" s="39" t="s">
        <v>693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" customHeight="1">
      <c r="A13" s="61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" customHeight="1">
      <c r="A14" s="61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" customHeight="1">
      <c r="A15" s="61">
        <f ca="1">IFERROR(__xludf.DUMMYFUNCTION("FILTER('SRE PEDRO AFONSO'!A10:G40,'SRE PEDRO AFONSO'!A10:A40=A2)"),17028507)</f>
        <v>17028507</v>
      </c>
      <c r="B15" s="39" t="str">
        <f ca="1">IFERROR(__xludf.DUMMYFUNCTION("""COMPUTED_VALUE"""),"ESCOLA ESTADUAL INDIGENA TORO HACRO")</f>
        <v>ESCOLA ESTADUAL INDIGENA TORO HACRO</v>
      </c>
      <c r="C15" s="39" t="str">
        <f ca="1">IFERROR(__xludf.DUMMYFUNCTION("""COMPUTED_VALUE"""),"ARAGUAINA")</f>
        <v>ARAGUAINA</v>
      </c>
      <c r="D15" s="39" t="str">
        <f ca="1">IFERROR(__xludf.DUMMYFUNCTION("""COMPUTED_VALUE"""),"Goiatins")</f>
        <v>Goiatins</v>
      </c>
      <c r="E15" s="39" t="str">
        <f ca="1">IFERROR(__xludf.DUMMYFUNCTION("""COMPUTED_VALUE"""),"Estadual")</f>
        <v>Estadual</v>
      </c>
      <c r="F15" s="39" t="str">
        <f ca="1">IFERROR(__xludf.DUMMYFUNCTION("""COMPUTED_VALUE"""),"Em cadastramento")</f>
        <v>Em cadastramento</v>
      </c>
      <c r="G15" s="42" t="str">
        <f ca="1">IFERROR(__xludf.DUMMYFUNCTION("""COMPUTED_VALUE"""),"R$ 2.451,00")</f>
        <v>R$ 2.451,00</v>
      </c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" customHeight="1">
      <c r="A16" s="61">
        <f ca="1">IFERROR(__xludf.DUMMYFUNCTION("FILTER('SRE PEDRO AFONSO'!A11:G40,'SRE PEDRO AFONSO'!A11:A40=A3)"),17051452)</f>
        <v>17051452</v>
      </c>
      <c r="B16" s="39" t="str">
        <f ca="1">IFERROR(__xludf.DUMMYFUNCTION("""COMPUTED_VALUE"""),"ESCOLA ESTADUAL INDIGENA XEPJAKA")</f>
        <v>ESCOLA ESTADUAL INDIGENA XEPJAKA</v>
      </c>
      <c r="C16" s="39" t="str">
        <f ca="1">IFERROR(__xludf.DUMMYFUNCTION("""COMPUTED_VALUE"""),"ARAGUAINA")</f>
        <v>ARAGUAINA</v>
      </c>
      <c r="D16" s="39" t="str">
        <f ca="1">IFERROR(__xludf.DUMMYFUNCTION("""COMPUTED_VALUE"""),"Goiatins")</f>
        <v>Goiatins</v>
      </c>
      <c r="E16" s="39" t="str">
        <f ca="1">IFERROR(__xludf.DUMMYFUNCTION("""COMPUTED_VALUE"""),"Estadual")</f>
        <v>Estadual</v>
      </c>
      <c r="F16" s="39" t="str">
        <f ca="1">IFERROR(__xludf.DUMMYFUNCTION("""COMPUTED_VALUE"""),"Em análise do MEC")</f>
        <v>Em análise do MEC</v>
      </c>
      <c r="G16" s="42" t="str">
        <f ca="1">IFERROR(__xludf.DUMMYFUNCTION("""COMPUTED_VALUE"""),"R$ 3.328,00")</f>
        <v>R$ 3.328,00</v>
      </c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" customHeight="1">
      <c r="A17" s="61">
        <f ca="1">IFERROR(__xludf.DUMMYFUNCTION("FILTER('SRE PEDRO AFONSO'!A12:G40,'SRE PEDRO AFONSO'!A12:A40=A4)"),17029341)</f>
        <v>17029341</v>
      </c>
      <c r="B17" s="39" t="str">
        <f ca="1">IFERROR(__xludf.DUMMYFUNCTION("""COMPUTED_VALUE"""),"ESCOLA INDIGENA 19 DE ABRIL")</f>
        <v>ESCOLA INDIGENA 19 DE ABRIL</v>
      </c>
      <c r="C17" s="39" t="str">
        <f ca="1">IFERROR(__xludf.DUMMYFUNCTION("""COMPUTED_VALUE"""),"ARAGUAINA")</f>
        <v>ARAGUAINA</v>
      </c>
      <c r="D17" s="39" t="str">
        <f ca="1">IFERROR(__xludf.DUMMYFUNCTION("""COMPUTED_VALUE"""),"Goiatins")</f>
        <v>Goiatins</v>
      </c>
      <c r="E17" s="39" t="str">
        <f ca="1">IFERROR(__xludf.DUMMYFUNCTION("""COMPUTED_VALUE"""),"Estadual")</f>
        <v>Estadual</v>
      </c>
      <c r="F17" s="39" t="str">
        <f ca="1">IFERROR(__xludf.DUMMYFUNCTION("""COMPUTED_VALUE"""),"Em análise do MEC")</f>
        <v>Em análise do MEC</v>
      </c>
      <c r="G17" s="42" t="str">
        <f ca="1">IFERROR(__xludf.DUMMYFUNCTION("""COMPUTED_VALUE"""),"R$ 3.328,00")</f>
        <v>R$ 3.328,00</v>
      </c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" customHeight="1">
      <c r="A18" s="61" t="str">
        <f ca="1">IFERROR(__xludf.DUMMYFUNCTION("FILTER('SRE PEDRO AFONSO'!A13:G40,'SRE PEDRO AFONSO'!A13:A40=A5)"),"#N/A")</f>
        <v>#N/A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61" t="str">
        <f ca="1">IFERROR(__xludf.DUMMYFUNCTION("FILTER('SRE PEDRO AFONSO'!L13:R40,'SRE PEDRO AFONSO'!L13:L40=L5)"),"")</f>
        <v/>
      </c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" customHeight="1">
      <c r="A19" s="61" t="str">
        <f ca="1">IFERROR(__xludf.DUMMYFUNCTION("FILTER('SRE PEDRO AFONSO'!A14:G40,'SRE PEDRO AFONSO'!A14:A40=A6)"),"#N/A")</f>
        <v>#N/A</v>
      </c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" customHeight="1">
      <c r="A20" s="61">
        <f ca="1">IFERROR(__xludf.DUMMYFUNCTION("FILTER('SRE PEDRO AFONSO'!A15:G40,'SRE PEDRO AFONSO'!A15:A40=A7)"),17028493)</f>
        <v>17028493</v>
      </c>
      <c r="B20" s="39" t="str">
        <f ca="1">IFERROR(__xludf.DUMMYFUNCTION("""COMPUTED_VALUE"""),"ESCOLA INDIGENA CROKROC")</f>
        <v>ESCOLA INDIGENA CROKROC</v>
      </c>
      <c r="C20" s="39" t="str">
        <f ca="1">IFERROR(__xludf.DUMMYFUNCTION("""COMPUTED_VALUE"""),"ARAGUAINA")</f>
        <v>ARAGUAINA</v>
      </c>
      <c r="D20" s="39" t="str">
        <f ca="1">IFERROR(__xludf.DUMMYFUNCTION("""COMPUTED_VALUE"""),"Goiatins")</f>
        <v>Goiatins</v>
      </c>
      <c r="E20" s="39" t="str">
        <f ca="1">IFERROR(__xludf.DUMMYFUNCTION("""COMPUTED_VALUE"""),"Estadual")</f>
        <v>Estadual</v>
      </c>
      <c r="F20" s="39" t="str">
        <f ca="1">IFERROR(__xludf.DUMMYFUNCTION("""COMPUTED_VALUE"""),"Em análise do MEC")</f>
        <v>Em análise do MEC</v>
      </c>
      <c r="G20" s="42">
        <f ca="1">IFERROR(__xludf.DUMMYFUNCTION("""COMPUTED_VALUE"""),2451)</f>
        <v>2451</v>
      </c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" customHeight="1">
      <c r="A21" s="61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" customHeight="1">
      <c r="A22" s="61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" customHeight="1">
      <c r="A23" s="61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" customHeight="1">
      <c r="A24" s="61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" customHeight="1">
      <c r="A25" s="61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" customHeight="1">
      <c r="A26" s="61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" customHeight="1">
      <c r="A27" s="61" t="s">
        <v>694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" customHeight="1">
      <c r="A28" s="61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" customHeight="1">
      <c r="A29" s="61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" customHeight="1">
      <c r="A30" s="61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" customHeight="1">
      <c r="A31" s="61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" customHeight="1">
      <c r="A32" s="61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" customHeight="1">
      <c r="A33" s="61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>
      <c r="A34" s="61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>
      <c r="A35" s="61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>
      <c r="A36" s="6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>
      <c r="A37" s="61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>
      <c r="A38" s="61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>
      <c r="A39" s="61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>
      <c r="A40" s="61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>
      <c r="A41" s="61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>
      <c r="A42" s="61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>
      <c r="A43" s="61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>
      <c r="A44" s="61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>
      <c r="A45" s="61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5.75" customHeight="1">
      <c r="A46" s="61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5.75" customHeight="1">
      <c r="A47" s="61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5.75" customHeight="1">
      <c r="A48" s="61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5.75" customHeight="1">
      <c r="A49" s="61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5.75" customHeight="1">
      <c r="A50" s="61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5.75" customHeight="1">
      <c r="A51" s="61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5.75" customHeight="1">
      <c r="A52" s="61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5.75" customHeight="1">
      <c r="A53" s="61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5.75" customHeight="1">
      <c r="A54" s="61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5.75" customHeight="1">
      <c r="A55" s="61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5.75" customHeight="1">
      <c r="A56" s="61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5.75" customHeight="1">
      <c r="A57" s="61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5.75" customHeight="1">
      <c r="A58" s="61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5.75" customHeight="1">
      <c r="A59" s="61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5.75" customHeight="1">
      <c r="A60" s="61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5.75" customHeight="1">
      <c r="A61" s="61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5.75" customHeight="1">
      <c r="A62" s="61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5.75" customHeight="1">
      <c r="A63" s="61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5.75" customHeight="1">
      <c r="A64" s="61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5.75" customHeight="1">
      <c r="A65" s="61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5.75" customHeight="1">
      <c r="A66" s="61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5.75" customHeight="1">
      <c r="A67" s="61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5.75" customHeight="1">
      <c r="A68" s="61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5.75" customHeight="1">
      <c r="A69" s="61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5.75" customHeight="1">
      <c r="A70" s="61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5.75" customHeight="1">
      <c r="A71" s="61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5.75" customHeight="1">
      <c r="A72" s="61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5.75" customHeight="1">
      <c r="A73" s="61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5.75" customHeight="1">
      <c r="A74" s="61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5.75" customHeight="1">
      <c r="A75" s="61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5.75" customHeight="1">
      <c r="A76" s="61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5.75" customHeight="1">
      <c r="A77" s="61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5.75" customHeight="1">
      <c r="A78" s="61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5.75" customHeight="1">
      <c r="A79" s="61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5.75" customHeight="1">
      <c r="A80" s="61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5.75" customHeight="1">
      <c r="A81" s="61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5.75" customHeight="1">
      <c r="A82" s="61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5.75" customHeight="1">
      <c r="A83" s="61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5.75" customHeight="1">
      <c r="A84" s="61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5.75" customHeight="1">
      <c r="A85" s="61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5.75" customHeight="1">
      <c r="A86" s="61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5.75" customHeight="1">
      <c r="A87" s="61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5.75" customHeight="1">
      <c r="A88" s="61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5.75" customHeight="1">
      <c r="A89" s="61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5.75" customHeight="1">
      <c r="A90" s="61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5.75" customHeight="1">
      <c r="A91" s="61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5.75" customHeight="1">
      <c r="A92" s="61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5.75" customHeight="1">
      <c r="A93" s="61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5.75" customHeight="1">
      <c r="A94" s="61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5.75" customHeight="1">
      <c r="A95" s="61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5.75" customHeight="1">
      <c r="A96" s="61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5.75" customHeight="1">
      <c r="A97" s="61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5.75" customHeight="1">
      <c r="A98" s="61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5.75" customHeight="1">
      <c r="A99" s="61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5.75" customHeight="1">
      <c r="A100" s="61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5.75" customHeight="1">
      <c r="A101" s="61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5.75" customHeight="1">
      <c r="A102" s="61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5.75" customHeight="1">
      <c r="A103" s="61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5.75" customHeight="1">
      <c r="A104" s="61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5.75" customHeight="1">
      <c r="A105" s="61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5.75" customHeight="1">
      <c r="A106" s="61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5.75" customHeight="1">
      <c r="A107" s="61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5.75" customHeight="1">
      <c r="A108" s="61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5.75" customHeight="1">
      <c r="A109" s="61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5.75" customHeight="1">
      <c r="A110" s="61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5.75" customHeight="1">
      <c r="A111" s="61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5.75" customHeight="1">
      <c r="A112" s="61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5.75" customHeight="1">
      <c r="A113" s="61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5.75" customHeight="1">
      <c r="A114" s="61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5.75" customHeight="1">
      <c r="A115" s="61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5.75" customHeight="1">
      <c r="A116" s="61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5.75" customHeight="1">
      <c r="A117" s="61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5.75" customHeight="1">
      <c r="A118" s="61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5.75" customHeight="1">
      <c r="A119" s="61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5.75" customHeight="1">
      <c r="A120" s="61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5.75" customHeight="1">
      <c r="A121" s="61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5.75" customHeight="1">
      <c r="A122" s="61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5.75" customHeight="1">
      <c r="A123" s="61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5.75" customHeight="1">
      <c r="A124" s="61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5.75" customHeight="1">
      <c r="A125" s="61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5.75" customHeight="1">
      <c r="A126" s="61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5.75" customHeight="1">
      <c r="A127" s="61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5.75" customHeight="1">
      <c r="A128" s="61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5.75" customHeight="1">
      <c r="A129" s="61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5.75" customHeight="1">
      <c r="A130" s="61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5.75" customHeight="1">
      <c r="A131" s="61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5.75" customHeight="1">
      <c r="A132" s="61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5.75" customHeight="1">
      <c r="A133" s="61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5.75" customHeight="1">
      <c r="A134" s="61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5.75" customHeight="1">
      <c r="A135" s="61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5.75" customHeight="1">
      <c r="A136" s="61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5.75" customHeight="1">
      <c r="A137" s="61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5.75" customHeight="1">
      <c r="A138" s="61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5.75" customHeight="1">
      <c r="A139" s="61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5.75" customHeight="1">
      <c r="A140" s="61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5.75" customHeight="1">
      <c r="A141" s="61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5.75" customHeight="1">
      <c r="A142" s="61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5.75" customHeight="1">
      <c r="A143" s="61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5.75" customHeight="1">
      <c r="A144" s="61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5.75" customHeight="1">
      <c r="A145" s="61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5.75" customHeight="1">
      <c r="A146" s="61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5.75" customHeight="1">
      <c r="A147" s="61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5.75" customHeight="1">
      <c r="A148" s="61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5.75" customHeight="1">
      <c r="A149" s="61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5.75" customHeight="1">
      <c r="A150" s="61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5.75" customHeight="1">
      <c r="A151" s="61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5.75" customHeight="1">
      <c r="A152" s="61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5.75" customHeight="1">
      <c r="A153" s="61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5.75" customHeight="1">
      <c r="A154" s="61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5.75" customHeight="1">
      <c r="A155" s="61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5.75" customHeight="1">
      <c r="A156" s="61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5.75" customHeight="1">
      <c r="A157" s="61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5.75" customHeight="1">
      <c r="A158" s="61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5.75" customHeight="1">
      <c r="A159" s="61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5.75" customHeight="1">
      <c r="A160" s="61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5.75" customHeight="1">
      <c r="A161" s="61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5.75" customHeight="1">
      <c r="A162" s="61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5.75" customHeight="1">
      <c r="A163" s="61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5.75" customHeight="1">
      <c r="A164" s="61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5.75" customHeight="1">
      <c r="A165" s="61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5.75" customHeight="1">
      <c r="A166" s="61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5.75" customHeight="1">
      <c r="A167" s="61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5.75" customHeight="1">
      <c r="A168" s="61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5.75" customHeight="1">
      <c r="A169" s="61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5.75" customHeight="1">
      <c r="A170" s="61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5.75" customHeight="1">
      <c r="A171" s="61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5.75" customHeight="1">
      <c r="A172" s="61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5.75" customHeight="1">
      <c r="A173" s="61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5.75" customHeight="1">
      <c r="A174" s="61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5.75" customHeight="1">
      <c r="A175" s="61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5.75" customHeight="1">
      <c r="A176" s="61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5.75" customHeight="1">
      <c r="A177" s="61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5.75" customHeight="1">
      <c r="A178" s="61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5.75" customHeight="1">
      <c r="A179" s="61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5.75" customHeight="1">
      <c r="A180" s="61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5.75" customHeight="1">
      <c r="A181" s="61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5.75" customHeight="1">
      <c r="A182" s="61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5.75" customHeight="1">
      <c r="A183" s="61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5.75" customHeight="1">
      <c r="A184" s="61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5.75" customHeight="1">
      <c r="A185" s="61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5.75" customHeight="1">
      <c r="A186" s="61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5.75" customHeight="1">
      <c r="A187" s="61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5.75" customHeight="1">
      <c r="A188" s="61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5.75" customHeight="1">
      <c r="A189" s="61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5.75" customHeight="1">
      <c r="A190" s="61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5.75" customHeight="1">
      <c r="A191" s="61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5.75" customHeight="1">
      <c r="A192" s="61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5.75" customHeight="1">
      <c r="A193" s="61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5.75" customHeight="1">
      <c r="A194" s="61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5.75" customHeight="1">
      <c r="A195" s="61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5.75" customHeight="1">
      <c r="A196" s="61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5.75" customHeight="1">
      <c r="A197" s="61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5.75" customHeight="1">
      <c r="A198" s="61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5.75" customHeight="1">
      <c r="A199" s="61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5.75" customHeight="1">
      <c r="A200" s="61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5.75" customHeight="1">
      <c r="A201" s="61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5.75" customHeight="1">
      <c r="A202" s="61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5.75" customHeight="1">
      <c r="A203" s="61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5.75" customHeight="1">
      <c r="A204" s="61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5.75" customHeight="1">
      <c r="A205" s="61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5.75" customHeight="1">
      <c r="A206" s="61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5.75" customHeight="1">
      <c r="A207" s="61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5.75" customHeight="1">
      <c r="A208" s="61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5.75" customHeight="1">
      <c r="A209" s="61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5.75" customHeight="1">
      <c r="A210" s="61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5.75" customHeight="1">
      <c r="A211" s="61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5.75" customHeight="1">
      <c r="A212" s="61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5.75" customHeight="1">
      <c r="A213" s="61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5.75" customHeight="1">
      <c r="A214" s="61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5.75" customHeight="1">
      <c r="A215" s="61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5.75" customHeight="1">
      <c r="A216" s="61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5.75" customHeight="1">
      <c r="A217" s="61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5.75" customHeight="1">
      <c r="A218" s="61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5.75" customHeight="1">
      <c r="A219" s="61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5.75" customHeight="1">
      <c r="A220" s="61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5.75" customHeight="1">
      <c r="A221" s="61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5.75" customHeight="1">
      <c r="A222" s="61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5.75" customHeight="1">
      <c r="A223" s="61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5.75" customHeight="1">
      <c r="A224" s="61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5.75" customHeight="1">
      <c r="A225" s="61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5.75" customHeight="1">
      <c r="A226" s="61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5.75" customHeight="1">
      <c r="A227" s="61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5.75" customHeight="1">
      <c r="A228" s="61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5.75" customHeight="1">
      <c r="A229" s="61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5.75" customHeight="1">
      <c r="A230" s="61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5.75" customHeight="1">
      <c r="A231" s="61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5.75" customHeight="1">
      <c r="A232" s="61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5.75" customHeight="1">
      <c r="A233" s="61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5.75" customHeight="1">
      <c r="A234" s="61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5.75" customHeight="1">
      <c r="A235" s="61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5.75" customHeight="1">
      <c r="A236" s="61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5.75" customHeight="1">
      <c r="A237" s="61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5.75" customHeight="1">
      <c r="A238" s="61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5.75" customHeight="1">
      <c r="A239" s="61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5.75" customHeight="1">
      <c r="A240" s="61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5.75" customHeight="1">
      <c r="A241" s="61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5.75" customHeight="1">
      <c r="A242" s="61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5.75" customHeight="1">
      <c r="A243" s="61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5.75" customHeight="1">
      <c r="A244" s="61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5.75" customHeight="1">
      <c r="A245" s="61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5.75" customHeight="1">
      <c r="A246" s="61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5.75" customHeight="1">
      <c r="A247" s="61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5.75" customHeight="1">
      <c r="A248" s="61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5.75" customHeight="1">
      <c r="A249" s="61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5.75" customHeight="1">
      <c r="A250" s="61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5.75" customHeight="1">
      <c r="A251" s="61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5.75" customHeight="1">
      <c r="A252" s="61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5.75" customHeight="1">
      <c r="A253" s="61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5.75" customHeight="1">
      <c r="A254" s="61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5.75" customHeight="1">
      <c r="A255" s="61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5.75" customHeight="1">
      <c r="A256" s="61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5.75" customHeight="1">
      <c r="A257" s="61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5.75" customHeight="1">
      <c r="A258" s="61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5.75" customHeight="1">
      <c r="A259" s="61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5.75" customHeight="1">
      <c r="A260" s="61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5.75" customHeight="1">
      <c r="A261" s="61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5.75" customHeight="1">
      <c r="A262" s="61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5.75" customHeight="1">
      <c r="A263" s="61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5.75" customHeight="1">
      <c r="A264" s="61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5.75" customHeight="1">
      <c r="A265" s="61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5.75" customHeight="1">
      <c r="A266" s="61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5.75" customHeight="1">
      <c r="A267" s="61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5.75" customHeight="1">
      <c r="A268" s="61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5.75" customHeight="1">
      <c r="A269" s="61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5.75" customHeight="1">
      <c r="A270" s="61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5.75" customHeight="1">
      <c r="A271" s="61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5.75" customHeight="1">
      <c r="A272" s="61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5.75" customHeight="1">
      <c r="A273" s="61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5.75" customHeight="1">
      <c r="A274" s="61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5.75" customHeight="1">
      <c r="A275" s="61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5.75" customHeight="1">
      <c r="A276" s="61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5.75" customHeight="1">
      <c r="A277" s="61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5.75" customHeight="1">
      <c r="A278" s="61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5.75" customHeight="1">
      <c r="A279" s="61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5.75" customHeight="1">
      <c r="A280" s="61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5.75" customHeight="1">
      <c r="A281" s="61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5.75" customHeight="1">
      <c r="A282" s="61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5.75" customHeight="1">
      <c r="A283" s="61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5.75" customHeight="1">
      <c r="A284" s="61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5.75" customHeight="1">
      <c r="A285" s="61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5.75" customHeight="1">
      <c r="A286" s="61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5.75" customHeight="1">
      <c r="A287" s="61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5.75" customHeight="1">
      <c r="A288" s="61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5.75" customHeight="1">
      <c r="A289" s="61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5.75" customHeight="1">
      <c r="A290" s="61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5.75" customHeight="1">
      <c r="A291" s="61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5.75" customHeight="1">
      <c r="A292" s="61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5.75" customHeight="1">
      <c r="A293" s="61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5.75" customHeight="1">
      <c r="A294" s="61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5.75" customHeight="1">
      <c r="A295" s="61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5.75" customHeight="1">
      <c r="A296" s="61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5.75" customHeight="1">
      <c r="A297" s="61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5.75" customHeight="1">
      <c r="A298" s="61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5.75" customHeight="1">
      <c r="A299" s="61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5.75" customHeight="1">
      <c r="A300" s="61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5.75" customHeight="1">
      <c r="A301" s="61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5.75" customHeight="1">
      <c r="A302" s="61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5.75" customHeight="1">
      <c r="A303" s="61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5.75" customHeight="1">
      <c r="A304" s="61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5.75" customHeight="1">
      <c r="A305" s="61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5.75" customHeight="1">
      <c r="A306" s="61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5.75" customHeight="1">
      <c r="A307" s="61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5.75" customHeight="1">
      <c r="A308" s="61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5.75" customHeight="1">
      <c r="A309" s="61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5.75" customHeight="1">
      <c r="A310" s="61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5.75" customHeight="1">
      <c r="A311" s="61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5.75" customHeight="1">
      <c r="A312" s="61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5.75" customHeight="1">
      <c r="A313" s="61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5.75" customHeight="1">
      <c r="A314" s="61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5.75" customHeight="1">
      <c r="A315" s="61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5.75" customHeight="1">
      <c r="A316" s="61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5.75" customHeight="1">
      <c r="A317" s="61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5.75" customHeight="1">
      <c r="A318" s="61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5.75" customHeight="1">
      <c r="A319" s="61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5.75" customHeight="1">
      <c r="A320" s="61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5.75" customHeight="1">
      <c r="A321" s="61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5.75" customHeight="1">
      <c r="A322" s="61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5.75" customHeight="1">
      <c r="A323" s="61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5.75" customHeight="1">
      <c r="A324" s="61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5.75" customHeight="1">
      <c r="A325" s="61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5.75" customHeight="1">
      <c r="A326" s="61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5.75" customHeight="1">
      <c r="A327" s="61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5.75" customHeight="1">
      <c r="A328" s="61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5.75" customHeight="1">
      <c r="A329" s="61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5.75" customHeight="1">
      <c r="A330" s="61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5.75" customHeight="1">
      <c r="A331" s="61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5.75" customHeight="1">
      <c r="A332" s="61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5.75" customHeight="1">
      <c r="A333" s="61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5.75" customHeight="1">
      <c r="A334" s="61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5.75" customHeight="1">
      <c r="A335" s="61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5.75" customHeight="1">
      <c r="A336" s="61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5.75" customHeight="1">
      <c r="A337" s="61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5.75" customHeight="1">
      <c r="A338" s="61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5.75" customHeight="1">
      <c r="A339" s="61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5.75" customHeight="1">
      <c r="A340" s="61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5.75" customHeight="1">
      <c r="A341" s="61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5.75" customHeight="1">
      <c r="A342" s="61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5.75" customHeight="1">
      <c r="A343" s="61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5.75" customHeight="1">
      <c r="A344" s="61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5.75" customHeight="1">
      <c r="A345" s="61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5.75" customHeight="1">
      <c r="A346" s="61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5.75" customHeight="1">
      <c r="A347" s="61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5.75" customHeight="1">
      <c r="A348" s="61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5.75" customHeight="1">
      <c r="A349" s="61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5.75" customHeight="1">
      <c r="A350" s="61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5.75" customHeight="1">
      <c r="A351" s="61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5.75" customHeight="1">
      <c r="A352" s="61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5.75" customHeight="1">
      <c r="A353" s="61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5.75" customHeight="1">
      <c r="A354" s="61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5.75" customHeight="1">
      <c r="A355" s="61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5.75" customHeight="1">
      <c r="A356" s="61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5.75" customHeight="1">
      <c r="A357" s="61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5.75" customHeight="1">
      <c r="A358" s="61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5.75" customHeight="1">
      <c r="A359" s="61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5.75" customHeight="1">
      <c r="A360" s="61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5.75" customHeight="1">
      <c r="A361" s="61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5.75" customHeight="1">
      <c r="A362" s="61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5.75" customHeight="1">
      <c r="A363" s="61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5.75" customHeight="1">
      <c r="A364" s="61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5.75" customHeight="1">
      <c r="A365" s="61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5.75" customHeight="1">
      <c r="A366" s="61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5.75" customHeight="1">
      <c r="A367" s="61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5.75" customHeight="1">
      <c r="A368" s="61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5.75" customHeight="1">
      <c r="A369" s="61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5.75" customHeight="1">
      <c r="A370" s="61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5.75" customHeight="1">
      <c r="A371" s="61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5.75" customHeight="1">
      <c r="A372" s="61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5.75" customHeight="1">
      <c r="A373" s="61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5.75" customHeight="1">
      <c r="A374" s="61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5.75" customHeight="1">
      <c r="A375" s="61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5.75" customHeight="1">
      <c r="A376" s="61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5.75" customHeight="1">
      <c r="A377" s="61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5.75" customHeight="1">
      <c r="A378" s="61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5.75" customHeight="1">
      <c r="A379" s="61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5.75" customHeight="1">
      <c r="A380" s="61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5.75" customHeight="1">
      <c r="A381" s="61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5.75" customHeight="1">
      <c r="A382" s="61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5.75" customHeight="1">
      <c r="A383" s="61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5.75" customHeight="1">
      <c r="A384" s="61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5.75" customHeight="1">
      <c r="A385" s="61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5.75" customHeight="1">
      <c r="A386" s="61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5.75" customHeight="1">
      <c r="A387" s="61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5.75" customHeight="1">
      <c r="A388" s="61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5.75" customHeight="1">
      <c r="A389" s="61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5.75" customHeight="1">
      <c r="A390" s="61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5.75" customHeight="1">
      <c r="A391" s="61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5.75" customHeight="1">
      <c r="A392" s="61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5.75" customHeight="1">
      <c r="A393" s="61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5.75" customHeight="1">
      <c r="A394" s="61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5.75" customHeight="1">
      <c r="A395" s="61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5.75" customHeight="1">
      <c r="A396" s="61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5.75" customHeight="1">
      <c r="A397" s="61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5.75" customHeight="1">
      <c r="A398" s="61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5.75" customHeight="1">
      <c r="A399" s="61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5.75" customHeight="1">
      <c r="A400" s="61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5.75" customHeight="1">
      <c r="A401" s="61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5.75" customHeight="1">
      <c r="A402" s="61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5.75" customHeight="1">
      <c r="A403" s="61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5.75" customHeight="1">
      <c r="A404" s="61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5.75" customHeight="1">
      <c r="A405" s="61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5.75" customHeight="1">
      <c r="A406" s="61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5.75" customHeight="1">
      <c r="A407" s="61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5.75" customHeight="1">
      <c r="A408" s="61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5.75" customHeight="1">
      <c r="A409" s="61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5.75" customHeight="1">
      <c r="A410" s="61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5.75" customHeight="1">
      <c r="A411" s="61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5.75" customHeight="1">
      <c r="A412" s="61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5.75" customHeight="1">
      <c r="A413" s="61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5.75" customHeight="1">
      <c r="A414" s="61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5.75" customHeight="1">
      <c r="A415" s="61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5.75" customHeight="1">
      <c r="A416" s="61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5.75" customHeight="1">
      <c r="A417" s="61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5.75" customHeight="1">
      <c r="A418" s="61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5.75" customHeight="1">
      <c r="A419" s="61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5.75" customHeight="1">
      <c r="A420" s="61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5.75" customHeight="1">
      <c r="A421" s="61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5.75" customHeight="1">
      <c r="A422" s="61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5.75" customHeight="1">
      <c r="A423" s="61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5.75" customHeight="1">
      <c r="A424" s="61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5.75" customHeight="1">
      <c r="A425" s="61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5.75" customHeight="1">
      <c r="A426" s="61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5.75" customHeight="1">
      <c r="A427" s="61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5.75" customHeight="1">
      <c r="A428" s="61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5.75" customHeight="1">
      <c r="A429" s="61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5.75" customHeight="1">
      <c r="A430" s="61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5.75" customHeight="1">
      <c r="A431" s="61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5.75" customHeight="1">
      <c r="A432" s="61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5.75" customHeight="1">
      <c r="A433" s="61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5.75" customHeight="1">
      <c r="A434" s="61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5.75" customHeight="1">
      <c r="A435" s="61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5.75" customHeight="1">
      <c r="A436" s="61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5.75" customHeight="1">
      <c r="A437" s="61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5.75" customHeight="1">
      <c r="A438" s="61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5.75" customHeight="1">
      <c r="A439" s="61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5.75" customHeight="1">
      <c r="A440" s="61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5.75" customHeight="1">
      <c r="A441" s="61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5.75" customHeight="1">
      <c r="A442" s="61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5.75" customHeight="1">
      <c r="A443" s="61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5.75" customHeight="1">
      <c r="A444" s="61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5.75" customHeight="1">
      <c r="A445" s="61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5.75" customHeight="1">
      <c r="A446" s="61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5.75" customHeight="1">
      <c r="A447" s="61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5.75" customHeight="1">
      <c r="A448" s="61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5.75" customHeight="1">
      <c r="A449" s="61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5.75" customHeight="1">
      <c r="A450" s="61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5.75" customHeight="1">
      <c r="A451" s="61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5.75" customHeight="1">
      <c r="A452" s="61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5.75" customHeight="1">
      <c r="A453" s="61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5.75" customHeight="1">
      <c r="A454" s="61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5.75" customHeight="1">
      <c r="A455" s="61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5.75" customHeight="1">
      <c r="A456" s="61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5.75" customHeight="1">
      <c r="A457" s="61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5.75" customHeight="1">
      <c r="A458" s="61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5.75" customHeight="1">
      <c r="A459" s="61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5.75" customHeight="1">
      <c r="A460" s="61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5.75" customHeight="1">
      <c r="A461" s="61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5.75" customHeight="1">
      <c r="A462" s="61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5.75" customHeight="1">
      <c r="A463" s="61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5.75" customHeight="1">
      <c r="A464" s="61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5.75" customHeight="1">
      <c r="A465" s="61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5.75" customHeight="1">
      <c r="A466" s="61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5.75" customHeight="1">
      <c r="A467" s="61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5.75" customHeight="1">
      <c r="A468" s="61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5.75" customHeight="1">
      <c r="A469" s="61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5.75" customHeight="1">
      <c r="A470" s="61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5.75" customHeight="1">
      <c r="A471" s="61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5.75" customHeight="1">
      <c r="A472" s="61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5.75" customHeight="1">
      <c r="A473" s="61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5.75" customHeight="1">
      <c r="A474" s="61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5.75" customHeight="1">
      <c r="A475" s="61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5.75" customHeight="1">
      <c r="A476" s="61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5.75" customHeight="1">
      <c r="A477" s="61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5.75" customHeight="1">
      <c r="A478" s="61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5.75" customHeight="1">
      <c r="A479" s="61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5.75" customHeight="1">
      <c r="A480" s="61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5.75" customHeight="1">
      <c r="A481" s="61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5.75" customHeight="1">
      <c r="A482" s="61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5.75" customHeight="1">
      <c r="A483" s="61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5.75" customHeight="1">
      <c r="A484" s="61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5.75" customHeight="1">
      <c r="A485" s="61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5.75" customHeight="1">
      <c r="A486" s="61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5.75" customHeight="1">
      <c r="A487" s="61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5.75" customHeight="1">
      <c r="A488" s="61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5.75" customHeight="1">
      <c r="A489" s="61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5.75" customHeight="1">
      <c r="A490" s="61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5.75" customHeight="1">
      <c r="A491" s="61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5.75" customHeight="1">
      <c r="A492" s="61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5.75" customHeight="1">
      <c r="A493" s="61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5.75" customHeight="1">
      <c r="A494" s="61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5.75" customHeight="1">
      <c r="A495" s="61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5.75" customHeight="1">
      <c r="A496" s="61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5.75" customHeight="1">
      <c r="A497" s="61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5.75" customHeight="1">
      <c r="A498" s="61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5.75" customHeight="1">
      <c r="A499" s="61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5.75" customHeight="1">
      <c r="A500" s="61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5.75" customHeight="1">
      <c r="A501" s="61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5.75" customHeight="1">
      <c r="A502" s="61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5.75" customHeight="1">
      <c r="A503" s="61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5.75" customHeight="1">
      <c r="A504" s="61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5.75" customHeight="1">
      <c r="A505" s="61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5.75" customHeight="1">
      <c r="A506" s="61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5.75" customHeight="1">
      <c r="A507" s="61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5.75" customHeight="1">
      <c r="A508" s="61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5.75" customHeight="1">
      <c r="A509" s="61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5.75" customHeight="1">
      <c r="A510" s="61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5.75" customHeight="1">
      <c r="A511" s="61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5.75" customHeight="1">
      <c r="A512" s="61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5.75" customHeight="1">
      <c r="A513" s="61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5.75" customHeight="1">
      <c r="A514" s="61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5.75" customHeight="1">
      <c r="A515" s="61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5.75" customHeight="1">
      <c r="A516" s="61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5.75" customHeight="1">
      <c r="A517" s="61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5.75" customHeight="1">
      <c r="A518" s="61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5.75" customHeight="1">
      <c r="A519" s="61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5.75" customHeight="1">
      <c r="A520" s="61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5.75" customHeight="1">
      <c r="A521" s="61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5.75" customHeight="1">
      <c r="A522" s="61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5.75" customHeight="1">
      <c r="A523" s="61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5.75" customHeight="1">
      <c r="A524" s="61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5.75" customHeight="1">
      <c r="A525" s="61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5.75" customHeight="1">
      <c r="A526" s="61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5.75" customHeight="1">
      <c r="A527" s="61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5.75" customHeight="1">
      <c r="A528" s="61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5.75" customHeight="1">
      <c r="A529" s="61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5.75" customHeight="1">
      <c r="A530" s="61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5.75" customHeight="1">
      <c r="A531" s="61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5.75" customHeight="1">
      <c r="A532" s="61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5.75" customHeight="1">
      <c r="A533" s="61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5.75" customHeight="1">
      <c r="A534" s="61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5.75" customHeight="1">
      <c r="A535" s="61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5.75" customHeight="1">
      <c r="A536" s="61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5.75" customHeight="1">
      <c r="A537" s="61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5.75" customHeight="1">
      <c r="A538" s="61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5.75" customHeight="1">
      <c r="A539" s="61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5.75" customHeight="1">
      <c r="A540" s="61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5.75" customHeight="1">
      <c r="A541" s="61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5.75" customHeight="1">
      <c r="A542" s="61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5.75" customHeight="1">
      <c r="A543" s="61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5.75" customHeight="1">
      <c r="A544" s="61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5.75" customHeight="1">
      <c r="A545" s="61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5.75" customHeight="1">
      <c r="A546" s="61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5.75" customHeight="1">
      <c r="A547" s="61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5.75" customHeight="1">
      <c r="A548" s="61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5.75" customHeight="1">
      <c r="A549" s="61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5.75" customHeight="1">
      <c r="A550" s="61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5.75" customHeight="1">
      <c r="A551" s="61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5.75" customHeight="1">
      <c r="A552" s="61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5.75" customHeight="1">
      <c r="A553" s="61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5.75" customHeight="1">
      <c r="A554" s="61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5.75" customHeight="1">
      <c r="A555" s="61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5.75" customHeight="1">
      <c r="A556" s="61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5.75" customHeight="1">
      <c r="A557" s="61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5.75" customHeight="1">
      <c r="A558" s="61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5.75" customHeight="1">
      <c r="A559" s="61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5.75" customHeight="1">
      <c r="A560" s="61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5.75" customHeight="1">
      <c r="A561" s="61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5.75" customHeight="1">
      <c r="A562" s="61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5.75" customHeight="1">
      <c r="A563" s="61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5.75" customHeight="1">
      <c r="A564" s="61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5.75" customHeight="1">
      <c r="A565" s="61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5.75" customHeight="1">
      <c r="A566" s="61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5.75" customHeight="1">
      <c r="A567" s="61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5.75" customHeight="1">
      <c r="A568" s="61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5.75" customHeight="1">
      <c r="A569" s="61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5.75" customHeight="1">
      <c r="A570" s="61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5.75" customHeight="1">
      <c r="A571" s="61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5.75" customHeight="1">
      <c r="A572" s="61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5.75" customHeight="1">
      <c r="A573" s="61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5.75" customHeight="1">
      <c r="A574" s="61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5.75" customHeight="1">
      <c r="A575" s="61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5.75" customHeight="1">
      <c r="A576" s="61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5.75" customHeight="1">
      <c r="A577" s="61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5.75" customHeight="1">
      <c r="A578" s="61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5.75" customHeight="1">
      <c r="A579" s="61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5.75" customHeight="1">
      <c r="A580" s="61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5.75" customHeight="1">
      <c r="A581" s="61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5.75" customHeight="1">
      <c r="A582" s="61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5.75" customHeight="1">
      <c r="A583" s="61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5.75" customHeight="1">
      <c r="A584" s="61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5.75" customHeight="1">
      <c r="A585" s="61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5.75" customHeight="1">
      <c r="A586" s="61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5.75" customHeight="1">
      <c r="A587" s="61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5.75" customHeight="1">
      <c r="A588" s="61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5.75" customHeight="1">
      <c r="A589" s="61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5.75" customHeight="1">
      <c r="A590" s="61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5.75" customHeight="1">
      <c r="A591" s="61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5.75" customHeight="1">
      <c r="A592" s="61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5.75" customHeight="1">
      <c r="A593" s="61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5.75" customHeight="1">
      <c r="A594" s="61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5.75" customHeight="1">
      <c r="A595" s="61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5.75" customHeight="1">
      <c r="A596" s="61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5.75" customHeight="1">
      <c r="A597" s="61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5.75" customHeight="1">
      <c r="A598" s="61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5.75" customHeight="1">
      <c r="A599" s="61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5.75" customHeight="1">
      <c r="A600" s="61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5.75" customHeight="1">
      <c r="A601" s="61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5.75" customHeight="1">
      <c r="A602" s="61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5.75" customHeight="1">
      <c r="A603" s="61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5.75" customHeight="1">
      <c r="A604" s="61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5.75" customHeight="1">
      <c r="A605" s="61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5.75" customHeight="1">
      <c r="A606" s="61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5.75" customHeight="1">
      <c r="A607" s="61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5.75" customHeight="1">
      <c r="A608" s="61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5.75" customHeight="1">
      <c r="A609" s="61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5.75" customHeight="1">
      <c r="A610" s="61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5.75" customHeight="1">
      <c r="A611" s="61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5.75" customHeight="1">
      <c r="A612" s="61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5.75" customHeight="1">
      <c r="A613" s="61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5.75" customHeight="1">
      <c r="A614" s="61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5.75" customHeight="1">
      <c r="A615" s="61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5.75" customHeight="1">
      <c r="A616" s="61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5.75" customHeight="1">
      <c r="A617" s="61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5.75" customHeight="1">
      <c r="A618" s="61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5.75" customHeight="1">
      <c r="A619" s="61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5.75" customHeight="1">
      <c r="A620" s="61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5.75" customHeight="1">
      <c r="A621" s="61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5.75" customHeight="1">
      <c r="A622" s="61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5.75" customHeight="1">
      <c r="A623" s="61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5.75" customHeight="1">
      <c r="A624" s="61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5.75" customHeight="1">
      <c r="A625" s="61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5.75" customHeight="1">
      <c r="A626" s="61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5.75" customHeight="1">
      <c r="A627" s="61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5.75" customHeight="1">
      <c r="A628" s="61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5.75" customHeight="1">
      <c r="A629" s="61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5.75" customHeight="1">
      <c r="A630" s="61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5.75" customHeight="1">
      <c r="A631" s="61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5.75" customHeight="1">
      <c r="A632" s="61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5.75" customHeight="1">
      <c r="A633" s="61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5.75" customHeight="1">
      <c r="A634" s="61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5.75" customHeight="1">
      <c r="A635" s="61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5.75" customHeight="1">
      <c r="A636" s="61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5.75" customHeight="1">
      <c r="A637" s="61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5.75" customHeight="1">
      <c r="A638" s="61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5.75" customHeight="1">
      <c r="A639" s="61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5.75" customHeight="1">
      <c r="A640" s="61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5.75" customHeight="1">
      <c r="A641" s="61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5.75" customHeight="1">
      <c r="A642" s="61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5.75" customHeight="1">
      <c r="A643" s="61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5.75" customHeight="1">
      <c r="A644" s="61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5.75" customHeight="1">
      <c r="A645" s="61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5.75" customHeight="1">
      <c r="A646" s="61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5.75" customHeight="1">
      <c r="A647" s="61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5.75" customHeight="1">
      <c r="A648" s="61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5.75" customHeight="1">
      <c r="A649" s="61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5.75" customHeight="1">
      <c r="A650" s="61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5.75" customHeight="1">
      <c r="A651" s="61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5.75" customHeight="1">
      <c r="A652" s="61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5.75" customHeight="1">
      <c r="A653" s="61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5.75" customHeight="1">
      <c r="A654" s="61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5.75" customHeight="1">
      <c r="A655" s="61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5.75" customHeight="1">
      <c r="A656" s="61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5.75" customHeight="1">
      <c r="A657" s="61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5.75" customHeight="1">
      <c r="A658" s="61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5.75" customHeight="1">
      <c r="A659" s="61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5.75" customHeight="1">
      <c r="A660" s="61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5.75" customHeight="1">
      <c r="A661" s="61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5.75" customHeight="1">
      <c r="A662" s="61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5.75" customHeight="1">
      <c r="A663" s="61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5.75" customHeight="1">
      <c r="A664" s="61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5.75" customHeight="1">
      <c r="A665" s="61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5.75" customHeight="1">
      <c r="A666" s="61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5.75" customHeight="1">
      <c r="A667" s="61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5.75" customHeight="1">
      <c r="A668" s="61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5.75" customHeight="1">
      <c r="A669" s="61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5.75" customHeight="1">
      <c r="A670" s="61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5.75" customHeight="1">
      <c r="A671" s="61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5.75" customHeight="1">
      <c r="A672" s="61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5.75" customHeight="1">
      <c r="A673" s="61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5.75" customHeight="1">
      <c r="A674" s="61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5.75" customHeight="1">
      <c r="A675" s="61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5.75" customHeight="1">
      <c r="A676" s="61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5.75" customHeight="1">
      <c r="A677" s="61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5.75" customHeight="1">
      <c r="A678" s="61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5.75" customHeight="1">
      <c r="A679" s="61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5.75" customHeight="1">
      <c r="A680" s="61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5.75" customHeight="1">
      <c r="A681" s="61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5.75" customHeight="1">
      <c r="A682" s="61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5.75" customHeight="1">
      <c r="A683" s="61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5.75" customHeight="1">
      <c r="A684" s="61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5.75" customHeight="1">
      <c r="A685" s="61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5.75" customHeight="1">
      <c r="A686" s="61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5.75" customHeight="1">
      <c r="A687" s="61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5.75" customHeight="1">
      <c r="A688" s="61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5.75" customHeight="1">
      <c r="A689" s="61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5.75" customHeight="1">
      <c r="A690" s="61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5.75" customHeight="1">
      <c r="A691" s="61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5.75" customHeight="1">
      <c r="A692" s="61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5.75" customHeight="1">
      <c r="A693" s="61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5.75" customHeight="1">
      <c r="A694" s="61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5.75" customHeight="1">
      <c r="A695" s="61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5.75" customHeight="1">
      <c r="A696" s="61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5.75" customHeight="1">
      <c r="A697" s="61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5.75" customHeight="1">
      <c r="A698" s="61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5.75" customHeight="1">
      <c r="A699" s="61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5.75" customHeight="1">
      <c r="A700" s="61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5.75" customHeight="1">
      <c r="A701" s="61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5.75" customHeight="1">
      <c r="A702" s="61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5.75" customHeight="1">
      <c r="A703" s="61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5.75" customHeight="1">
      <c r="A704" s="61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5.75" customHeight="1">
      <c r="A705" s="61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5.75" customHeight="1">
      <c r="A706" s="61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5.75" customHeight="1">
      <c r="A707" s="61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5.75" customHeight="1">
      <c r="A708" s="61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5.75" customHeight="1">
      <c r="A709" s="61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5.75" customHeight="1">
      <c r="A710" s="61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5.75" customHeight="1">
      <c r="A711" s="61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5.75" customHeight="1">
      <c r="A712" s="61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5.75" customHeight="1">
      <c r="A713" s="61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5.75" customHeight="1">
      <c r="A714" s="61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5.75" customHeight="1">
      <c r="A715" s="61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5.75" customHeight="1">
      <c r="A716" s="61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5.75" customHeight="1">
      <c r="A717" s="61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5.75" customHeight="1">
      <c r="A718" s="61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5.75" customHeight="1">
      <c r="A719" s="61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5.75" customHeight="1">
      <c r="A720" s="61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5.75" customHeight="1">
      <c r="A721" s="61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5.75" customHeight="1">
      <c r="A722" s="61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5.75" customHeight="1">
      <c r="A723" s="61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5.75" customHeight="1">
      <c r="A724" s="61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5.75" customHeight="1">
      <c r="A725" s="61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5.75" customHeight="1">
      <c r="A726" s="61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5.75" customHeight="1">
      <c r="A727" s="61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5.75" customHeight="1">
      <c r="A728" s="61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5.75" customHeight="1">
      <c r="A729" s="61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5.75" customHeight="1">
      <c r="A730" s="61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5.75" customHeight="1">
      <c r="A731" s="61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5.75" customHeight="1">
      <c r="A732" s="61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5.75" customHeight="1">
      <c r="A733" s="61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5.75" customHeight="1">
      <c r="A734" s="61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5.75" customHeight="1">
      <c r="A735" s="61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5.75" customHeight="1">
      <c r="A736" s="61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5.75" customHeight="1">
      <c r="A737" s="61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5.75" customHeight="1">
      <c r="A738" s="61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5.75" customHeight="1">
      <c r="A739" s="61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5.75" customHeight="1">
      <c r="A740" s="61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5.75" customHeight="1">
      <c r="A741" s="61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5.75" customHeight="1">
      <c r="A742" s="61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5.75" customHeight="1">
      <c r="A743" s="61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5.75" customHeight="1">
      <c r="A744" s="61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5.75" customHeight="1">
      <c r="A745" s="61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5.75" customHeight="1">
      <c r="A746" s="61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5.75" customHeight="1">
      <c r="A747" s="61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5.75" customHeight="1">
      <c r="A748" s="61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5.75" customHeight="1">
      <c r="A749" s="61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5.75" customHeight="1">
      <c r="A750" s="61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5.75" customHeight="1">
      <c r="A751" s="61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5.75" customHeight="1">
      <c r="A752" s="61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5.75" customHeight="1">
      <c r="A753" s="61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5.75" customHeight="1">
      <c r="A754" s="61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5.75" customHeight="1">
      <c r="A755" s="61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5.75" customHeight="1">
      <c r="A756" s="61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5.75" customHeight="1">
      <c r="A757" s="61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5.75" customHeight="1">
      <c r="A758" s="61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5.75" customHeight="1">
      <c r="A759" s="61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5.75" customHeight="1">
      <c r="A760" s="61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5.75" customHeight="1">
      <c r="A761" s="61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5.75" customHeight="1">
      <c r="A762" s="61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5.75" customHeight="1">
      <c r="A763" s="61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5.75" customHeight="1">
      <c r="A764" s="61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5.75" customHeight="1">
      <c r="A765" s="61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5.75" customHeight="1">
      <c r="A766" s="61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5.75" customHeight="1">
      <c r="A767" s="61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5.75" customHeight="1">
      <c r="A768" s="61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5.75" customHeight="1">
      <c r="A769" s="61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5.75" customHeight="1">
      <c r="A770" s="61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5.75" customHeight="1">
      <c r="A771" s="61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5.75" customHeight="1">
      <c r="A772" s="61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5.75" customHeight="1">
      <c r="A773" s="61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5.75" customHeight="1">
      <c r="A774" s="61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5.75" customHeight="1">
      <c r="A775" s="61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5.75" customHeight="1">
      <c r="A776" s="61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5.75" customHeight="1">
      <c r="A777" s="61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5.75" customHeight="1">
      <c r="A778" s="61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5.75" customHeight="1">
      <c r="A779" s="61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5.75" customHeight="1">
      <c r="A780" s="61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5.75" customHeight="1">
      <c r="A781" s="61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5.75" customHeight="1">
      <c r="A782" s="61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5.75" customHeight="1">
      <c r="A783" s="61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5.75" customHeight="1">
      <c r="A784" s="61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5.75" customHeight="1">
      <c r="A785" s="61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5.75" customHeight="1">
      <c r="A786" s="61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5.75" customHeight="1">
      <c r="A787" s="61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5.75" customHeight="1">
      <c r="A788" s="61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5.75" customHeight="1">
      <c r="A789" s="61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5.75" customHeight="1">
      <c r="A790" s="61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5.75" customHeight="1">
      <c r="A791" s="61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5.75" customHeight="1">
      <c r="A792" s="61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5.75" customHeight="1">
      <c r="A793" s="61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5.75" customHeight="1">
      <c r="A794" s="61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5.75" customHeight="1">
      <c r="A795" s="61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5.75" customHeight="1">
      <c r="A796" s="61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5.75" customHeight="1">
      <c r="A797" s="61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5.75" customHeight="1">
      <c r="A798" s="61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5.75" customHeight="1">
      <c r="A799" s="61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5.75" customHeight="1">
      <c r="A800" s="61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5.75" customHeight="1">
      <c r="A801" s="61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5.75" customHeight="1">
      <c r="A802" s="61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5.75" customHeight="1">
      <c r="A803" s="61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5.75" customHeight="1">
      <c r="A804" s="61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5.75" customHeight="1">
      <c r="A805" s="61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5.75" customHeight="1">
      <c r="A806" s="61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5.75" customHeight="1">
      <c r="A807" s="61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5.75" customHeight="1">
      <c r="A808" s="61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5.75" customHeight="1">
      <c r="A809" s="61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5.75" customHeight="1">
      <c r="A810" s="61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5.75" customHeight="1">
      <c r="A811" s="61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5.75" customHeight="1">
      <c r="A812" s="61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5.75" customHeight="1">
      <c r="A813" s="61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5.75" customHeight="1">
      <c r="A814" s="61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5.75" customHeight="1">
      <c r="A815" s="61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5.75" customHeight="1">
      <c r="A816" s="61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5.75" customHeight="1">
      <c r="A817" s="61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5.75" customHeight="1">
      <c r="A818" s="61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5.75" customHeight="1">
      <c r="A819" s="61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5.75" customHeight="1">
      <c r="A820" s="61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5.75" customHeight="1">
      <c r="A821" s="61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5.75" customHeight="1">
      <c r="A822" s="61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5.75" customHeight="1">
      <c r="A823" s="61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5.75" customHeight="1">
      <c r="A824" s="61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5.75" customHeight="1">
      <c r="A825" s="61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5.75" customHeight="1">
      <c r="A826" s="61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5.75" customHeight="1">
      <c r="A827" s="61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5.75" customHeight="1">
      <c r="A828" s="61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5.75" customHeight="1">
      <c r="A829" s="61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5.75" customHeight="1">
      <c r="A830" s="61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5.75" customHeight="1">
      <c r="A831" s="61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5.75" customHeight="1">
      <c r="A832" s="61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5.75" customHeight="1">
      <c r="A833" s="61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5.75" customHeight="1">
      <c r="A834" s="61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5.75" customHeight="1">
      <c r="A835" s="61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5.75" customHeight="1">
      <c r="A836" s="61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5.75" customHeight="1">
      <c r="A837" s="61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5.75" customHeight="1">
      <c r="A838" s="61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5.75" customHeight="1">
      <c r="A839" s="61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5.75" customHeight="1">
      <c r="A840" s="61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5.75" customHeight="1">
      <c r="A841" s="61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5.75" customHeight="1">
      <c r="A842" s="61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5.75" customHeight="1">
      <c r="A843" s="61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5.75" customHeight="1">
      <c r="A844" s="61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5.75" customHeight="1">
      <c r="A845" s="61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5.75" customHeight="1">
      <c r="A846" s="61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5.75" customHeight="1">
      <c r="A847" s="61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5.75" customHeight="1">
      <c r="A848" s="61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5.75" customHeight="1">
      <c r="A849" s="61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5.75" customHeight="1">
      <c r="A850" s="61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5.75" customHeight="1">
      <c r="A851" s="61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5.75" customHeight="1">
      <c r="A852" s="61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5.75" customHeight="1">
      <c r="A853" s="61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5.75" customHeight="1">
      <c r="A854" s="61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5.75" customHeight="1">
      <c r="A855" s="61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5.75" customHeight="1">
      <c r="A856" s="61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5.75" customHeight="1">
      <c r="A857" s="61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5.75" customHeight="1">
      <c r="A858" s="61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5.75" customHeight="1">
      <c r="A859" s="61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5.75" customHeight="1">
      <c r="A860" s="61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5.75" customHeight="1">
      <c r="A861" s="61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5.75" customHeight="1">
      <c r="A862" s="61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5.75" customHeight="1">
      <c r="A863" s="61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5.75" customHeight="1">
      <c r="A864" s="61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5.75" customHeight="1">
      <c r="A865" s="61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5.75" customHeight="1">
      <c r="A866" s="61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5.75" customHeight="1">
      <c r="A867" s="61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5.75" customHeight="1">
      <c r="A868" s="61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5.75" customHeight="1">
      <c r="A869" s="61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5.75" customHeight="1">
      <c r="A870" s="61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5.75" customHeight="1">
      <c r="A871" s="61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5.75" customHeight="1">
      <c r="A872" s="61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5.75" customHeight="1">
      <c r="A873" s="61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5.75" customHeight="1">
      <c r="A874" s="61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5.75" customHeight="1">
      <c r="A875" s="61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5.75" customHeight="1">
      <c r="A876" s="61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5.75" customHeight="1">
      <c r="A877" s="61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5.75" customHeight="1">
      <c r="A878" s="61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5.75" customHeight="1">
      <c r="A879" s="61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5.75" customHeight="1">
      <c r="A880" s="61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5.75" customHeight="1">
      <c r="A881" s="61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5.75" customHeight="1">
      <c r="A882" s="61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5.75" customHeight="1">
      <c r="A883" s="61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5.75" customHeight="1">
      <c r="A884" s="61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5.75" customHeight="1">
      <c r="A885" s="61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5.75" customHeight="1">
      <c r="A886" s="61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5.75" customHeight="1">
      <c r="A887" s="61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5.75" customHeight="1">
      <c r="A888" s="61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5.75" customHeight="1">
      <c r="A889" s="61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5.75" customHeight="1">
      <c r="A890" s="61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5.75" customHeight="1">
      <c r="A891" s="61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5.75" customHeight="1">
      <c r="A892" s="61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5.75" customHeight="1">
      <c r="A893" s="61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5.75" customHeight="1">
      <c r="A894" s="61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5.75" customHeight="1">
      <c r="A895" s="61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5.75" customHeight="1">
      <c r="A896" s="61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5.75" customHeight="1">
      <c r="A897" s="61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5.75" customHeight="1">
      <c r="A898" s="61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5.75" customHeight="1">
      <c r="A899" s="61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5.75" customHeight="1">
      <c r="A900" s="61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5.75" customHeight="1">
      <c r="A901" s="61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5.75" customHeight="1">
      <c r="A902" s="61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5.75" customHeight="1">
      <c r="A903" s="61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5.75" customHeight="1">
      <c r="A904" s="61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5.75" customHeight="1">
      <c r="A905" s="61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5.75" customHeight="1">
      <c r="A906" s="61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5.75" customHeight="1">
      <c r="A907" s="61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5.75" customHeight="1">
      <c r="A908" s="61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5.75" customHeight="1">
      <c r="A909" s="61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5.75" customHeight="1">
      <c r="A910" s="61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5.75" customHeight="1">
      <c r="A911" s="61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5.75" customHeight="1">
      <c r="A912" s="61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5.75" customHeight="1">
      <c r="A913" s="61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5.75" customHeight="1">
      <c r="A914" s="61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5.75" customHeight="1">
      <c r="A915" s="61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5.75" customHeight="1">
      <c r="A916" s="61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5.75" customHeight="1">
      <c r="A917" s="61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5.75" customHeight="1">
      <c r="A918" s="61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5.75" customHeight="1">
      <c r="A919" s="61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5.75" customHeight="1">
      <c r="A920" s="61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5.75" customHeight="1">
      <c r="A921" s="61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5.75" customHeight="1">
      <c r="A922" s="61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5.75" customHeight="1">
      <c r="A923" s="61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5.75" customHeight="1">
      <c r="A924" s="61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5.75" customHeight="1">
      <c r="A925" s="61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5.75" customHeight="1">
      <c r="A926" s="61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5.75" customHeight="1">
      <c r="A927" s="61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5.75" customHeight="1">
      <c r="A928" s="61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5.75" customHeight="1">
      <c r="A929" s="61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5.75" customHeight="1">
      <c r="A930" s="61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5.75" customHeight="1">
      <c r="A931" s="61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5.75" customHeight="1">
      <c r="A932" s="61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5.75" customHeight="1">
      <c r="A933" s="61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5.75" customHeight="1">
      <c r="A934" s="61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5.75" customHeight="1">
      <c r="A935" s="61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5.75" customHeight="1">
      <c r="A936" s="61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5.75" customHeight="1">
      <c r="A937" s="61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5.75" customHeight="1">
      <c r="A938" s="61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5.75" customHeight="1">
      <c r="A939" s="61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5.75" customHeight="1">
      <c r="A940" s="61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5.75" customHeight="1">
      <c r="A941" s="61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5.75" customHeight="1">
      <c r="A942" s="61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5.75" customHeight="1">
      <c r="A943" s="61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5.75" customHeight="1">
      <c r="A944" s="61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5.75" customHeight="1">
      <c r="A945" s="61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5.75" customHeight="1">
      <c r="A946" s="61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5.75" customHeight="1">
      <c r="A947" s="61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5.75" customHeight="1">
      <c r="A948" s="61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5.75" customHeight="1">
      <c r="A949" s="61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5.75" customHeight="1">
      <c r="A950" s="61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5.75" customHeight="1">
      <c r="A951" s="61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5.75" customHeight="1">
      <c r="A952" s="61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5.75" customHeight="1">
      <c r="A953" s="61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5.75" customHeight="1">
      <c r="A954" s="61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5.75" customHeight="1">
      <c r="A955" s="61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5.75" customHeight="1">
      <c r="A956" s="61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5.75" customHeight="1">
      <c r="A957" s="61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5.75" customHeight="1">
      <c r="A958" s="61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5.75" customHeight="1">
      <c r="A959" s="61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5.75" customHeight="1">
      <c r="A960" s="61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5.75" customHeight="1">
      <c r="A961" s="61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5.75" customHeight="1">
      <c r="A962" s="61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5.75" customHeight="1">
      <c r="A963" s="61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5.75" customHeight="1">
      <c r="A964" s="61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5.75" customHeight="1">
      <c r="A965" s="61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5.75" customHeight="1">
      <c r="A966" s="61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5.75" customHeight="1">
      <c r="A967" s="61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5.75" customHeight="1">
      <c r="A968" s="61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5.75" customHeight="1">
      <c r="A969" s="61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5.75" customHeight="1">
      <c r="A970" s="61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5.75" customHeight="1">
      <c r="A971" s="61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5.75" customHeight="1">
      <c r="A972" s="61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5.75" customHeight="1">
      <c r="A973" s="61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5.75" customHeight="1">
      <c r="A974" s="61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5.75" customHeight="1">
      <c r="A975" s="61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5.75" customHeight="1">
      <c r="A976" s="61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5.75" customHeight="1">
      <c r="A977" s="61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5.75" customHeight="1">
      <c r="A978" s="61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5.75" customHeight="1">
      <c r="A979" s="61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5.75" customHeight="1">
      <c r="A980" s="61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5.75" customHeight="1">
      <c r="A981" s="61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5.75" customHeight="1">
      <c r="A982" s="61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5.75" customHeight="1">
      <c r="A983" s="61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5.75" customHeight="1">
      <c r="A984" s="61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5.75" customHeight="1">
      <c r="A985" s="61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5.75" customHeight="1">
      <c r="A986" s="61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5.75" customHeight="1">
      <c r="A987" s="61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5.75" customHeight="1">
      <c r="A988" s="61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5.75" customHeight="1">
      <c r="A989" s="61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5.75" customHeight="1">
      <c r="A990" s="61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</sheetData>
  <autoFilter ref="A14:G20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RANKING</vt:lpstr>
      <vt:lpstr>SRE ARAGUAINA</vt:lpstr>
      <vt:lpstr>SRE ARAGUATINS</vt:lpstr>
      <vt:lpstr>SRE ARRAIAS</vt:lpstr>
      <vt:lpstr>SRE COLINAS DO TOCANTINS</vt:lpstr>
      <vt:lpstr>SRE DIANOPOLIS</vt:lpstr>
      <vt:lpstr>SRE GUARAI</vt:lpstr>
      <vt:lpstr>SRE GURUPI</vt:lpstr>
      <vt:lpstr>SRE MIRACEMA DO TOCANTINS</vt:lpstr>
      <vt:lpstr>SRE PALMAS</vt:lpstr>
      <vt:lpstr>SRE PARAISO</vt:lpstr>
      <vt:lpstr>SRE PEDRO AFONSO</vt:lpstr>
      <vt:lpstr>SRE PORTO NACIONAL</vt:lpstr>
      <vt:lpstr>SRE TOCANTINOPOLIS</vt:lpstr>
      <vt:lpstr>planilha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2024-06-08T03:05:22Z</dcterms:created>
  <dcterms:modified xsi:type="dcterms:W3CDTF">2024-06-08T03:28:25Z</dcterms:modified>
</cp:coreProperties>
</file>