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gagnon\ghidra-plugin\feature-extractor\"/>
    </mc:Choice>
  </mc:AlternateContent>
  <xr:revisionPtr revIDLastSave="0" documentId="8_{81E3908A-63D7-4D24-BB0B-6AC21B961AE9}" xr6:coauthVersionLast="47" xr6:coauthVersionMax="47" xr10:uidLastSave="{00000000-0000-0000-0000-000000000000}"/>
  <bookViews>
    <workbookView xWindow="40090" yWindow="1060" windowWidth="38580" windowHeight="19880" xr2:uid="{F75E8AC0-A6BC-4EEB-AA6B-3DAF7AA0B4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28" i="1" l="1"/>
  <c r="M30" i="1"/>
  <c r="M31" i="1"/>
  <c r="M32" i="1"/>
  <c r="M33" i="1"/>
  <c r="M34" i="1"/>
  <c r="M35" i="1"/>
  <c r="M29" i="1"/>
  <c r="M58" i="1"/>
  <c r="M56" i="1"/>
  <c r="M57" i="1"/>
  <c r="O68" i="1"/>
  <c r="K68" i="1"/>
  <c r="O67" i="1"/>
  <c r="K67" i="1"/>
  <c r="S29" i="1"/>
  <c r="S30" i="1"/>
  <c r="S31" i="1"/>
  <c r="S34" i="1"/>
  <c r="H92" i="1"/>
  <c r="U25" i="1"/>
  <c r="O25" i="1"/>
  <c r="H89" i="1"/>
  <c r="H90" i="1"/>
  <c r="H91" i="1"/>
  <c r="H88" i="1"/>
  <c r="G89" i="1"/>
  <c r="G90" i="1"/>
  <c r="G91" i="1"/>
  <c r="G92" i="1"/>
  <c r="G88" i="1"/>
  <c r="Q58" i="1"/>
  <c r="S35" i="1"/>
  <c r="Q57" i="1"/>
  <c r="K62" i="1"/>
  <c r="O66" i="1"/>
  <c r="K66" i="1"/>
  <c r="O65" i="1"/>
  <c r="K65" i="1"/>
  <c r="O64" i="1"/>
  <c r="K64" i="1"/>
  <c r="O63" i="1"/>
  <c r="K63" i="1"/>
  <c r="O62" i="1"/>
  <c r="U24" i="1"/>
  <c r="O24" i="1"/>
  <c r="O14" i="1"/>
  <c r="Q56" i="1"/>
  <c r="U23" i="1"/>
  <c r="O23" i="1"/>
  <c r="U22" i="1"/>
  <c r="O22" i="1"/>
  <c r="S33" i="1"/>
  <c r="S32" i="1"/>
  <c r="Q55" i="1"/>
  <c r="M55" i="1"/>
  <c r="U40" i="1"/>
  <c r="O40" i="1"/>
  <c r="Q53" i="1"/>
  <c r="M53" i="1"/>
  <c r="Q54" i="1"/>
  <c r="M54" i="1"/>
  <c r="M52" i="1"/>
  <c r="Q52" i="1"/>
  <c r="U21" i="1"/>
  <c r="U28" i="1"/>
  <c r="O21" i="1"/>
  <c r="U20" i="1"/>
  <c r="O20" i="1"/>
  <c r="U16" i="1"/>
  <c r="O16" i="1"/>
  <c r="U17" i="1"/>
  <c r="O17" i="1"/>
  <c r="U18" i="1"/>
  <c r="U19" i="1"/>
  <c r="U14" i="1"/>
  <c r="U15" i="1"/>
  <c r="O15" i="1"/>
  <c r="O13" i="1"/>
  <c r="U13" i="1"/>
  <c r="U12" i="1"/>
  <c r="O18" i="1"/>
  <c r="O19" i="1"/>
  <c r="O12" i="1"/>
  <c r="I83" i="1" l="1"/>
</calcChain>
</file>

<file path=xl/sharedStrings.xml><?xml version="1.0" encoding="utf-8"?>
<sst xmlns="http://schemas.openxmlformats.org/spreadsheetml/2006/main" count="189" uniqueCount="87">
  <si>
    <t>O0-O1</t>
  </si>
  <si>
    <t>O0-O2</t>
  </si>
  <si>
    <t>O0-O3</t>
  </si>
  <si>
    <t>O1-O3</t>
  </si>
  <si>
    <t>O2-O3</t>
  </si>
  <si>
    <t>average</t>
  </si>
  <si>
    <t>MRR</t>
  </si>
  <si>
    <t>Recall @ 1</t>
  </si>
  <si>
    <t>Prompt</t>
  </si>
  <si>
    <t>Model</t>
  </si>
  <si>
    <t>qwen-2.5-0.5</t>
  </si>
  <si>
    <t>tokens-2</t>
  </si>
  <si>
    <t>EBM</t>
  </si>
  <si>
    <t>#-shot</t>
  </si>
  <si>
    <t>qwen-2.5-7</t>
  </si>
  <si>
    <t>structured-2</t>
  </si>
  <si>
    <t>gemma-3-4</t>
  </si>
  <si>
    <t>qwen-2.5-3</t>
  </si>
  <si>
    <t>qwen-2.5-1.5</t>
  </si>
  <si>
    <t>extensive</t>
  </si>
  <si>
    <t>Notes</t>
  </si>
  <si>
    <t>w/ retry once</t>
  </si>
  <si>
    <t>gemini-2.5-flash-lite</t>
  </si>
  <si>
    <t>arm-x86_64</t>
  </si>
  <si>
    <t>powerpc-x86_64</t>
  </si>
  <si>
    <t>mips-x86_64</t>
  </si>
  <si>
    <t>blank</t>
  </si>
  <si>
    <t>extensive-small</t>
  </si>
  <si>
    <t>(only 500)</t>
  </si>
  <si>
    <t>Order Matters</t>
  </si>
  <si>
    <t>SAFE</t>
  </si>
  <si>
    <t>PalmTree</t>
  </si>
  <si>
    <t>Asm2Vec</t>
  </si>
  <si>
    <t>CLAP - x86_64</t>
  </si>
  <si>
    <t>mrr</t>
  </si>
  <si>
    <t>model-size</t>
  </si>
  <si>
    <t>w/arm</t>
  </si>
  <si>
    <t>qwen-emb</t>
  </si>
  <si>
    <t>extensive-3</t>
  </si>
  <si>
    <t>gemini-2.5-flash</t>
  </si>
  <si>
    <t>composite</t>
  </si>
  <si>
    <t>commercial</t>
  </si>
  <si>
    <t>Size Ablation</t>
  </si>
  <si>
    <t>emb size ablation</t>
  </si>
  <si>
    <t>CLAP</t>
  </si>
  <si>
    <t>can't run</t>
  </si>
  <si>
    <t>prompt ablation</t>
  </si>
  <si>
    <t>-signature</t>
  </si>
  <si>
    <t>-logic</t>
  </si>
  <si>
    <t>-constants</t>
  </si>
  <si>
    <t>-effects</t>
  </si>
  <si>
    <t>-category</t>
  </si>
  <si>
    <t>default</t>
  </si>
  <si>
    <t>seed: 1234</t>
  </si>
  <si>
    <t>chatGPT</t>
  </si>
  <si>
    <t>examples ablation</t>
  </si>
  <si>
    <t>#</t>
  </si>
  <si>
    <t>0 - 3</t>
  </si>
  <si>
    <t>%impact</t>
  </si>
  <si>
    <t>difference</t>
  </si>
  <si>
    <t>gemini</t>
  </si>
  <si>
    <t>qwen2.5-7</t>
  </si>
  <si>
    <t>0 - 1</t>
  </si>
  <si>
    <t>Using schema</t>
  </si>
  <si>
    <t>0-3</t>
  </si>
  <si>
    <t>arm-gcc</t>
  </si>
  <si>
    <t>Gemini 2.5 Flash</t>
  </si>
  <si>
    <t>Combined</t>
  </si>
  <si>
    <t>Qwen Embedding</t>
  </si>
  <si>
    <t>dataset table</t>
  </si>
  <si>
    <t>busybox</t>
  </si>
  <si>
    <t>coreutils</t>
  </si>
  <si>
    <t>curl</t>
  </si>
  <si>
    <t>image-magick</t>
  </si>
  <si>
    <t>openssl</t>
  </si>
  <si>
    <t>putty</t>
  </si>
  <si>
    <t>sqlite3</t>
  </si>
  <si>
    <t>total</t>
  </si>
  <si>
    <t>library</t>
  </si>
  <si>
    <t>function count</t>
  </si>
  <si>
    <t>arm-x86</t>
  </si>
  <si>
    <t>Qwen3</t>
  </si>
  <si>
    <t>Qwen2.5 7B</t>
  </si>
  <si>
    <t>Qwen3 4B</t>
  </si>
  <si>
    <t>Gemma 3 4B</t>
  </si>
  <si>
    <t>GPT 4.1 Mini</t>
  </si>
  <si>
    <t>Gemini 2.5 Flash 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</si>
</sst>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Gemini 2.5 Flash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Sheet1!$L$88:$L$93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Sheet1!$M$88:$M$93</c:f>
              <c:numCache>
                <c:formatCode>General</c:formatCode>
                <c:ptCount val="6"/>
                <c:pt idx="0">
                  <c:v>0.46899999999999997</c:v>
                </c:pt>
                <c:pt idx="1">
                  <c:v>0.71499999999999997</c:v>
                </c:pt>
                <c:pt idx="2">
                  <c:v>0.71099999999999997</c:v>
                </c:pt>
                <c:pt idx="3">
                  <c:v>0.72899999999999998</c:v>
                </c:pt>
                <c:pt idx="4">
                  <c:v>0.73699999999999999</c:v>
                </c:pt>
                <c:pt idx="5">
                  <c:v>0.70699999999999996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5-4585-AD85-C973D2B67D66}"/>
            </c:ext>
          </c:extLst>
        </c:ser>
        <c:ser>
          <c:idx val="1"/>
          <c:order val="1"/>
          <c:tx>
            <c:v>Qwen 2.5 7B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Sheet1!$L$88:$L$93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Sheet1!$N$88:$N$93</c:f>
              <c:numCache>
                <c:formatCode>General</c:formatCode>
                <c:ptCount val="6"/>
                <c:pt idx="0">
                  <c:v>0.39800000000000002</c:v>
                </c:pt>
                <c:pt idx="1">
                  <c:v>0.502</c:v>
                </c:pt>
                <c:pt idx="2">
                  <c:v>0.48399999999999999</c:v>
                </c:pt>
                <c:pt idx="3">
                  <c:v>0.56799999999999995</c:v>
                </c:pt>
                <c:pt idx="4">
                  <c:v>0.441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95-4585-AD85-C973D2B67D66}"/>
            </c:ext>
          </c:extLst>
        </c:ser>
        <c:ser>
          <c:idx val="2"/>
          <c:order val="2"/>
          <c:tx>
            <c:v>schema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Sheet1!$L$88:$L$93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Sheet1!$P$88:$P$93</c:f>
              <c:numCache>
                <c:formatCode>General</c:formatCode>
                <c:ptCount val="6"/>
                <c:pt idx="0">
                  <c:v>0.751</c:v>
                </c:pt>
                <c:pt idx="1">
                  <c:v>0.751</c:v>
                </c:pt>
                <c:pt idx="2">
                  <c:v>0.751</c:v>
                </c:pt>
                <c:pt idx="3">
                  <c:v>0.751</c:v>
                </c:pt>
                <c:pt idx="4">
                  <c:v>0.751</c:v>
                </c:pt>
                <c:pt idx="5">
                  <c:v>0.751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FB-47A0-86F0-7B12F8C00B54}"/>
            </c:ext>
          </c:extLst>
        </c:ser>
        <c:ser>
          <c:idx val="3"/>
          <c:order val="3"/>
          <c:tx>
            <c:v>Qwen 2.5 7B Blank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Sheet1!$L$89:$L$91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xVal>
          <c:yVal>
            <c:numRef>
              <c:f>Sheet1!$O$89:$O$91</c:f>
              <c:numCache>
                <c:formatCode>General</c:formatCode>
                <c:ptCount val="3"/>
                <c:pt idx="0">
                  <c:v>0.47199999999999998</c:v>
                </c:pt>
                <c:pt idx="1">
                  <c:v>0.57299999999999995</c:v>
                </c:pt>
                <c:pt idx="2">
                  <c:v>0.56799999999999995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24-42DC-8053-19828DD91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206111"/>
        <c:axId val="600206943"/>
      </c:scatterChart>
      <c:valAx>
        <c:axId val="600206111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Examples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6943"/>
        <c:crosses val="autoZero"/>
        <c:crossBetween val="midCat"/>
      </c:valAx>
      <c:valAx>
        <c:axId val="6002069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MRR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2061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ayout>
        <c:manualLayout>
          <c:xMode val="edge"/>
          <c:yMode val="edge"/>
          <c:x val="0.63237268730016649"/>
          <c:y val="0.54815694012798066"/>
          <c:w val="0.29835026658062846"/>
          <c:h val="0.2417601452737668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4"/>
          <c:order val="1"/>
          <c:tx>
            <c:v>effects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cross optimization</c:v>
              </c:pt>
              <c:pt idx="1">
                <c:v>cross architecture</c:v>
              </c:pt>
            </c:strLit>
          </c:cat>
          <c:val>
            <c:numRef>
              <c:f>Sheet1!$E$80:$F$80</c:f>
              <c:numCache>
                <c:formatCode>General</c:formatCode>
                <c:ptCount val="2"/>
                <c:pt idx="0">
                  <c:v>0.71099999999999997</c:v>
                </c:pt>
                <c:pt idx="1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FE2-4299-AF98-272A7B777D93}"/>
            </c:ext>
          </c:extLst>
        </c:ser>
        <c:ser>
          <c:idx val="1"/>
          <c:order val="2"/>
          <c:tx>
            <c:v>signature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cross optimization</c:v>
              </c:pt>
              <c:pt idx="1">
                <c:v>cross architecture</c:v>
              </c:pt>
            </c:strLit>
          </c:cat>
          <c:val>
            <c:numRef>
              <c:f>Sheet1!$E$77:$F$77</c:f>
              <c:numCache>
                <c:formatCode>General</c:formatCode>
                <c:ptCount val="2"/>
                <c:pt idx="0">
                  <c:v>0.69399999999999995</c:v>
                </c:pt>
                <c:pt idx="1">
                  <c:v>0.624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E2-4299-AF98-272A7B777D93}"/>
            </c:ext>
          </c:extLst>
        </c:ser>
        <c:ser>
          <c:idx val="2"/>
          <c:order val="3"/>
          <c:tx>
            <c:v>logic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cross optimization</c:v>
              </c:pt>
              <c:pt idx="1">
                <c:v>cross architecture</c:v>
              </c:pt>
            </c:strLit>
          </c:cat>
          <c:val>
            <c:numRef>
              <c:f>Sheet1!$E$78:$F$78</c:f>
              <c:numCache>
                <c:formatCode>General</c:formatCode>
                <c:ptCount val="2"/>
                <c:pt idx="0">
                  <c:v>0.67500000000000004</c:v>
                </c:pt>
                <c:pt idx="1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2-4299-AF98-272A7B777D93}"/>
            </c:ext>
          </c:extLst>
        </c:ser>
        <c:ser>
          <c:idx val="3"/>
          <c:order val="4"/>
          <c:tx>
            <c:v>constants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cross optimization</c:v>
              </c:pt>
              <c:pt idx="1">
                <c:v>cross architecture</c:v>
              </c:pt>
            </c:strLit>
          </c:cat>
          <c:val>
            <c:numRef>
              <c:f>Sheet1!$E$79:$F$79</c:f>
              <c:numCache>
                <c:formatCode>General</c:formatCode>
                <c:ptCount val="2"/>
                <c:pt idx="0">
                  <c:v>0.54200000000000004</c:v>
                </c:pt>
                <c:pt idx="1">
                  <c:v>0.57899999999999996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E2-4299-AF98-272A7B777D93}"/>
            </c:ext>
          </c:extLst>
        </c:ser>
        <c:ser>
          <c:idx val="5"/>
          <c:order val="5"/>
          <c:tx>
            <c:v>category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cross optimization</c:v>
              </c:pt>
              <c:pt idx="1">
                <c:v>cross architecture</c:v>
              </c:pt>
            </c:strLit>
          </c:cat>
          <c:val>
            <c:numRef>
              <c:f>Sheet1!$E$81:$F$81</c:f>
              <c:numCache>
                <c:formatCode>General</c:formatCode>
                <c:ptCount val="2"/>
                <c:pt idx="0">
                  <c:v>0.44700000000000001</c:v>
                </c:pt>
                <c:pt idx="1">
                  <c:v>0.52300000000000002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FE2-4299-AF98-272A7B77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9"/>
        <c:axId val="1803528624"/>
        <c:axId val="1803532368"/>
      </c:barChart>
      <c:scatterChart>
        <c:scatterStyle val="lineMarker"/>
        <c:varyColors val="0"/>
        <c:ser>
          <c:idx val="0"/>
          <c:order val="0"/>
          <c:tx>
            <c:v>default arch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1.5</c:v>
              </c:pt>
              <c:pt idx="1">
                <c:v>2.5</c:v>
              </c:pt>
            </c:numLit>
          </c:xVal>
          <c:yVal>
            <c:numRef>
              <c:f>Sheet1!$E$113:$F$113</c:f>
              <c:numCache>
                <c:formatCode>General</c:formatCode>
                <c:ptCount val="2"/>
                <c:pt idx="0">
                  <c:v>0.745</c:v>
                </c:pt>
                <c:pt idx="1">
                  <c:v>0.745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2-4299-AF98-272A7B77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528624"/>
        <c:axId val="1803532368"/>
      </c:scatterChart>
      <c:scatterChart>
        <c:scatterStyle val="lineMarker"/>
        <c:varyColors val="0"/>
        <c:ser>
          <c:idx val="6"/>
          <c:order val="6"/>
          <c:tx>
            <c:v>default opt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Ref>
              <c:f>Sheet1!$H$113:$I$113</c:f>
              <c:numCache>
                <c:formatCode>General</c:formatCode>
                <c:ptCount val="2"/>
                <c:pt idx="0">
                  <c:v>0.73899999999999999</c:v>
                </c:pt>
                <c:pt idx="1">
                  <c:v>0.73899999999999999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E2-4299-AF98-272A7B77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456096"/>
        <c:axId val="1803452352"/>
      </c:scatterChart>
      <c:catAx>
        <c:axId val="1803528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32368"/>
        <c:crosses val="autoZero"/>
        <c:auto val="1"/>
        <c:lblAlgn val="ctr"/>
        <c:lblOffset val="100"/>
        <c:noMultiLvlLbl val="0"/>
      </c:catAx>
      <c:valAx>
        <c:axId val="180353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MRR</a:t>
                </a:r>
                <a:endParaRPr lang="en-CA" sz="1200" b="0" i="0" u="none" strike="noStrike" baseline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528624"/>
        <c:crosses val="autoZero"/>
        <c:crossBetween val="between"/>
      </c:valAx>
      <c:valAx>
        <c:axId val="1803452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56096"/>
        <c:crosses val="max"/>
        <c:crossBetween val="midCat"/>
      </c:valAx>
      <c:valAx>
        <c:axId val="1803456096"/>
        <c:scaling>
          <c:orientation val="minMax"/>
          <c:max val="2"/>
        </c:scaling>
        <c:delete val="0"/>
        <c:axPos val="t"/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52352"/>
        <c:crosses val="max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Qwen 2.5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Sheet1!$P$77:$P$80</c:f>
              <c:numCache>
                <c:formatCode>General</c:formatCode>
                <c:ptCount val="4"/>
                <c:pt idx="0">
                  <c:v>0.5</c:v>
                </c:pt>
                <c:pt idx="1">
                  <c:v>1.5</c:v>
                </c:pt>
                <c:pt idx="2">
                  <c:v>3</c:v>
                </c:pt>
                <c:pt idx="3">
                  <c:v>7</c:v>
                </c:pt>
              </c:numCache>
            </c:numRef>
          </c:xVal>
          <c:yVal>
            <c:numRef>
              <c:f>Sheet1!$Q$77:$Q$80</c:f>
              <c:numCache>
                <c:formatCode>General</c:formatCode>
                <c:ptCount val="4"/>
                <c:pt idx="0">
                  <c:v>0.187</c:v>
                </c:pt>
                <c:pt idx="1">
                  <c:v>0.183</c:v>
                </c:pt>
                <c:pt idx="2">
                  <c:v>0.31</c:v>
                </c:pt>
                <c:pt idx="3">
                  <c:v>0.47099999999999997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2-44A5-A6C8-5C4EC5515009}"/>
            </c:ext>
          </c:extLst>
        </c:ser>
        <c:ser>
          <c:idx val="1"/>
          <c:order val="1"/>
          <c:tx>
            <c:v>Gemini 2.5 Flash</c:v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8</c:v>
              </c:pt>
            </c:numLit>
          </c:xVal>
          <c:yVal>
            <c:numRef>
              <c:f>(Sheet1!$Q$81,Sheet1!$Q$81)</c:f>
              <c:numCache>
                <c:formatCode>General</c:formatCode>
                <c:ptCount val="2"/>
                <c:pt idx="0">
                  <c:v>0.73899999999999999</c:v>
                </c:pt>
                <c:pt idx="1">
                  <c:v>0.73899999999999999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E2-44A5-A6C8-5C4EC5515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9511088"/>
        <c:axId val="2049528560"/>
      </c:scatterChart>
      <c:valAx>
        <c:axId val="2049511088"/>
        <c:scaling>
          <c:orientation val="minMax"/>
          <c:max val="8"/>
        </c:scaling>
        <c:delete val="0"/>
        <c:axPos val="b"/>
        <c:majorGridlines>
          <c:spPr>
            <a:ln w="9525" cap="flat" cmpd="sng" algn="ctr">
              <a:noFill/>
              <a:prstDash val="lg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Model</a:t>
                </a:r>
                <a:r>
                  <a:rPr lang="en-CA" sz="1200" baseline="0"/>
                  <a:t> size (B)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28560"/>
        <c:crosses val="autoZero"/>
        <c:crossBetween val="midCat"/>
      </c:valAx>
      <c:valAx>
        <c:axId val="2049528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MRR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11088"/>
        <c:crosses val="autoZero"/>
        <c:crossBetween val="midCat"/>
      </c:valAx>
      <c:spPr>
        <a:noFill/>
        <a:ln>
          <a:solidFill>
            <a:schemeClr val="accent3"/>
          </a:solidFill>
        </a:ln>
        <a:effectLst/>
      </c:spPr>
    </c:plotArea>
    <c:legend>
      <c:legendPos val="tr"/>
      <c:layout>
        <c:manualLayout>
          <c:xMode val="edge"/>
          <c:yMode val="edge"/>
          <c:x val="0.59570428696412958"/>
          <c:y val="0.61536563137941092"/>
          <c:w val="0.33551399825021871"/>
          <c:h val="0.1643886052311741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212482</xdr:colOff>
      <xdr:row>95</xdr:row>
      <xdr:rowOff>8301</xdr:rowOff>
    </xdr:from>
    <xdr:to>
      <xdr:col>16</xdr:col>
      <xdr:colOff>356577</xdr:colOff>
      <xdr:row>109</xdr:row>
      <xdr:rowOff>180730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231C5-4F0C-4091-8EA9-0DB0FB472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144095</xdr:colOff>
      <xdr:row>94</xdr:row>
      <xdr:rowOff>977</xdr:rowOff>
    </xdr:from>
    <xdr:to>
      <xdr:col>8</xdr:col>
      <xdr:colOff>90365</xdr:colOff>
      <xdr:row>110</xdr:row>
      <xdr:rowOff>4885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F4E30A-B948-4148-99E8-5E498819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83</xdr:row>
      <xdr:rowOff>181707</xdr:rowOff>
    </xdr:from>
    <xdr:to>
      <xdr:col>24</xdr:col>
      <xdr:colOff>254001</xdr:colOff>
      <xdr:row>98</xdr:row>
      <xdr:rowOff>140676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6918B2C7-222A-430A-B3FD-A7603477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462E-1776-4177-B9F1-3CB2217C51D2}">
  <dimension ref="B10:X128"/>
  <sheetViews>
    <sheetView tabSelected="1" topLeftCell="I89" zoomScale="130" zoomScaleNormal="130" workbookViewId="0">
      <selection activeCell="D94" sqref="D94"/>
    </sheetView>
  </sheetViews>
  <sheetFormatPr defaultRowHeight="14.5" x14ac:dyDescent="0.35"/>
  <cols>
    <col min="2" max="2" width="14.453125" bestFit="1" customWidth="1"/>
    <col min="7" max="7" width="13.7265625" bestFit="1" customWidth="1"/>
    <col min="8" max="8" width="17.54296875" bestFit="1" customWidth="1"/>
    <col min="9" max="9" width="9" customWidth="1"/>
    <col min="10" max="11" width="14.7265625" bestFit="1" customWidth="1"/>
    <col min="12" max="12" width="15.6328125" bestFit="1" customWidth="1"/>
    <col min="13" max="13" width="14.7265625" bestFit="1" customWidth="1"/>
    <col min="14" max="14" width="10.7265625" bestFit="1" customWidth="1"/>
    <col min="15" max="15" width="14.7265625" bestFit="1" customWidth="1"/>
    <col min="16" max="16" width="11.36328125" bestFit="1" customWidth="1"/>
    <col min="21" max="21" width="18.08984375" bestFit="1" customWidth="1"/>
    <col min="22" max="22" width="12" bestFit="1" customWidth="1"/>
  </cols>
  <sheetData>
    <row r="10" spans="7:22" x14ac:dyDescent="0.35">
      <c r="J10" s="7" t="s">
        <v>6</v>
      </c>
      <c r="K10" s="7"/>
      <c r="L10" s="7"/>
      <c r="M10" s="7"/>
      <c r="N10" s="7"/>
      <c r="O10" s="7"/>
      <c r="P10" s="7" t="s">
        <v>7</v>
      </c>
      <c r="Q10" s="7"/>
      <c r="R10" s="7"/>
      <c r="S10" s="7"/>
      <c r="T10" s="7"/>
      <c r="U10" s="7"/>
    </row>
    <row r="11" spans="7:22" x14ac:dyDescent="0.35">
      <c r="G11" t="s">
        <v>8</v>
      </c>
      <c r="H11" t="s">
        <v>9</v>
      </c>
      <c r="I11" t="s">
        <v>13</v>
      </c>
      <c r="J11" t="s">
        <v>0</v>
      </c>
      <c r="K11" t="s">
        <v>1</v>
      </c>
      <c r="L11" t="s">
        <v>2</v>
      </c>
      <c r="M11" t="s">
        <v>3</v>
      </c>
      <c r="N11" t="s">
        <v>4</v>
      </c>
      <c r="O11" t="s">
        <v>5</v>
      </c>
      <c r="P11" t="s">
        <v>0</v>
      </c>
      <c r="Q11" t="s">
        <v>1</v>
      </c>
      <c r="R11" t="s">
        <v>2</v>
      </c>
      <c r="S11" t="s">
        <v>3</v>
      </c>
      <c r="T11" t="s">
        <v>4</v>
      </c>
      <c r="U11" t="s">
        <v>5</v>
      </c>
      <c r="V11" t="s">
        <v>20</v>
      </c>
    </row>
    <row r="12" spans="7:22" x14ac:dyDescent="0.35">
      <c r="G12" s="7" t="s">
        <v>12</v>
      </c>
      <c r="H12" s="7"/>
      <c r="I12" s="7"/>
      <c r="J12">
        <v>0.94199999999999995</v>
      </c>
      <c r="K12">
        <v>0.90200000000000002</v>
      </c>
      <c r="L12">
        <v>0.85</v>
      </c>
      <c r="M12">
        <v>0.93300000000000005</v>
      </c>
      <c r="N12">
        <v>0.95499999999999996</v>
      </c>
      <c r="O12">
        <f t="shared" ref="O12:O25" si="0">AVERAGE(J12:N12)</f>
        <v>0.91639999999999999</v>
      </c>
      <c r="P12">
        <v>0.90300000000000002</v>
      </c>
      <c r="Q12">
        <v>0.85</v>
      </c>
      <c r="R12">
        <v>0.79300000000000004</v>
      </c>
      <c r="S12">
        <v>0.88700000000000001</v>
      </c>
      <c r="T12">
        <v>0.92900000000000005</v>
      </c>
      <c r="U12">
        <f t="shared" ref="U12:U25" si="1">AVERAGE(P12:T12)</f>
        <v>0.87240000000000006</v>
      </c>
    </row>
    <row r="13" spans="7:22" x14ac:dyDescent="0.35">
      <c r="G13" t="s">
        <v>11</v>
      </c>
      <c r="H13" t="s">
        <v>10</v>
      </c>
      <c r="I13">
        <v>3</v>
      </c>
      <c r="J13">
        <v>0.16800000000000001</v>
      </c>
      <c r="K13">
        <v>0.125</v>
      </c>
      <c r="L13">
        <v>8.6999999999999994E-2</v>
      </c>
      <c r="M13">
        <v>0.13800000000000001</v>
      </c>
      <c r="N13">
        <v>0.14199999999999999</v>
      </c>
      <c r="O13">
        <f t="shared" si="0"/>
        <v>0.13200000000000001</v>
      </c>
      <c r="P13">
        <v>2.3E-2</v>
      </c>
      <c r="Q13">
        <v>1.9E-2</v>
      </c>
      <c r="R13">
        <v>8.9999999999999993E-3</v>
      </c>
      <c r="S13">
        <v>1.9E-2</v>
      </c>
      <c r="T13">
        <v>0.02</v>
      </c>
      <c r="U13">
        <f t="shared" si="1"/>
        <v>1.7999999999999999E-2</v>
      </c>
    </row>
    <row r="14" spans="7:22" x14ac:dyDescent="0.35">
      <c r="G14" t="s">
        <v>11</v>
      </c>
      <c r="H14" t="s">
        <v>14</v>
      </c>
      <c r="I14">
        <v>2</v>
      </c>
      <c r="O14" t="e">
        <f t="shared" si="0"/>
        <v>#DIV/0!</v>
      </c>
      <c r="U14" t="e">
        <f t="shared" si="1"/>
        <v>#DIV/0!</v>
      </c>
    </row>
    <row r="15" spans="7:22" x14ac:dyDescent="0.35">
      <c r="G15" t="s">
        <v>15</v>
      </c>
      <c r="H15" t="s">
        <v>10</v>
      </c>
      <c r="I15">
        <v>3</v>
      </c>
      <c r="J15">
        <v>0.13800000000000001</v>
      </c>
      <c r="O15">
        <f t="shared" si="0"/>
        <v>0.13800000000000001</v>
      </c>
      <c r="P15">
        <v>8.0000000000000002E-3</v>
      </c>
      <c r="U15">
        <f t="shared" si="1"/>
        <v>8.0000000000000002E-3</v>
      </c>
    </row>
    <row r="16" spans="7:22" x14ac:dyDescent="0.35">
      <c r="G16" t="s">
        <v>15</v>
      </c>
      <c r="H16" t="s">
        <v>18</v>
      </c>
      <c r="I16">
        <v>2</v>
      </c>
      <c r="J16">
        <v>0.14599999999999999</v>
      </c>
      <c r="K16">
        <v>0.105</v>
      </c>
      <c r="L16">
        <v>8.4000000000000005E-2</v>
      </c>
      <c r="M16">
        <v>0.11899999999999999</v>
      </c>
      <c r="N16">
        <v>0.183</v>
      </c>
      <c r="O16">
        <f t="shared" si="0"/>
        <v>0.12740000000000001</v>
      </c>
      <c r="P16">
        <v>2.1000000000000001E-2</v>
      </c>
      <c r="Q16">
        <v>1.6E-2</v>
      </c>
      <c r="R16">
        <v>8.0000000000000002E-3</v>
      </c>
      <c r="S16">
        <v>1.7999999999999999E-2</v>
      </c>
      <c r="T16">
        <v>2.5999999999999999E-2</v>
      </c>
      <c r="U16">
        <f t="shared" si="1"/>
        <v>1.78E-2</v>
      </c>
    </row>
    <row r="17" spans="7:22" x14ac:dyDescent="0.35">
      <c r="G17" t="s">
        <v>15</v>
      </c>
      <c r="H17" t="s">
        <v>17</v>
      </c>
      <c r="I17">
        <v>2</v>
      </c>
      <c r="J17">
        <v>0.29499999999999998</v>
      </c>
      <c r="K17">
        <v>0.28799999999999998</v>
      </c>
      <c r="L17">
        <v>0.31</v>
      </c>
      <c r="M17">
        <v>0.35699999999999998</v>
      </c>
      <c r="N17">
        <v>0.41</v>
      </c>
      <c r="O17">
        <f t="shared" si="0"/>
        <v>0.33199999999999996</v>
      </c>
      <c r="P17">
        <v>9.4E-2</v>
      </c>
      <c r="Q17">
        <v>7.4999999999999997E-2</v>
      </c>
      <c r="R17">
        <v>7.9000000000000001E-2</v>
      </c>
      <c r="S17">
        <v>0.10299999999999999</v>
      </c>
      <c r="T17">
        <v>0.161</v>
      </c>
      <c r="U17">
        <f t="shared" si="1"/>
        <v>0.1024</v>
      </c>
    </row>
    <row r="18" spans="7:22" x14ac:dyDescent="0.35">
      <c r="G18" t="s">
        <v>15</v>
      </c>
      <c r="H18" t="s">
        <v>14</v>
      </c>
      <c r="I18">
        <v>2</v>
      </c>
      <c r="J18">
        <v>0.47099999999999997</v>
      </c>
      <c r="K18">
        <v>0.41199999999999998</v>
      </c>
      <c r="L18">
        <v>0.34300000000000003</v>
      </c>
      <c r="M18">
        <v>0.45600000000000002</v>
      </c>
      <c r="N18">
        <v>0.60799999999999998</v>
      </c>
      <c r="O18">
        <f t="shared" si="0"/>
        <v>0.45800000000000002</v>
      </c>
      <c r="P18">
        <v>0.34200000000000003</v>
      </c>
      <c r="Q18">
        <v>0.30099999999999999</v>
      </c>
      <c r="R18">
        <v>0.23400000000000001</v>
      </c>
      <c r="S18">
        <v>0.34499999999999997</v>
      </c>
      <c r="T18">
        <v>0.48799999999999999</v>
      </c>
      <c r="U18">
        <f t="shared" si="1"/>
        <v>0.34199999999999997</v>
      </c>
    </row>
    <row r="19" spans="7:22" x14ac:dyDescent="0.35">
      <c r="G19" t="s">
        <v>15</v>
      </c>
      <c r="H19" t="s">
        <v>16</v>
      </c>
      <c r="O19" t="e">
        <f t="shared" si="0"/>
        <v>#DIV/0!</v>
      </c>
      <c r="U19" t="e">
        <f t="shared" si="1"/>
        <v>#DIV/0!</v>
      </c>
    </row>
    <row r="20" spans="7:22" x14ac:dyDescent="0.35">
      <c r="G20" t="s">
        <v>19</v>
      </c>
      <c r="H20" t="s">
        <v>14</v>
      </c>
      <c r="I20">
        <v>2</v>
      </c>
      <c r="J20">
        <v>0.39300000000000002</v>
      </c>
      <c r="K20">
        <v>0.29899999999999999</v>
      </c>
      <c r="L20">
        <v>0.25700000000000001</v>
      </c>
      <c r="M20">
        <v>0.40400000000000003</v>
      </c>
      <c r="N20">
        <v>0.64300000000000002</v>
      </c>
      <c r="O20">
        <f t="shared" si="0"/>
        <v>0.3992</v>
      </c>
      <c r="P20">
        <v>0.28999999999999998</v>
      </c>
      <c r="Q20">
        <v>0.20200000000000001</v>
      </c>
      <c r="R20">
        <v>0.16400000000000001</v>
      </c>
      <c r="S20">
        <v>0.314</v>
      </c>
      <c r="T20">
        <v>0.54700000000000004</v>
      </c>
      <c r="U20">
        <f t="shared" si="1"/>
        <v>0.3034</v>
      </c>
      <c r="V20" t="s">
        <v>21</v>
      </c>
    </row>
    <row r="21" spans="7:22" x14ac:dyDescent="0.35">
      <c r="G21" t="s">
        <v>26</v>
      </c>
      <c r="H21" t="s">
        <v>14</v>
      </c>
      <c r="I21">
        <v>2</v>
      </c>
      <c r="J21">
        <v>0.496</v>
      </c>
      <c r="K21">
        <v>0.38900000000000001</v>
      </c>
      <c r="L21">
        <v>0.35</v>
      </c>
      <c r="M21">
        <v>0.442</v>
      </c>
      <c r="N21">
        <v>0.57299999999999995</v>
      </c>
      <c r="O21">
        <f t="shared" si="0"/>
        <v>0.45</v>
      </c>
      <c r="P21">
        <v>0.39100000000000001</v>
      </c>
      <c r="Q21">
        <v>0.28899999999999998</v>
      </c>
      <c r="R21">
        <v>0.26600000000000001</v>
      </c>
      <c r="S21">
        <v>0.34499999999999997</v>
      </c>
      <c r="T21">
        <v>0.48299999999999998</v>
      </c>
      <c r="U21">
        <f t="shared" si="1"/>
        <v>0.3548</v>
      </c>
      <c r="V21" t="s">
        <v>21</v>
      </c>
    </row>
    <row r="22" spans="7:22" x14ac:dyDescent="0.35">
      <c r="G22" t="s">
        <v>26</v>
      </c>
      <c r="H22" t="s">
        <v>14</v>
      </c>
      <c r="I22">
        <v>3</v>
      </c>
      <c r="J22">
        <v>0.376</v>
      </c>
      <c r="K22">
        <v>0.31</v>
      </c>
      <c r="O22">
        <f t="shared" si="0"/>
        <v>0.34299999999999997</v>
      </c>
      <c r="P22">
        <v>0.27200000000000002</v>
      </c>
      <c r="Q22">
        <v>0.20899999999999999</v>
      </c>
      <c r="U22">
        <f t="shared" si="1"/>
        <v>0.24049999999999999</v>
      </c>
      <c r="V22" t="s">
        <v>36</v>
      </c>
    </row>
    <row r="23" spans="7:22" x14ac:dyDescent="0.35">
      <c r="G23" t="s">
        <v>26</v>
      </c>
      <c r="H23" t="s">
        <v>37</v>
      </c>
      <c r="I23">
        <v>0</v>
      </c>
      <c r="J23">
        <v>0.71399999999999997</v>
      </c>
      <c r="K23">
        <v>0.64</v>
      </c>
      <c r="L23">
        <v>0.60299999999999998</v>
      </c>
      <c r="M23">
        <v>0.70799999999999996</v>
      </c>
      <c r="N23">
        <v>0.84699999999999998</v>
      </c>
      <c r="O23">
        <f t="shared" si="0"/>
        <v>0.70240000000000002</v>
      </c>
      <c r="P23">
        <v>0.64</v>
      </c>
      <c r="Q23">
        <v>0.55400000000000005</v>
      </c>
      <c r="R23">
        <v>0.51800000000000002</v>
      </c>
      <c r="S23">
        <v>0.64</v>
      </c>
      <c r="T23">
        <v>0.78300000000000003</v>
      </c>
      <c r="U23">
        <f t="shared" si="1"/>
        <v>0.627</v>
      </c>
    </row>
    <row r="24" spans="7:22" x14ac:dyDescent="0.35">
      <c r="G24" t="s">
        <v>38</v>
      </c>
      <c r="H24" t="s">
        <v>39</v>
      </c>
      <c r="I24">
        <v>3</v>
      </c>
      <c r="J24">
        <v>0.73899999999999999</v>
      </c>
      <c r="K24">
        <v>0.67200000000000004</v>
      </c>
      <c r="L24">
        <v>0.56799999999999995</v>
      </c>
      <c r="M24">
        <v>0.7</v>
      </c>
      <c r="N24">
        <v>0.81599999999999995</v>
      </c>
      <c r="O24">
        <f t="shared" si="0"/>
        <v>0.69900000000000007</v>
      </c>
      <c r="P24">
        <v>0.64600000000000002</v>
      </c>
      <c r="Q24">
        <v>0.57899999999999996</v>
      </c>
      <c r="R24">
        <v>0.48499999999999999</v>
      </c>
      <c r="S24">
        <v>0.61799999999999999</v>
      </c>
      <c r="T24">
        <v>0.75800000000000001</v>
      </c>
      <c r="U24">
        <f t="shared" si="1"/>
        <v>0.61719999999999997</v>
      </c>
    </row>
    <row r="25" spans="7:22" x14ac:dyDescent="0.35">
      <c r="G25" t="s">
        <v>38</v>
      </c>
      <c r="H25" t="s">
        <v>40</v>
      </c>
      <c r="I25">
        <v>3</v>
      </c>
      <c r="J25">
        <v>0.93300000000000005</v>
      </c>
      <c r="K25">
        <v>0.88</v>
      </c>
      <c r="L25">
        <v>0.8</v>
      </c>
      <c r="M25">
        <v>0.88400000000000001</v>
      </c>
      <c r="N25">
        <v>0.93600000000000005</v>
      </c>
      <c r="O25">
        <f t="shared" si="0"/>
        <v>0.88660000000000017</v>
      </c>
      <c r="P25">
        <v>0.91</v>
      </c>
      <c r="Q25">
        <v>0.84299999999999997</v>
      </c>
      <c r="R25">
        <v>0.75900000000000001</v>
      </c>
      <c r="S25">
        <v>0.85499999999999998</v>
      </c>
      <c r="T25">
        <v>0.92100000000000004</v>
      </c>
      <c r="U25">
        <f t="shared" si="1"/>
        <v>0.85760000000000003</v>
      </c>
    </row>
    <row r="26" spans="7:22" x14ac:dyDescent="0.35">
      <c r="G26" t="s">
        <v>38</v>
      </c>
      <c r="H26" t="s">
        <v>54</v>
      </c>
      <c r="I26">
        <v>3</v>
      </c>
      <c r="J26">
        <v>0.66800000000000004</v>
      </c>
      <c r="P26">
        <v>0.54600000000000004</v>
      </c>
    </row>
    <row r="27" spans="7:22" x14ac:dyDescent="0.35">
      <c r="G27" s="8" t="s">
        <v>9</v>
      </c>
      <c r="H27" s="7" t="s">
        <v>6</v>
      </c>
      <c r="I27" s="7"/>
      <c r="J27" s="7"/>
      <c r="K27" s="7"/>
      <c r="L27" s="7"/>
      <c r="M27" s="7"/>
      <c r="N27" s="7" t="s">
        <v>7</v>
      </c>
      <c r="O27" s="7"/>
      <c r="P27" s="7"/>
      <c r="Q27" s="7"/>
      <c r="R27" s="7"/>
      <c r="S27" s="7"/>
    </row>
    <row r="28" spans="7:22" x14ac:dyDescent="0.35">
      <c r="G28" s="8"/>
      <c r="H28" s="2" t="s">
        <v>0</v>
      </c>
      <c r="I28" s="2" t="s">
        <v>1</v>
      </c>
      <c r="J28" s="2" t="s">
        <v>2</v>
      </c>
      <c r="K28" s="2" t="s">
        <v>3</v>
      </c>
      <c r="L28" s="2" t="s">
        <v>4</v>
      </c>
      <c r="M28" s="2" t="s">
        <v>5</v>
      </c>
      <c r="N28" s="2" t="s">
        <v>0</v>
      </c>
      <c r="O28" s="2" t="s">
        <v>1</v>
      </c>
      <c r="P28" s="2" t="s">
        <v>2</v>
      </c>
      <c r="Q28" s="2" t="s">
        <v>3</v>
      </c>
      <c r="R28" s="2" t="s">
        <v>4</v>
      </c>
      <c r="S28" s="2" t="s">
        <v>5</v>
      </c>
      <c r="U28" t="e">
        <f>AVERAGE(P28:T28)</f>
        <v>#DIV/0!</v>
      </c>
    </row>
    <row r="29" spans="7:22" x14ac:dyDescent="0.35">
      <c r="G29" s="3" t="s">
        <v>29</v>
      </c>
      <c r="H29" s="2">
        <v>6.0000000000000001E-3</v>
      </c>
      <c r="I29" s="2">
        <v>8.0000000000000002E-3</v>
      </c>
      <c r="J29" s="2">
        <v>7.0000000000000001E-3</v>
      </c>
      <c r="K29" s="2">
        <v>6.0000000000000001E-3</v>
      </c>
      <c r="L29" s="2">
        <v>7.0000000000000001E-3</v>
      </c>
      <c r="M29" s="2">
        <f>AVERAGE(H29:L29)</f>
        <v>6.8000000000000005E-3</v>
      </c>
      <c r="N29" s="2">
        <v>1E-3</v>
      </c>
      <c r="O29" s="2">
        <v>2E-3</v>
      </c>
      <c r="P29" s="2">
        <v>1E-3</v>
      </c>
      <c r="Q29" s="2">
        <v>0</v>
      </c>
      <c r="R29" s="2">
        <v>1E-3</v>
      </c>
      <c r="S29" s="2">
        <f t="shared" ref="S29:S35" si="2">AVERAGE(N29:R29)</f>
        <v>1E-3</v>
      </c>
    </row>
    <row r="30" spans="7:22" x14ac:dyDescent="0.35">
      <c r="G30" s="3" t="s">
        <v>30</v>
      </c>
      <c r="H30" s="2">
        <v>0.189</v>
      </c>
      <c r="I30" s="2">
        <v>0.2</v>
      </c>
      <c r="J30" s="2">
        <v>0.189</v>
      </c>
      <c r="K30" s="2">
        <v>0.218</v>
      </c>
      <c r="L30" s="2">
        <v>0.17100000000000001</v>
      </c>
      <c r="M30" s="6">
        <f t="shared" ref="M30:M35" si="3">AVERAGE(H30:L30)</f>
        <v>0.19340000000000002</v>
      </c>
      <c r="N30" s="2">
        <v>5.8999999999999997E-2</v>
      </c>
      <c r="O30" s="2">
        <v>6.3E-2</v>
      </c>
      <c r="P30" s="2">
        <v>5.7000000000000002E-2</v>
      </c>
      <c r="Q30" s="2">
        <v>6.8000000000000005E-2</v>
      </c>
      <c r="R30" s="2">
        <v>5.0999999999999997E-2</v>
      </c>
      <c r="S30" s="2">
        <f t="shared" si="2"/>
        <v>5.96E-2</v>
      </c>
    </row>
    <row r="31" spans="7:22" x14ac:dyDescent="0.35">
      <c r="G31" s="3" t="s">
        <v>31</v>
      </c>
      <c r="H31" s="2">
        <v>0.02</v>
      </c>
      <c r="I31" s="2">
        <v>1.9E-2</v>
      </c>
      <c r="J31" s="2">
        <v>0.23</v>
      </c>
      <c r="K31" s="2">
        <v>0.314</v>
      </c>
      <c r="L31" s="2">
        <v>0.878</v>
      </c>
      <c r="M31" s="6">
        <f t="shared" si="3"/>
        <v>0.29219999999999996</v>
      </c>
      <c r="N31" s="2">
        <v>6.0000000000000001E-3</v>
      </c>
      <c r="O31" s="2">
        <v>7.0000000000000001E-3</v>
      </c>
      <c r="P31" s="2">
        <v>0.08</v>
      </c>
      <c r="Q31" s="2">
        <v>0.184</v>
      </c>
      <c r="R31" s="2">
        <v>0.67600000000000005</v>
      </c>
      <c r="S31" s="2">
        <f t="shared" si="2"/>
        <v>0.19060000000000002</v>
      </c>
    </row>
    <row r="32" spans="7:22" x14ac:dyDescent="0.35">
      <c r="G32" s="4" t="s">
        <v>32</v>
      </c>
      <c r="H32" s="2">
        <v>0.49399999999999999</v>
      </c>
      <c r="I32" s="2">
        <v>0.46</v>
      </c>
      <c r="J32" s="2">
        <v>0.44400000000000001</v>
      </c>
      <c r="K32" s="2">
        <v>0.53500000000000003</v>
      </c>
      <c r="L32" s="2">
        <v>0.56299999999999994</v>
      </c>
      <c r="M32" s="6">
        <f t="shared" si="3"/>
        <v>0.49919999999999992</v>
      </c>
      <c r="N32" s="2">
        <v>0.28999999999999998</v>
      </c>
      <c r="O32" s="2">
        <v>0.252</v>
      </c>
      <c r="P32" s="2">
        <v>0.23400000000000001</v>
      </c>
      <c r="Q32" s="2">
        <v>0.34300000000000003</v>
      </c>
      <c r="R32" s="2">
        <v>0.376</v>
      </c>
      <c r="S32" s="2">
        <f t="shared" si="2"/>
        <v>0.29900000000000004</v>
      </c>
    </row>
    <row r="33" spans="7:21" x14ac:dyDescent="0.35">
      <c r="G33" s="3" t="s">
        <v>44</v>
      </c>
      <c r="H33" s="2">
        <v>0.24399999999999999</v>
      </c>
      <c r="I33" s="2">
        <v>0.221</v>
      </c>
      <c r="J33" s="2">
        <v>0.214</v>
      </c>
      <c r="K33" s="2">
        <v>0.55000000000000004</v>
      </c>
      <c r="L33" s="2">
        <v>0.78100000000000003</v>
      </c>
      <c r="M33" s="6">
        <f t="shared" si="3"/>
        <v>0.40200000000000002</v>
      </c>
      <c r="N33" s="2">
        <v>0.187</v>
      </c>
      <c r="O33" s="2">
        <v>0.17599999999999999</v>
      </c>
      <c r="P33" s="2">
        <v>0.16800000000000001</v>
      </c>
      <c r="Q33" s="2">
        <v>0.45500000000000002</v>
      </c>
      <c r="R33" s="2">
        <v>0.70699999999999996</v>
      </c>
      <c r="S33" s="2">
        <f t="shared" si="2"/>
        <v>0.33860000000000001</v>
      </c>
    </row>
    <row r="34" spans="7:21" x14ac:dyDescent="0.35">
      <c r="G34" t="s">
        <v>14</v>
      </c>
      <c r="H34" s="2">
        <v>0.47099999999999997</v>
      </c>
      <c r="I34" s="2">
        <v>0.41199999999999998</v>
      </c>
      <c r="J34" s="2">
        <v>0.34300000000000003</v>
      </c>
      <c r="K34" s="2">
        <v>0.45600000000000002</v>
      </c>
      <c r="L34" s="2">
        <v>0.60799999999999998</v>
      </c>
      <c r="M34" s="6">
        <f t="shared" si="3"/>
        <v>0.45800000000000002</v>
      </c>
      <c r="N34" s="2">
        <v>0.34200000000000003</v>
      </c>
      <c r="O34" s="2">
        <v>0.30099999999999999</v>
      </c>
      <c r="P34" s="2">
        <v>0.23400000000000001</v>
      </c>
      <c r="Q34" s="2">
        <v>0.34499999999999997</v>
      </c>
      <c r="R34" s="2">
        <v>0.48799999999999999</v>
      </c>
      <c r="S34" s="2">
        <f t="shared" si="2"/>
        <v>0.34199999999999997</v>
      </c>
    </row>
    <row r="35" spans="7:21" x14ac:dyDescent="0.35">
      <c r="G35" t="s">
        <v>39</v>
      </c>
      <c r="H35" s="2">
        <v>0.73899999999999999</v>
      </c>
      <c r="I35" s="2">
        <v>0.67200000000000004</v>
      </c>
      <c r="J35" s="2">
        <v>0.56799999999999995</v>
      </c>
      <c r="K35" s="2">
        <v>0.7</v>
      </c>
      <c r="L35" s="2">
        <v>0.81599999999999995</v>
      </c>
      <c r="M35" s="6">
        <f t="shared" si="3"/>
        <v>0.69900000000000007</v>
      </c>
      <c r="N35" s="2">
        <v>0.64600000000000002</v>
      </c>
      <c r="O35" s="2">
        <v>0.57899999999999996</v>
      </c>
      <c r="P35" s="2">
        <v>0.48499999999999999</v>
      </c>
      <c r="Q35" s="2">
        <v>0.61799999999999999</v>
      </c>
      <c r="R35" s="2">
        <v>0.75800000000000001</v>
      </c>
      <c r="S35" s="2">
        <f t="shared" si="2"/>
        <v>0.61719999999999997</v>
      </c>
    </row>
    <row r="40" spans="7:21" x14ac:dyDescent="0.35">
      <c r="G40" s="7" t="s">
        <v>33</v>
      </c>
      <c r="H40" s="7"/>
      <c r="I40" s="7"/>
      <c r="J40">
        <v>0.86699999999999999</v>
      </c>
      <c r="K40">
        <v>0.81</v>
      </c>
      <c r="L40">
        <v>0.76600000000000001</v>
      </c>
      <c r="M40">
        <v>0.83899999999999997</v>
      </c>
      <c r="N40">
        <v>0.91800000000000004</v>
      </c>
      <c r="O40">
        <f>AVERAGE(J40:N40)</f>
        <v>0.84000000000000008</v>
      </c>
      <c r="P40">
        <v>0.81</v>
      </c>
      <c r="Q40">
        <v>0.73399999999999999</v>
      </c>
      <c r="R40">
        <v>0.68500000000000005</v>
      </c>
      <c r="S40">
        <v>0.76300000000000001</v>
      </c>
      <c r="T40">
        <v>0.83699999999999997</v>
      </c>
      <c r="U40">
        <f>AVERAGE(P40:T40)</f>
        <v>0.76579999999999993</v>
      </c>
    </row>
    <row r="50" spans="7:22" x14ac:dyDescent="0.35">
      <c r="J50" s="7" t="s">
        <v>6</v>
      </c>
      <c r="K50" s="7"/>
      <c r="L50" s="7"/>
      <c r="M50" s="7"/>
      <c r="N50" s="7" t="s">
        <v>7</v>
      </c>
      <c r="O50" s="7"/>
      <c r="P50" s="7"/>
      <c r="Q50" s="7"/>
    </row>
    <row r="51" spans="7:22" x14ac:dyDescent="0.35">
      <c r="G51" t="s">
        <v>8</v>
      </c>
      <c r="H51" t="s">
        <v>9</v>
      </c>
      <c r="I51" t="s">
        <v>13</v>
      </c>
      <c r="J51" t="s">
        <v>23</v>
      </c>
      <c r="K51" t="s">
        <v>24</v>
      </c>
      <c r="L51" t="s">
        <v>25</v>
      </c>
      <c r="M51" t="s">
        <v>5</v>
      </c>
      <c r="N51" t="s">
        <v>23</v>
      </c>
      <c r="O51" t="s">
        <v>24</v>
      </c>
      <c r="P51" t="s">
        <v>25</v>
      </c>
      <c r="Q51" t="s">
        <v>5</v>
      </c>
    </row>
    <row r="52" spans="7:22" x14ac:dyDescent="0.35">
      <c r="G52" t="s">
        <v>19</v>
      </c>
      <c r="H52" t="s">
        <v>14</v>
      </c>
      <c r="I52">
        <v>2</v>
      </c>
      <c r="J52">
        <v>0.23599999999999999</v>
      </c>
      <c r="K52">
        <v>0.114</v>
      </c>
      <c r="L52">
        <v>0.13800000000000001</v>
      </c>
      <c r="M52">
        <f t="shared" ref="M52:M58" si="4">AVERAGE(J52:L52)</f>
        <v>0.16266666666666665</v>
      </c>
      <c r="N52">
        <v>0.152</v>
      </c>
      <c r="O52">
        <v>5.3999999999999999E-2</v>
      </c>
      <c r="P52">
        <v>7.1999999999999995E-2</v>
      </c>
      <c r="Q52">
        <f t="shared" ref="Q52:Q58" si="5">AVERAGE(N52:P52)</f>
        <v>9.2666666666666661E-2</v>
      </c>
      <c r="V52" t="s">
        <v>21</v>
      </c>
    </row>
    <row r="53" spans="7:22" x14ac:dyDescent="0.35">
      <c r="G53" t="s">
        <v>27</v>
      </c>
      <c r="H53" t="s">
        <v>14</v>
      </c>
      <c r="I53">
        <v>2</v>
      </c>
      <c r="J53">
        <v>0.26300000000000001</v>
      </c>
      <c r="K53">
        <v>0.20100000000000001</v>
      </c>
      <c r="L53">
        <v>0.20200000000000001</v>
      </c>
      <c r="M53">
        <f t="shared" si="4"/>
        <v>0.222</v>
      </c>
      <c r="N53">
        <v>0.16500000000000001</v>
      </c>
      <c r="O53">
        <v>0.108</v>
      </c>
      <c r="P53">
        <v>0.11</v>
      </c>
      <c r="Q53">
        <f t="shared" si="5"/>
        <v>0.12766666666666668</v>
      </c>
    </row>
    <row r="54" spans="7:22" x14ac:dyDescent="0.35">
      <c r="G54" t="s">
        <v>26</v>
      </c>
      <c r="H54" t="s">
        <v>14</v>
      </c>
      <c r="I54">
        <v>2</v>
      </c>
      <c r="J54">
        <v>0.28100000000000003</v>
      </c>
      <c r="K54">
        <v>0.18099999999999999</v>
      </c>
      <c r="L54">
        <v>0.2</v>
      </c>
      <c r="M54">
        <f t="shared" si="4"/>
        <v>0.22066666666666668</v>
      </c>
      <c r="N54">
        <v>0.18</v>
      </c>
      <c r="O54">
        <v>0.121</v>
      </c>
      <c r="P54">
        <v>0.107</v>
      </c>
      <c r="Q54">
        <f t="shared" si="5"/>
        <v>0.13599999999999998</v>
      </c>
    </row>
    <row r="55" spans="7:22" x14ac:dyDescent="0.35">
      <c r="G55" t="s">
        <v>26</v>
      </c>
      <c r="H55" t="s">
        <v>22</v>
      </c>
      <c r="I55">
        <v>3</v>
      </c>
      <c r="J55">
        <v>0.39400000000000002</v>
      </c>
      <c r="M55">
        <f t="shared" si="4"/>
        <v>0.39400000000000002</v>
      </c>
      <c r="N55">
        <v>0.28999999999999998</v>
      </c>
      <c r="Q55">
        <f t="shared" si="5"/>
        <v>0.28999999999999998</v>
      </c>
      <c r="V55" t="s">
        <v>28</v>
      </c>
    </row>
    <row r="56" spans="7:22" x14ac:dyDescent="0.35">
      <c r="G56" t="s">
        <v>26</v>
      </c>
      <c r="H56" t="s">
        <v>37</v>
      </c>
      <c r="I56">
        <v>0</v>
      </c>
      <c r="J56">
        <v>0.41599999999999998</v>
      </c>
      <c r="K56">
        <v>0.52300000000000002</v>
      </c>
      <c r="L56">
        <v>0.49399999999999999</v>
      </c>
      <c r="M56">
        <f t="shared" si="4"/>
        <v>0.47766666666666668</v>
      </c>
      <c r="N56">
        <v>0.33400000000000002</v>
      </c>
      <c r="O56">
        <v>0.443</v>
      </c>
      <c r="P56">
        <v>0.41499999999999998</v>
      </c>
      <c r="Q56">
        <f t="shared" si="5"/>
        <v>0.39733333333333332</v>
      </c>
    </row>
    <row r="57" spans="7:22" x14ac:dyDescent="0.35">
      <c r="G57" t="s">
        <v>38</v>
      </c>
      <c r="H57" t="s">
        <v>39</v>
      </c>
      <c r="I57">
        <v>3</v>
      </c>
      <c r="J57">
        <v>0.54800000000000004</v>
      </c>
      <c r="K57">
        <v>0.52</v>
      </c>
      <c r="L57">
        <v>0.52500000000000002</v>
      </c>
      <c r="M57">
        <f t="shared" si="4"/>
        <v>0.53100000000000003</v>
      </c>
      <c r="N57">
        <v>0.436</v>
      </c>
      <c r="O57">
        <v>0.41399999999999998</v>
      </c>
      <c r="P57">
        <v>0.41699999999999998</v>
      </c>
      <c r="Q57">
        <f t="shared" si="5"/>
        <v>0.42233333333333328</v>
      </c>
    </row>
    <row r="58" spans="7:22" x14ac:dyDescent="0.35">
      <c r="G58" t="s">
        <v>38</v>
      </c>
      <c r="H58" t="s">
        <v>40</v>
      </c>
      <c r="I58">
        <v>3</v>
      </c>
      <c r="J58">
        <v>0.73599999999999999</v>
      </c>
      <c r="K58">
        <v>0.746</v>
      </c>
      <c r="M58">
        <f t="shared" si="4"/>
        <v>0.74099999999999999</v>
      </c>
      <c r="N58">
        <v>0.67100000000000004</v>
      </c>
      <c r="O58">
        <v>0.7</v>
      </c>
      <c r="Q58">
        <f t="shared" si="5"/>
        <v>0.6855</v>
      </c>
    </row>
    <row r="60" spans="7:22" x14ac:dyDescent="0.35">
      <c r="G60" s="8" t="s">
        <v>9</v>
      </c>
      <c r="H60" s="7" t="s">
        <v>6</v>
      </c>
      <c r="I60" s="7"/>
      <c r="J60" s="7"/>
      <c r="K60" s="7"/>
      <c r="L60" s="7" t="s">
        <v>7</v>
      </c>
      <c r="M60" s="7"/>
      <c r="N60" s="7"/>
      <c r="O60" s="7"/>
    </row>
    <row r="61" spans="7:22" x14ac:dyDescent="0.35">
      <c r="G61" s="8"/>
      <c r="H61" t="s">
        <v>23</v>
      </c>
      <c r="I61" t="s">
        <v>24</v>
      </c>
      <c r="J61" t="s">
        <v>25</v>
      </c>
      <c r="K61" t="s">
        <v>5</v>
      </c>
      <c r="L61" t="s">
        <v>23</v>
      </c>
      <c r="M61" t="s">
        <v>24</v>
      </c>
      <c r="N61" t="s">
        <v>25</v>
      </c>
      <c r="O61" t="s">
        <v>5</v>
      </c>
    </row>
    <row r="62" spans="7:22" x14ac:dyDescent="0.35">
      <c r="G62" s="3" t="s">
        <v>30</v>
      </c>
      <c r="H62" s="5">
        <v>0.23899999999999999</v>
      </c>
      <c r="I62" s="5">
        <v>0.187</v>
      </c>
      <c r="J62" s="5">
        <v>0.19600000000000001</v>
      </c>
      <c r="K62" s="5">
        <f>AVERAGE(H62:J62)</f>
        <v>0.20733333333333334</v>
      </c>
      <c r="L62" s="5">
        <v>8.1000000000000003E-2</v>
      </c>
      <c r="M62" s="5">
        <v>5.8999999999999997E-2</v>
      </c>
      <c r="N62" s="5">
        <v>6.4000000000000001E-2</v>
      </c>
      <c r="O62" s="5">
        <f>AVERAGE(L62:N62)</f>
        <v>6.8000000000000005E-2</v>
      </c>
    </row>
    <row r="63" spans="7:22" x14ac:dyDescent="0.35">
      <c r="G63" s="3" t="s">
        <v>31</v>
      </c>
      <c r="H63" s="5">
        <v>3.6999999999999998E-2</v>
      </c>
      <c r="I63" s="5">
        <v>3.5999999999999997E-2</v>
      </c>
      <c r="J63" s="5">
        <v>1.7999999999999999E-2</v>
      </c>
      <c r="K63" s="5">
        <f>AVERAGE(H63:J63)</f>
        <v>3.0333333333333334E-2</v>
      </c>
      <c r="L63" s="5">
        <v>3.1E-2</v>
      </c>
      <c r="M63" s="5">
        <v>1.2999999999999999E-2</v>
      </c>
      <c r="N63" s="5">
        <v>7.0000000000000001E-3</v>
      </c>
      <c r="O63" s="5">
        <f>AVERAGE(L63:N63)</f>
        <v>1.6999999999999998E-2</v>
      </c>
    </row>
    <row r="64" spans="7:22" x14ac:dyDescent="0.35">
      <c r="G64" s="3" t="s">
        <v>32</v>
      </c>
      <c r="H64" s="5">
        <v>0.24199999999999999</v>
      </c>
      <c r="I64" s="5">
        <v>0.29299999999999998</v>
      </c>
      <c r="J64" s="5">
        <v>0.41699999999999998</v>
      </c>
      <c r="K64" s="5">
        <f>AVERAGE(H64:J64)</f>
        <v>0.3173333333333333</v>
      </c>
      <c r="L64" s="5">
        <v>8.5000000000000006E-2</v>
      </c>
      <c r="M64" s="5">
        <v>0.113</v>
      </c>
      <c r="N64" s="5">
        <v>0.23100000000000001</v>
      </c>
      <c r="O64" s="5">
        <f>AVERAGE(L64:N64)</f>
        <v>0.14300000000000002</v>
      </c>
    </row>
    <row r="65" spans="2:17" x14ac:dyDescent="0.35">
      <c r="G65" s="3" t="s">
        <v>29</v>
      </c>
      <c r="H65" s="5">
        <v>7.0000000000000001E-3</v>
      </c>
      <c r="I65" s="5">
        <v>7.0000000000000001E-3</v>
      </c>
      <c r="J65" s="5">
        <v>7.0000000000000001E-3</v>
      </c>
      <c r="K65" s="5">
        <f>AVERAGE(H65:J65)</f>
        <v>7.0000000000000001E-3</v>
      </c>
      <c r="L65" s="5">
        <v>2E-3</v>
      </c>
      <c r="M65" s="5">
        <v>0</v>
      </c>
      <c r="N65" s="5">
        <v>1E-3</v>
      </c>
      <c r="O65" s="5">
        <f>AVERAGE(L65:N65)</f>
        <v>1E-3</v>
      </c>
    </row>
    <row r="66" spans="2:17" x14ac:dyDescent="0.35">
      <c r="G66" s="3" t="s">
        <v>44</v>
      </c>
      <c r="H66" s="5">
        <v>0.41599999999999998</v>
      </c>
      <c r="I66" s="5">
        <v>0.52300000000000002</v>
      </c>
      <c r="J66" s="5">
        <v>0.49399999999999999</v>
      </c>
      <c r="K66" s="5">
        <f>AVERAGE(H66:J66)</f>
        <v>0.47766666666666668</v>
      </c>
      <c r="L66" s="5">
        <v>0.33400000000000002</v>
      </c>
      <c r="M66" s="5">
        <v>0.443</v>
      </c>
      <c r="N66" s="5">
        <v>0.41499999999999998</v>
      </c>
      <c r="O66" s="5">
        <f>AVERAGE(L66:N66)</f>
        <v>0.39733333333333332</v>
      </c>
    </row>
    <row r="67" spans="2:17" x14ac:dyDescent="0.35">
      <c r="G67" t="s">
        <v>14</v>
      </c>
      <c r="H67" s="5">
        <v>0.26300000000000001</v>
      </c>
      <c r="I67" s="5">
        <v>0.20100000000000001</v>
      </c>
      <c r="J67" s="5">
        <v>0.20200000000000001</v>
      </c>
      <c r="K67" s="5">
        <f t="shared" ref="K67:K68" si="6">AVERAGE(H67:J67)</f>
        <v>0.222</v>
      </c>
      <c r="L67" s="5">
        <v>0.16500000000000001</v>
      </c>
      <c r="M67" s="5">
        <v>0.108</v>
      </c>
      <c r="N67" s="5">
        <v>0.11</v>
      </c>
      <c r="O67" s="5">
        <f t="shared" ref="O67:O68" si="7">AVERAGE(L67:N67)</f>
        <v>0.12766666666666668</v>
      </c>
    </row>
    <row r="68" spans="2:17" x14ac:dyDescent="0.35">
      <c r="G68" t="s">
        <v>39</v>
      </c>
      <c r="H68" s="5">
        <v>0.54800000000000004</v>
      </c>
      <c r="I68" s="5">
        <v>0.52</v>
      </c>
      <c r="J68" s="5">
        <v>0.52500000000000002</v>
      </c>
      <c r="K68" s="5">
        <f t="shared" si="6"/>
        <v>0.53100000000000003</v>
      </c>
      <c r="L68" s="5">
        <v>0.436</v>
      </c>
      <c r="M68" s="5">
        <v>0.41399999999999998</v>
      </c>
      <c r="N68" s="5">
        <v>0.41699999999999998</v>
      </c>
      <c r="O68" s="5">
        <f t="shared" si="7"/>
        <v>0.42233333333333328</v>
      </c>
    </row>
    <row r="73" spans="2:17" x14ac:dyDescent="0.35">
      <c r="K73" t="s">
        <v>53</v>
      </c>
      <c r="P73" t="s">
        <v>53</v>
      </c>
    </row>
    <row r="74" spans="2:17" x14ac:dyDescent="0.35">
      <c r="B74" t="s">
        <v>53</v>
      </c>
      <c r="E74" s="7" t="s">
        <v>60</v>
      </c>
      <c r="F74" s="7"/>
      <c r="G74" s="7"/>
      <c r="H74" s="7"/>
      <c r="K74" t="s">
        <v>43</v>
      </c>
      <c r="P74" t="s">
        <v>42</v>
      </c>
    </row>
    <row r="75" spans="2:17" x14ac:dyDescent="0.35">
      <c r="B75" t="s">
        <v>46</v>
      </c>
      <c r="C75" t="s">
        <v>64</v>
      </c>
      <c r="D75" t="s">
        <v>65</v>
      </c>
      <c r="E75" t="s">
        <v>64</v>
      </c>
      <c r="F75" t="s">
        <v>65</v>
      </c>
    </row>
    <row r="76" spans="2:17" x14ac:dyDescent="0.35">
      <c r="B76" t="s">
        <v>52</v>
      </c>
      <c r="E76">
        <v>0.73899999999999999</v>
      </c>
      <c r="F76">
        <v>0.745</v>
      </c>
      <c r="L76" t="s">
        <v>35</v>
      </c>
      <c r="M76" t="s">
        <v>34</v>
      </c>
      <c r="P76" t="s">
        <v>35</v>
      </c>
      <c r="Q76" t="s">
        <v>34</v>
      </c>
    </row>
    <row r="77" spans="2:17" x14ac:dyDescent="0.35">
      <c r="B77" s="1" t="s">
        <v>47</v>
      </c>
      <c r="E77">
        <v>0.69399999999999995</v>
      </c>
      <c r="F77">
        <v>0.624</v>
      </c>
      <c r="L77">
        <v>0.6</v>
      </c>
      <c r="M77">
        <v>0.60399999999999998</v>
      </c>
      <c r="P77">
        <v>0.5</v>
      </c>
      <c r="Q77">
        <v>0.187</v>
      </c>
    </row>
    <row r="78" spans="2:17" x14ac:dyDescent="0.35">
      <c r="B78" s="1" t="s">
        <v>48</v>
      </c>
      <c r="E78">
        <v>0.67500000000000004</v>
      </c>
      <c r="F78">
        <v>0.53700000000000003</v>
      </c>
      <c r="L78">
        <v>4</v>
      </c>
      <c r="M78">
        <v>0.71399999999999997</v>
      </c>
      <c r="P78">
        <v>1.5</v>
      </c>
      <c r="Q78">
        <v>0.183</v>
      </c>
    </row>
    <row r="79" spans="2:17" x14ac:dyDescent="0.35">
      <c r="B79" s="1" t="s">
        <v>49</v>
      </c>
      <c r="E79">
        <v>0.54200000000000004</v>
      </c>
      <c r="F79">
        <v>0.57899999999999996</v>
      </c>
      <c r="L79">
        <v>8</v>
      </c>
      <c r="M79" t="s">
        <v>45</v>
      </c>
      <c r="P79">
        <v>3</v>
      </c>
      <c r="Q79">
        <v>0.31</v>
      </c>
    </row>
    <row r="80" spans="2:17" x14ac:dyDescent="0.35">
      <c r="B80" s="1" t="s">
        <v>50</v>
      </c>
      <c r="E80">
        <v>0.71099999999999997</v>
      </c>
      <c r="F80">
        <v>0.66600000000000004</v>
      </c>
      <c r="P80">
        <v>7</v>
      </c>
      <c r="Q80">
        <v>0.47099999999999997</v>
      </c>
    </row>
    <row r="81" spans="2:17" x14ac:dyDescent="0.35">
      <c r="B81" s="1" t="s">
        <v>51</v>
      </c>
      <c r="E81">
        <v>0.44700000000000001</v>
      </c>
      <c r="F81">
        <v>0.52300000000000002</v>
      </c>
      <c r="P81" t="s">
        <v>41</v>
      </c>
      <c r="Q81">
        <v>0.73899999999999999</v>
      </c>
    </row>
    <row r="82" spans="2:17" x14ac:dyDescent="0.35">
      <c r="G82" s="1"/>
    </row>
    <row r="83" spans="2:17" x14ac:dyDescent="0.35">
      <c r="I83">
        <f>G92+G90</f>
        <v>0.66170500676589972</v>
      </c>
    </row>
    <row r="85" spans="2:17" x14ac:dyDescent="0.35">
      <c r="M85" t="s">
        <v>57</v>
      </c>
      <c r="N85" t="s">
        <v>62</v>
      </c>
    </row>
    <row r="86" spans="2:17" x14ac:dyDescent="0.35">
      <c r="G86" t="s">
        <v>58</v>
      </c>
      <c r="H86" t="s">
        <v>59</v>
      </c>
      <c r="K86" t="s">
        <v>55</v>
      </c>
    </row>
    <row r="87" spans="2:17" x14ac:dyDescent="0.35">
      <c r="L87" t="s">
        <v>56</v>
      </c>
      <c r="M87" t="s">
        <v>60</v>
      </c>
      <c r="N87" t="s">
        <v>61</v>
      </c>
      <c r="O87" t="s">
        <v>26</v>
      </c>
      <c r="P87" t="s">
        <v>63</v>
      </c>
    </row>
    <row r="88" spans="2:17" x14ac:dyDescent="0.35">
      <c r="G88">
        <f>1 - E77/E$76</f>
        <v>6.0893098782138111E-2</v>
      </c>
      <c r="H88">
        <f>E$76-E77</f>
        <v>4.500000000000004E-2</v>
      </c>
      <c r="L88">
        <v>0</v>
      </c>
      <c r="M88">
        <v>0.46899999999999997</v>
      </c>
      <c r="N88">
        <v>0.39800000000000002</v>
      </c>
      <c r="O88">
        <v>0</v>
      </c>
      <c r="P88">
        <v>0.751</v>
      </c>
    </row>
    <row r="89" spans="2:17" x14ac:dyDescent="0.35">
      <c r="G89">
        <f>1 - E78/E$76</f>
        <v>8.6603518267929558E-2</v>
      </c>
      <c r="H89">
        <f>E$76-E78</f>
        <v>6.3999999999999946E-2</v>
      </c>
      <c r="L89">
        <v>1</v>
      </c>
      <c r="M89">
        <v>0.71499999999999997</v>
      </c>
      <c r="N89">
        <v>0.502</v>
      </c>
      <c r="O89">
        <v>0.47199999999999998</v>
      </c>
      <c r="P89">
        <v>0.751</v>
      </c>
    </row>
    <row r="90" spans="2:17" x14ac:dyDescent="0.35">
      <c r="G90">
        <f>1 - E79/E$76</f>
        <v>0.2665764546684708</v>
      </c>
      <c r="H90">
        <f>E$76-E79</f>
        <v>0.19699999999999995</v>
      </c>
      <c r="L90">
        <v>2</v>
      </c>
      <c r="M90">
        <v>0.71099999999999997</v>
      </c>
      <c r="N90">
        <v>0.48399999999999999</v>
      </c>
      <c r="O90">
        <v>0.57299999999999995</v>
      </c>
      <c r="P90">
        <v>0.751</v>
      </c>
    </row>
    <row r="91" spans="2:17" x14ac:dyDescent="0.35">
      <c r="G91">
        <f>1 - E80/E$76</f>
        <v>3.7889039242219202E-2</v>
      </c>
      <c r="H91">
        <f>E$76-E80</f>
        <v>2.8000000000000025E-2</v>
      </c>
      <c r="L91">
        <v>3</v>
      </c>
      <c r="M91">
        <v>0.72899999999999998</v>
      </c>
      <c r="N91">
        <v>0.56799999999999995</v>
      </c>
      <c r="O91">
        <v>0.56799999999999995</v>
      </c>
      <c r="P91">
        <v>0.751</v>
      </c>
    </row>
    <row r="92" spans="2:17" x14ac:dyDescent="0.35">
      <c r="G92">
        <f>1 - E81/E$76</f>
        <v>0.39512855209742892</v>
      </c>
      <c r="H92">
        <f>E$76-E81</f>
        <v>0.29199999999999998</v>
      </c>
      <c r="L92">
        <v>4</v>
      </c>
      <c r="M92">
        <v>0.73699999999999999</v>
      </c>
      <c r="N92">
        <v>0.441</v>
      </c>
      <c r="P92">
        <v>0.751</v>
      </c>
    </row>
    <row r="93" spans="2:17" x14ac:dyDescent="0.35">
      <c r="L93">
        <v>5</v>
      </c>
      <c r="M93">
        <v>0.70699999999999996</v>
      </c>
      <c r="P93">
        <v>0.751</v>
      </c>
    </row>
    <row r="106" spans="21:24" x14ac:dyDescent="0.35">
      <c r="U106" t="s">
        <v>9</v>
      </c>
      <c r="V106" t="s">
        <v>2</v>
      </c>
      <c r="W106" t="s">
        <v>4</v>
      </c>
      <c r="X106" t="s">
        <v>80</v>
      </c>
    </row>
    <row r="107" spans="21:24" x14ac:dyDescent="0.35">
      <c r="U107" t="s">
        <v>82</v>
      </c>
      <c r="V107">
        <v>0.55800000000000005</v>
      </c>
      <c r="W107">
        <v>0.72499999999999998</v>
      </c>
      <c r="X107">
        <v>0.498</v>
      </c>
    </row>
    <row r="108" spans="21:24" x14ac:dyDescent="0.35">
      <c r="U108" t="s">
        <v>83</v>
      </c>
      <c r="V108" s="5">
        <v>0.55000000000000004</v>
      </c>
      <c r="W108" s="5">
        <v>0.85</v>
      </c>
      <c r="X108">
        <v>0.56399999999999995</v>
      </c>
    </row>
    <row r="109" spans="21:24" x14ac:dyDescent="0.35">
      <c r="U109" t="s">
        <v>84</v>
      </c>
      <c r="V109">
        <v>0.57099999999999995</v>
      </c>
      <c r="W109">
        <v>0.83899999999999997</v>
      </c>
      <c r="X109">
        <v>0.59399999999999997</v>
      </c>
    </row>
    <row r="112" spans="21:24" x14ac:dyDescent="0.35">
      <c r="V112" t="s">
        <v>2</v>
      </c>
      <c r="W112" t="s">
        <v>4</v>
      </c>
      <c r="X112" t="s">
        <v>80</v>
      </c>
    </row>
    <row r="113" spans="5:21" x14ac:dyDescent="0.35">
      <c r="E113">
        <v>0.745</v>
      </c>
      <c r="F113">
        <v>0.745</v>
      </c>
      <c r="H113">
        <v>0.73899999999999999</v>
      </c>
      <c r="I113">
        <v>0.73899999999999999</v>
      </c>
      <c r="U113" t="s">
        <v>66</v>
      </c>
    </row>
    <row r="114" spans="5:21" x14ac:dyDescent="0.35">
      <c r="U114" t="s">
        <v>86</v>
      </c>
    </row>
    <row r="115" spans="5:21" x14ac:dyDescent="0.35">
      <c r="T115" t="s">
        <v>81</v>
      </c>
      <c r="U115" t="s">
        <v>85</v>
      </c>
    </row>
    <row r="119" spans="5:21" x14ac:dyDescent="0.35">
      <c r="P119" t="s">
        <v>69</v>
      </c>
    </row>
    <row r="120" spans="5:21" x14ac:dyDescent="0.35">
      <c r="K120" t="s">
        <v>66</v>
      </c>
      <c r="L120" t="s">
        <v>68</v>
      </c>
      <c r="M120" t="s">
        <v>67</v>
      </c>
      <c r="P120" t="s">
        <v>78</v>
      </c>
      <c r="Q120" t="s">
        <v>79</v>
      </c>
    </row>
    <row r="121" spans="5:21" x14ac:dyDescent="0.35">
      <c r="J121" t="s">
        <v>0</v>
      </c>
      <c r="K121">
        <v>0.64600000000000002</v>
      </c>
      <c r="L121">
        <v>0.64</v>
      </c>
      <c r="M121">
        <v>0.91</v>
      </c>
      <c r="P121" t="s">
        <v>70</v>
      </c>
      <c r="Q121">
        <v>66706</v>
      </c>
    </row>
    <row r="122" spans="5:21" x14ac:dyDescent="0.35">
      <c r="J122" t="s">
        <v>1</v>
      </c>
      <c r="K122">
        <v>0.57899999999999996</v>
      </c>
      <c r="L122">
        <v>0.55400000000000005</v>
      </c>
      <c r="M122">
        <v>0.84299999999999997</v>
      </c>
      <c r="P122" t="s">
        <v>71</v>
      </c>
      <c r="Q122">
        <v>42545</v>
      </c>
    </row>
    <row r="123" spans="5:21" x14ac:dyDescent="0.35">
      <c r="J123" t="s">
        <v>2</v>
      </c>
      <c r="K123">
        <v>0.48499999999999999</v>
      </c>
      <c r="L123">
        <v>0.51800000000000002</v>
      </c>
      <c r="M123">
        <v>0.75900000000000001</v>
      </c>
      <c r="P123" t="s">
        <v>72</v>
      </c>
      <c r="Q123">
        <v>27198</v>
      </c>
    </row>
    <row r="124" spans="5:21" x14ac:dyDescent="0.35">
      <c r="J124" t="s">
        <v>3</v>
      </c>
      <c r="K124">
        <v>0.61799999999999999</v>
      </c>
      <c r="L124">
        <v>0.64</v>
      </c>
      <c r="M124">
        <v>0.85499999999999998</v>
      </c>
      <c r="P124" t="s">
        <v>73</v>
      </c>
      <c r="Q124">
        <v>69873</v>
      </c>
    </row>
    <row r="125" spans="5:21" x14ac:dyDescent="0.35">
      <c r="J125" t="s">
        <v>4</v>
      </c>
      <c r="K125">
        <v>0.75800000000000001</v>
      </c>
      <c r="L125">
        <v>0.78300000000000003</v>
      </c>
      <c r="M125">
        <v>0.92100000000000004</v>
      </c>
      <c r="P125" t="s">
        <v>74</v>
      </c>
      <c r="Q125">
        <v>134359</v>
      </c>
    </row>
    <row r="126" spans="5:21" x14ac:dyDescent="0.35">
      <c r="J126" t="s">
        <v>23</v>
      </c>
      <c r="K126">
        <v>0.436</v>
      </c>
      <c r="L126">
        <v>0.33400000000000002</v>
      </c>
      <c r="M126">
        <v>0.73599999999999999</v>
      </c>
      <c r="P126" t="s">
        <v>75</v>
      </c>
      <c r="Q126">
        <v>12655</v>
      </c>
    </row>
    <row r="127" spans="5:21" x14ac:dyDescent="0.35">
      <c r="J127" t="s">
        <v>24</v>
      </c>
      <c r="K127">
        <v>0.41399999999999998</v>
      </c>
      <c r="L127">
        <v>0.443</v>
      </c>
      <c r="M127">
        <v>0.746</v>
      </c>
      <c r="P127" t="s">
        <v>76</v>
      </c>
      <c r="Q127">
        <v>30322</v>
      </c>
    </row>
    <row r="128" spans="5:21" x14ac:dyDescent="0.35">
      <c r="J128" t="s">
        <v>25</v>
      </c>
      <c r="K128">
        <v>0.41699999999999998</v>
      </c>
      <c r="L128">
        <v>0.41499999999999998</v>
      </c>
      <c r="M128">
        <v>0.72899999999999998</v>
      </c>
      <c r="P128" t="s">
        <v>77</v>
      </c>
      <c r="Q128">
        <f>SUM(Q121:Q127)</f>
        <v>383658</v>
      </c>
    </row>
  </sheetData>
  <mergeCells count="13">
    <mergeCell ref="P10:U10"/>
    <mergeCell ref="G12:I12"/>
    <mergeCell ref="J50:M50"/>
    <mergeCell ref="N50:Q50"/>
    <mergeCell ref="G40:I40"/>
    <mergeCell ref="H27:M27"/>
    <mergeCell ref="N27:S27"/>
    <mergeCell ref="G27:G28"/>
    <mergeCell ref="E74:H74"/>
    <mergeCell ref="J10:O10"/>
    <mergeCell ref="H60:K60"/>
    <mergeCell ref="L60:O60"/>
    <mergeCell ref="G60:G61"/>
  </mergeCells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2B93A3C920A459502AE6989792FF1" ma:contentTypeVersion="4" ma:contentTypeDescription="Create a new document." ma:contentTypeScope="" ma:versionID="e6fc5ee6b0a0b3a0fd5fcdd6b74ea2b1">
  <xsd:schema xmlns:xsd="http://www.w3.org/2001/XMLSchema" xmlns:xs="http://www.w3.org/2001/XMLSchema" xmlns:p="http://schemas.microsoft.com/office/2006/metadata/properties" xmlns:ns3="cb6d06b7-71d6-41ab-bac8-c5e18a87249a" targetNamespace="http://schemas.microsoft.com/office/2006/metadata/properties" ma:root="true" ma:fieldsID="b86a961ddd1a4805aacbc39f820bce9a" ns3:_="">
    <xsd:import namespace="cb6d06b7-71d6-41ab-bac8-c5e18a87249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d06b7-71d6-41ab-bac8-c5e18a87249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4D7B7C-43E1-4EB0-AC02-45A5F1D256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6d06b7-71d6-41ab-bac8-c5e18a8724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C7F9F4-B0C9-42D7-9A8A-A277BCE18A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E43086-21DC-4440-8D17-A1F0DD1A3F52}">
  <ds:schemaRefs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terms/"/>
    <ds:schemaRef ds:uri="http://www.w3.org/XML/1998/namespace"/>
    <ds:schemaRef ds:uri="http://purl.org/dc/elements/1.1/"/>
    <ds:schemaRef ds:uri="http://schemas.openxmlformats.org/package/2006/metadata/core-properties"/>
    <ds:schemaRef ds:uri="cb6d06b7-71d6-41ab-bac8-c5e18a87249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DRDC-RDDC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Gagnon CEG@RDDC Val@Defence365</dc:creator>
  <cp:lastModifiedBy>Gagnon CEG@RDDC Val@Defence365</cp:lastModifiedBy>
  <cp:lastPrinted>2025-07-31T20:03:40Z</cp:lastPrinted>
  <dcterms:created xsi:type="dcterms:W3CDTF">2025-06-26T11:11:02Z</dcterms:created>
  <dcterms:modified xsi:type="dcterms:W3CDTF">2025-08-22T15:08:40Z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0x010100F012B93A3C920A459502AE6989792FF1</vt:lpwstr>
  </property>
</Properties>
</file>