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toa\OneDrive\Ambiente de Trabalho\UA\2_Ano\MCE\PL2\"/>
    </mc:Choice>
  </mc:AlternateContent>
  <xr:revisionPtr revIDLastSave="0" documentId="8_{5AEAD82D-974B-498C-99D8-6C3CF819AC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2" i="1" l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2" i="1"/>
  <c r="M32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2" i="1"/>
  <c r="D52" i="1"/>
  <c r="D51" i="1"/>
  <c r="D50" i="1"/>
  <c r="D49" i="1"/>
  <c r="D48" i="1"/>
  <c r="D47" i="1"/>
  <c r="D46" i="1"/>
  <c r="D45" i="1"/>
  <c r="D44" i="1"/>
  <c r="D43" i="1"/>
  <c r="D42" i="1"/>
  <c r="D35" i="1"/>
  <c r="D36" i="1"/>
  <c r="D37" i="1"/>
  <c r="D38" i="1"/>
  <c r="D39" i="1"/>
  <c r="D40" i="1"/>
  <c r="D41" i="1"/>
  <c r="D34" i="1"/>
  <c r="D32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<sst xmlns="http://schemas.openxmlformats.org/spreadsheetml/2006/main" count="36" uniqueCount="17">
  <si>
    <t>(Vh)+-0,1</t>
  </si>
  <si>
    <t xml:space="preserve"> Is +- 0,1</t>
  </si>
  <si>
    <t>A</t>
  </si>
  <si>
    <t>mV</t>
  </si>
  <si>
    <t>Parte2</t>
  </si>
  <si>
    <t>2Largura = 2,5 cms</t>
  </si>
  <si>
    <t>V</t>
  </si>
  <si>
    <t>cm</t>
  </si>
  <si>
    <t>DP</t>
  </si>
  <si>
    <t>Distancia</t>
  </si>
  <si>
    <t>I = 0,50 +- 0,001</t>
  </si>
  <si>
    <t>Coluna1</t>
  </si>
  <si>
    <t>Campo Magnético (V/cm)</t>
  </si>
  <si>
    <t>Bobina 1</t>
  </si>
  <si>
    <t>Bobina 2</t>
  </si>
  <si>
    <t>Soma das bobinas</t>
  </si>
  <si>
    <t>Inversa das Bobinas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</si>
</sst>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 tint="0.39997558519241921"/>
        </left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Sheet1!$A$4:$A$13</c:f>
              <c:numCache>
                <c:formatCode>0.00E+00</c:formatCode>
                <c:ptCount val="10"/>
                <c:pt idx="0">
                  <c:v>0.05</c:v>
                </c:pt>
                <c:pt idx="1">
                  <c:v>9.8000000000000004E-2</c:v>
                </c:pt>
                <c:pt idx="2">
                  <c:v>0.14499999999999999</c:v>
                </c:pt>
                <c:pt idx="3">
                  <c:v>0.19900000000000001</c:v>
                </c:pt>
                <c:pt idx="4">
                  <c:v>0.24199999999999999</c:v>
                </c:pt>
                <c:pt idx="5">
                  <c:v>0.29599999999999999</c:v>
                </c:pt>
                <c:pt idx="6">
                  <c:v>0.35699999999999998</c:v>
                </c:pt>
                <c:pt idx="7">
                  <c:v>0.38800000000000001</c:v>
                </c:pt>
                <c:pt idx="8">
                  <c:v>0.434</c:v>
                </c:pt>
                <c:pt idx="9">
                  <c:v>0.50700000000000001</c:v>
                </c:pt>
              </c:numCache>
            </c:numRef>
          </c:xVal>
          <c:yVal>
            <c:numRef>
              <c:f>Sheet1!$B$4:$B$13</c:f>
              <c:numCache>
                <c:formatCode>0.00E+00</c:formatCode>
                <c:ptCount val="10"/>
                <c:pt idx="0">
                  <c:v>6.3E-3</c:v>
                </c:pt>
                <c:pt idx="1">
                  <c:v>1.23E-2</c:v>
                </c:pt>
                <c:pt idx="2">
                  <c:v>1.8200000000000001E-2</c:v>
                </c:pt>
                <c:pt idx="3">
                  <c:v>2.5100000000000001E-2</c:v>
                </c:pt>
                <c:pt idx="4">
                  <c:v>3.0499999999999999E-2</c:v>
                </c:pt>
                <c:pt idx="5">
                  <c:v>3.7499999999999999E-2</c:v>
                </c:pt>
                <c:pt idx="6">
                  <c:v>4.5100000000000001E-2</c:v>
                </c:pt>
                <c:pt idx="7">
                  <c:v>4.9000000000000002E-2</c:v>
                </c:pt>
                <c:pt idx="8">
                  <c:v>5.4700000000000006E-2</c:v>
                </c:pt>
                <c:pt idx="9">
                  <c:v>6.3899999999999998E-2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20-4735-AB5F-024AC7BB98A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0.00E+00</c:formatCode>
                <c:ptCount val="10"/>
                <c:pt idx="0">
                  <c:v>0.05</c:v>
                </c:pt>
                <c:pt idx="1">
                  <c:v>9.8000000000000004E-2</c:v>
                </c:pt>
                <c:pt idx="2">
                  <c:v>0.14499999999999999</c:v>
                </c:pt>
                <c:pt idx="3">
                  <c:v>0.19900000000000001</c:v>
                </c:pt>
                <c:pt idx="4">
                  <c:v>0.24199999999999999</c:v>
                </c:pt>
                <c:pt idx="5">
                  <c:v>0.29599999999999999</c:v>
                </c:pt>
                <c:pt idx="6">
                  <c:v>0.35699999999999998</c:v>
                </c:pt>
                <c:pt idx="7">
                  <c:v>0.38800000000000001</c:v>
                </c:pt>
                <c:pt idx="8">
                  <c:v>0.434</c:v>
                </c:pt>
                <c:pt idx="9">
                  <c:v>0.50700000000000001</c:v>
                </c:pt>
              </c:numCache>
            </c:numRef>
          </c:xVal>
          <c:yVal>
            <c:numRef>
              <c:f>Sheet1!$C$4:$C$13</c:f>
              <c:numCache>
                <c:formatCode>0.00E+00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20-4735-AB5F-024AC7BB9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21568"/>
        <c:axId val="1748924480"/>
      </c:scatterChart>
      <c:valAx>
        <c:axId val="209802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48924480"/>
        <c:crosses val="autoZero"/>
        <c:crossBetween val="midCat"/>
      </c:valAx>
      <c:valAx>
        <c:axId val="17489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02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92829768615623"/>
          <c:y val="0.14857557053736289"/>
          <c:w val="0.8586272965879264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Sheet1!$E$34:$E$52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Sheet1!$D$34:$D$52</c:f>
              <c:numCache>
                <c:formatCode>General</c:formatCode>
                <c:ptCount val="19"/>
                <c:pt idx="0">
                  <c:v>3.8E-3</c:v>
                </c:pt>
                <c:pt idx="1">
                  <c:v>4.9000000000000007E-3</c:v>
                </c:pt>
                <c:pt idx="2">
                  <c:v>6.0999999999999995E-3</c:v>
                </c:pt>
                <c:pt idx="3">
                  <c:v>7.6E-3</c:v>
                </c:pt>
                <c:pt idx="4">
                  <c:v>9.4000000000000004E-3</c:v>
                </c:pt>
                <c:pt idx="5">
                  <c:v>1.1300000000000001E-2</c:v>
                </c:pt>
                <c:pt idx="6">
                  <c:v>1.29E-2</c:v>
                </c:pt>
                <c:pt idx="7">
                  <c:v>1.3900000000000001E-2</c:v>
                </c:pt>
                <c:pt idx="8">
                  <c:v>1.3900000000000001E-2</c:v>
                </c:pt>
                <c:pt idx="9">
                  <c:v>1.32E-2</c:v>
                </c:pt>
                <c:pt idx="10">
                  <c:v>1.1800000000000001E-2</c:v>
                </c:pt>
                <c:pt idx="11">
                  <c:v>1.01E-2</c:v>
                </c:pt>
                <c:pt idx="12">
                  <c:v>8.4000000000000012E-3</c:v>
                </c:pt>
                <c:pt idx="13">
                  <c:v>6.7000000000000002E-3</c:v>
                </c:pt>
                <c:pt idx="14">
                  <c:v>5.4000000000000003E-3</c:v>
                </c:pt>
                <c:pt idx="15">
                  <c:v>4.3E-3</c:v>
                </c:pt>
                <c:pt idx="16">
                  <c:v>3.3999999999999998E-3</c:v>
                </c:pt>
                <c:pt idx="17">
                  <c:v>2.7000000000000001E-3</c:v>
                </c:pt>
                <c:pt idx="18">
                  <c:v>2.1000000000000003E-3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BE3-4FA6-A67F-76F672ADFE5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Sheet1!$J$34:$J$52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Sheet1!$I$34:$I$52</c:f>
              <c:numCache>
                <c:formatCode>General</c:formatCode>
                <c:ptCount val="19"/>
                <c:pt idx="0">
                  <c:v>9.0000000000000008E-4</c:v>
                </c:pt>
                <c:pt idx="1">
                  <c:v>1.1000000000000001E-3</c:v>
                </c:pt>
                <c:pt idx="2">
                  <c:v>1.4E-3</c:v>
                </c:pt>
                <c:pt idx="3">
                  <c:v>1.8000000000000002E-3</c:v>
                </c:pt>
                <c:pt idx="4">
                  <c:v>2.2000000000000001E-3</c:v>
                </c:pt>
                <c:pt idx="5">
                  <c:v>2.7000000000000001E-3</c:v>
                </c:pt>
                <c:pt idx="6">
                  <c:v>3.3999999999999998E-3</c:v>
                </c:pt>
                <c:pt idx="7">
                  <c:v>4.2000000000000006E-3</c:v>
                </c:pt>
                <c:pt idx="8">
                  <c:v>5.2000000000000006E-3</c:v>
                </c:pt>
                <c:pt idx="9">
                  <c:v>6.6E-3</c:v>
                </c:pt>
                <c:pt idx="10">
                  <c:v>8.199999999999999E-3</c:v>
                </c:pt>
                <c:pt idx="11">
                  <c:v>0.01</c:v>
                </c:pt>
                <c:pt idx="12">
                  <c:v>1.17E-2</c:v>
                </c:pt>
                <c:pt idx="13">
                  <c:v>1.3100000000000001E-2</c:v>
                </c:pt>
                <c:pt idx="14">
                  <c:v>1.37E-2</c:v>
                </c:pt>
                <c:pt idx="15">
                  <c:v>1.3599999999999999E-2</c:v>
                </c:pt>
                <c:pt idx="16">
                  <c:v>1.26E-2</c:v>
                </c:pt>
                <c:pt idx="17">
                  <c:v>1.12E-2</c:v>
                </c:pt>
                <c:pt idx="18">
                  <c:v>9.4999999999999998E-3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BE3-4FA6-A67F-76F672ADFE5F}"/>
            </c:ext>
          </c:extLst>
        </c:ser>
        <c:ser>
          <c:idx val="2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Sheet1!$N$34:$N$52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Sheet1!$M$34:$M$52</c:f>
              <c:numCache>
                <c:formatCode>General</c:formatCode>
                <c:ptCount val="19"/>
                <c:pt idx="0">
                  <c:v>2E-3</c:v>
                </c:pt>
                <c:pt idx="1">
                  <c:v>3.5000000000000001E-3</c:v>
                </c:pt>
                <c:pt idx="2">
                  <c:v>3.1000000000000003E-3</c:v>
                </c:pt>
                <c:pt idx="3">
                  <c:v>3.8E-3</c:v>
                </c:pt>
                <c:pt idx="4">
                  <c:v>4.7000000000000002E-3</c:v>
                </c:pt>
                <c:pt idx="5">
                  <c:v>5.7999999999999996E-3</c:v>
                </c:pt>
                <c:pt idx="6">
                  <c:v>6.6E-3</c:v>
                </c:pt>
                <c:pt idx="7">
                  <c:v>7.6E-3</c:v>
                </c:pt>
                <c:pt idx="8">
                  <c:v>8.4000000000000012E-3</c:v>
                </c:pt>
                <c:pt idx="9">
                  <c:v>9.0000000000000011E-3</c:v>
                </c:pt>
                <c:pt idx="10">
                  <c:v>9.5999999999999992E-3</c:v>
                </c:pt>
                <c:pt idx="11">
                  <c:v>1.01E-2</c:v>
                </c:pt>
                <c:pt idx="12">
                  <c:v>1.06E-2</c:v>
                </c:pt>
                <c:pt idx="13">
                  <c:v>1.0800000000000001E-2</c:v>
                </c:pt>
                <c:pt idx="14">
                  <c:v>1.0800000000000001E-2</c:v>
                </c:pt>
                <c:pt idx="15">
                  <c:v>1.0400000000000001E-2</c:v>
                </c:pt>
                <c:pt idx="16">
                  <c:v>9.4999999999999998E-3</c:v>
                </c:pt>
                <c:pt idx="17">
                  <c:v>8.199999999999999E-3</c:v>
                </c:pt>
                <c:pt idx="18">
                  <c:v>6.9000000000000008E-3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0BE3-4FA6-A67F-76F672ADFE5F}"/>
            </c:ext>
          </c:extLst>
        </c:ser>
        <c:ser>
          <c:idx val="3"/>
          <c:order val="3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Sheet1!$S$34:$S$52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Sheet1!$R$34:$R$52</c:f>
              <c:numCache>
                <c:formatCode>General</c:formatCode>
                <c:ptCount val="19"/>
                <c:pt idx="0">
                  <c:v>2.7000000000000001E-3</c:v>
                </c:pt>
                <c:pt idx="1">
                  <c:v>3.3E-3</c:v>
                </c:pt>
                <c:pt idx="2">
                  <c:v>4.3E-3</c:v>
                </c:pt>
                <c:pt idx="3">
                  <c:v>5.3E-3</c:v>
                </c:pt>
                <c:pt idx="4">
                  <c:v>6.5000000000000006E-3</c:v>
                </c:pt>
                <c:pt idx="5">
                  <c:v>7.9000000000000008E-3</c:v>
                </c:pt>
                <c:pt idx="6">
                  <c:v>8.6999999999999994E-3</c:v>
                </c:pt>
                <c:pt idx="7">
                  <c:v>9.0000000000000011E-3</c:v>
                </c:pt>
                <c:pt idx="8">
                  <c:v>8.4000000000000012E-3</c:v>
                </c:pt>
                <c:pt idx="9">
                  <c:v>6.6E-3</c:v>
                </c:pt>
                <c:pt idx="10">
                  <c:v>3.8999999999999998E-3</c:v>
                </c:pt>
                <c:pt idx="11">
                  <c:v>5.9999999999999995E-4</c:v>
                </c:pt>
                <c:pt idx="12">
                  <c:v>-2.7000000000000001E-3</c:v>
                </c:pt>
                <c:pt idx="13">
                  <c:v>-5.7000000000000002E-3</c:v>
                </c:pt>
                <c:pt idx="14">
                  <c:v>-7.7000000000000002E-3</c:v>
                </c:pt>
                <c:pt idx="15">
                  <c:v>-8.6999999999999994E-3</c:v>
                </c:pt>
                <c:pt idx="16">
                  <c:v>-8.6999999999999994E-3</c:v>
                </c:pt>
                <c:pt idx="17">
                  <c:v>-8.0000000000000002E-3</c:v>
                </c:pt>
                <c:pt idx="18">
                  <c:v>-7.0000000000000001E-3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0BE3-4FA6-A67F-76F672ADF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6242864"/>
        <c:axId val="1620365920"/>
      </c:scatterChart>
      <c:valAx>
        <c:axId val="171624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620365920"/>
        <c:crosses val="autoZero"/>
        <c:crossBetween val="midCat"/>
      </c:valAx>
      <c:valAx>
        <c:axId val="162036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71624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517371</xdr:colOff>
      <xdr:row>5</xdr:row>
      <xdr:rowOff>9065</xdr:rowOff>
    </xdr:from>
    <xdr:to>
      <xdr:col>12</xdr:col>
      <xdr:colOff>211258</xdr:colOff>
      <xdr:row>20</xdr:row>
      <xdr:rowOff>9065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745611-D0A7-CFBB-7A1A-5642823D5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168507</xdr:colOff>
      <xdr:row>55</xdr:row>
      <xdr:rowOff>40344</xdr:rowOff>
    </xdr:from>
    <xdr:to>
      <xdr:col>12</xdr:col>
      <xdr:colOff>464111</xdr:colOff>
      <xdr:row>70</xdr:row>
      <xdr:rowOff>24578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548A21-7F3E-B1EF-2B14-7CB12BD43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981AB-D43E-410E-B7BF-FD3CB17264D6}" name="Tabela1" displayName="Tabela1" ref="A1:B13" totalsRowShown="0">
  <autoFilter ref="A1:B13" xr:uid="{534981AB-D43E-410E-B7BF-FD3CB17264D6}"/>
  <tableColumns count="2">
    <tableColumn id="1" xr3:uid="{EAE7CEDC-E9C5-45C7-B475-FBE96681D1BA}" name=" Is +- 0,1" dataDxfId="5"/>
    <tableColumn id="2" xr3:uid="{EF9C6C24-F547-4877-94E9-5AE5CC33BFBA}" name="(Vh)+-0,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45E38-9682-404E-AB27-C14C043B2EAA}" name="Tabela2" displayName="Tabela2" ref="C31:E52" totalsRowShown="0">
  <autoFilter ref="C31:E52" xr:uid="{EB345E38-9682-404E-AB27-C14C043B2EAA}"/>
  <tableColumns count="3">
    <tableColumn id="1" xr3:uid="{BCE8F83F-94FA-4E64-8A33-3DDDDDA30FBB}" name="Coluna1"/>
    <tableColumn id="2" xr3:uid="{65B36FB3-194A-448F-856F-ADB08A38F001}" name="DP">
      <calculatedColumnFormula>C32*0.001</calculatedColumnFormula>
    </tableColumn>
    <tableColumn id="3" xr3:uid="{6C6C87F1-5BD3-45B0-AD6A-DF98C6185B14}" name="Distancia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A61270-0620-415F-9C60-70CE2DEAE5DA}" name="Tabela26" displayName="Tabela26" ref="H31:J52" totalsRowShown="0">
  <autoFilter ref="H31:J52" xr:uid="{A2A61270-0620-415F-9C60-70CE2DEAE5DA}"/>
  <tableColumns count="3">
    <tableColumn id="1" xr3:uid="{EF0D71EE-CCEC-49AB-8E78-BC5EBA8C2297}" name="Coluna1"/>
    <tableColumn id="2" xr3:uid="{44F591E2-A1AE-47CD-8115-433F01917248}" name="DP">
      <calculatedColumnFormula>H32*0.001</calculatedColumnFormula>
    </tableColumn>
    <tableColumn id="3" xr3:uid="{584C8C15-BB37-4B40-AC87-50CC2D9E42F3}" name="Dista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10FAD4-C8EC-4402-8E76-3A5BF234B0AF}" name="Tabela7" displayName="Tabela7" ref="L31:N52" totalsRowShown="0" tableBorderDxfId="3">
  <autoFilter ref="L31:N52" xr:uid="{3C10FAD4-C8EC-4402-8E76-3A5BF234B0AF}"/>
  <tableColumns count="3">
    <tableColumn id="1" xr3:uid="{98A57C47-2AFE-4235-8A63-D8A2F2FC345A}" name="Coluna1" dataDxfId="2"/>
    <tableColumn id="2" xr3:uid="{43E9B333-CD7E-4845-9FF3-5D8F6405B4D5}" name="DP" dataDxfId="1">
      <calculatedColumnFormula>L32*0.001</calculatedColumnFormula>
    </tableColumn>
    <tableColumn id="3" xr3:uid="{66B304A1-5AF4-45EB-84BB-33474AF6EF6C}" name="Distancia" dataDxfId="0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8452082-62B4-477D-A7B1-BFB52D0AC102}" name="Tabela269" displayName="Tabela269" ref="Q31:S52" totalsRowShown="0">
  <autoFilter ref="Q31:S52" xr:uid="{58452082-62B4-477D-A7B1-BFB52D0AC102}"/>
  <tableColumns count="3">
    <tableColumn id="1" xr3:uid="{EAF212E4-B39F-455B-BECA-0585CAC60CA4}" name="Coluna1"/>
    <tableColumn id="2" xr3:uid="{9FEB1C10-A362-41EE-AA02-C50CEAE16A40}" name="DP">
      <calculatedColumnFormula>Q32*0.001</calculatedColumnFormula>
    </tableColumn>
    <tableColumn id="3" xr3:uid="{5049E786-6974-435D-99D2-EC4095C24E2A}" name="Distanci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topLeftCell="A38" zoomScale="78" zoomScaleNormal="320" workbookViewId="0">
      <selection activeCell="Q30" sqref="Q30"/>
    </sheetView>
  </sheetViews>
  <sheetFormatPr defaultRowHeight="14.4" x14ac:dyDescent="0.3"/>
  <cols>
    <col min="1" max="1" width="11.6640625" customWidth="1"/>
    <col min="2" max="2" width="12.6640625" customWidth="1"/>
    <col min="3" max="3" width="9.21875" customWidth="1"/>
    <col min="5" max="5" width="10" customWidth="1"/>
    <col min="12" max="14" width="9.77734375" customWidth="1"/>
  </cols>
  <sheetData>
    <row r="1" spans="1:3" x14ac:dyDescent="0.3">
      <c r="A1" t="s">
        <v>1</v>
      </c>
      <c r="B1" t="s">
        <v>0</v>
      </c>
    </row>
    <row r="2" spans="1:3" x14ac:dyDescent="0.3">
      <c r="A2" t="s">
        <v>2</v>
      </c>
      <c r="B2" t="s">
        <v>3</v>
      </c>
    </row>
    <row r="3" spans="1:3" x14ac:dyDescent="0.3">
      <c r="A3">
        <v>0</v>
      </c>
      <c r="B3">
        <v>0</v>
      </c>
    </row>
    <row r="4" spans="1:3" x14ac:dyDescent="0.3">
      <c r="A4" s="1">
        <v>0.05</v>
      </c>
      <c r="B4" s="1">
        <f>6.3*0.001</f>
        <v>6.3E-3</v>
      </c>
      <c r="C4" s="1"/>
    </row>
    <row r="5" spans="1:3" x14ac:dyDescent="0.3">
      <c r="A5" s="1">
        <v>9.8000000000000004E-2</v>
      </c>
      <c r="B5" s="1">
        <f>12.3*0.001</f>
        <v>1.23E-2</v>
      </c>
      <c r="C5" s="1"/>
    </row>
    <row r="6" spans="1:3" x14ac:dyDescent="0.3">
      <c r="A6" s="1">
        <v>0.14499999999999999</v>
      </c>
      <c r="B6" s="1">
        <f>18.2*0.001</f>
        <v>1.8200000000000001E-2</v>
      </c>
      <c r="C6" s="1"/>
    </row>
    <row r="7" spans="1:3" x14ac:dyDescent="0.3">
      <c r="A7" s="1">
        <v>0.19900000000000001</v>
      </c>
      <c r="B7" s="1">
        <f>25.1*0.001</f>
        <v>2.5100000000000001E-2</v>
      </c>
      <c r="C7" s="1"/>
    </row>
    <row r="8" spans="1:3" x14ac:dyDescent="0.3">
      <c r="A8" s="1">
        <v>0.24199999999999999</v>
      </c>
      <c r="B8" s="1">
        <f>30.5*0.001</f>
        <v>3.0499999999999999E-2</v>
      </c>
      <c r="C8" s="1"/>
    </row>
    <row r="9" spans="1:3" x14ac:dyDescent="0.3">
      <c r="A9" s="1">
        <v>0.29599999999999999</v>
      </c>
      <c r="B9" s="1">
        <f>37.5*0.001</f>
        <v>3.7499999999999999E-2</v>
      </c>
      <c r="C9" s="1"/>
    </row>
    <row r="10" spans="1:3" x14ac:dyDescent="0.3">
      <c r="A10" s="1">
        <v>0.35699999999999998</v>
      </c>
      <c r="B10" s="1">
        <f>45.1*0.001</f>
        <v>4.5100000000000001E-2</v>
      </c>
      <c r="C10" s="1"/>
    </row>
    <row r="11" spans="1:3" x14ac:dyDescent="0.3">
      <c r="A11" s="1">
        <v>0.38800000000000001</v>
      </c>
      <c r="B11" s="1">
        <f>49*0.001</f>
        <v>4.9000000000000002E-2</v>
      </c>
      <c r="C11" s="1"/>
    </row>
    <row r="12" spans="1:3" x14ac:dyDescent="0.3">
      <c r="A12" s="1">
        <v>0.434</v>
      </c>
      <c r="B12" s="1">
        <f>54.7*0.001</f>
        <v>5.4700000000000006E-2</v>
      </c>
      <c r="C12" s="1"/>
    </row>
    <row r="13" spans="1:3" x14ac:dyDescent="0.3">
      <c r="A13" s="1">
        <v>0.50700000000000001</v>
      </c>
      <c r="B13" s="1">
        <f>63.9*0.001</f>
        <v>6.3899999999999998E-2</v>
      </c>
      <c r="C13" s="1"/>
    </row>
    <row r="26" spans="1:19" x14ac:dyDescent="0.3">
      <c r="A26" t="s">
        <v>4</v>
      </c>
    </row>
    <row r="29" spans="1:19" x14ac:dyDescent="0.3">
      <c r="A29" t="s">
        <v>5</v>
      </c>
      <c r="C29" t="s">
        <v>10</v>
      </c>
    </row>
    <row r="30" spans="1:19" x14ac:dyDescent="0.3">
      <c r="C30" t="s">
        <v>13</v>
      </c>
      <c r="H30" t="s">
        <v>14</v>
      </c>
      <c r="L30" t="s">
        <v>15</v>
      </c>
      <c r="Q30" t="s">
        <v>16</v>
      </c>
    </row>
    <row r="31" spans="1:19" x14ac:dyDescent="0.3">
      <c r="C31" t="s">
        <v>11</v>
      </c>
      <c r="D31" t="s">
        <v>8</v>
      </c>
      <c r="E31" t="s">
        <v>9</v>
      </c>
      <c r="H31" t="s">
        <v>11</v>
      </c>
      <c r="I31" t="s">
        <v>8</v>
      </c>
      <c r="J31" t="s">
        <v>9</v>
      </c>
      <c r="L31" t="s">
        <v>11</v>
      </c>
      <c r="M31" t="s">
        <v>8</v>
      </c>
      <c r="N31" t="s">
        <v>9</v>
      </c>
      <c r="Q31" t="s">
        <v>11</v>
      </c>
      <c r="R31" t="s">
        <v>8</v>
      </c>
      <c r="S31" t="s">
        <v>9</v>
      </c>
    </row>
    <row r="32" spans="1:19" x14ac:dyDescent="0.3">
      <c r="D32">
        <f>0.001*0.001</f>
        <v>9.9999999999999995E-7</v>
      </c>
      <c r="E32">
        <v>0.05</v>
      </c>
      <c r="I32">
        <f>0.001*0.001</f>
        <v>9.9999999999999995E-7</v>
      </c>
      <c r="J32">
        <v>0.05</v>
      </c>
      <c r="L32" s="2"/>
      <c r="M32" s="3">
        <f>0.001*0.001</f>
        <v>9.9999999999999995E-7</v>
      </c>
      <c r="N32" s="4">
        <v>0.05</v>
      </c>
      <c r="R32">
        <f>0.001*0.001</f>
        <v>9.9999999999999995E-7</v>
      </c>
      <c r="S32">
        <v>0.05</v>
      </c>
    </row>
    <row r="33" spans="3:19" x14ac:dyDescent="0.3">
      <c r="C33" t="s">
        <v>3</v>
      </c>
      <c r="D33" t="s">
        <v>6</v>
      </c>
      <c r="E33" t="s">
        <v>7</v>
      </c>
      <c r="H33" t="s">
        <v>3</v>
      </c>
      <c r="I33" t="s">
        <v>6</v>
      </c>
      <c r="J33" t="s">
        <v>7</v>
      </c>
      <c r="L33" s="5" t="s">
        <v>3</v>
      </c>
      <c r="M33" s="6" t="s">
        <v>6</v>
      </c>
      <c r="N33" s="7" t="s">
        <v>7</v>
      </c>
      <c r="Q33" t="s">
        <v>3</v>
      </c>
      <c r="R33" t="s">
        <v>6</v>
      </c>
      <c r="S33" t="s">
        <v>7</v>
      </c>
    </row>
    <row r="34" spans="3:19" x14ac:dyDescent="0.3">
      <c r="C34">
        <v>3.8</v>
      </c>
      <c r="D34">
        <f>C34*0.001</f>
        <v>3.8E-3</v>
      </c>
      <c r="E34">
        <v>0</v>
      </c>
      <c r="H34">
        <v>0.9</v>
      </c>
      <c r="I34">
        <f>H34*0.001</f>
        <v>9.0000000000000008E-4</v>
      </c>
      <c r="J34">
        <v>0</v>
      </c>
      <c r="L34" s="2">
        <v>2</v>
      </c>
      <c r="M34" s="3">
        <f>L34*0.001</f>
        <v>2E-3</v>
      </c>
      <c r="N34" s="4">
        <v>0</v>
      </c>
      <c r="Q34">
        <v>2.7</v>
      </c>
      <c r="R34">
        <f>Q34*0.001</f>
        <v>2.7000000000000001E-3</v>
      </c>
      <c r="S34">
        <v>0</v>
      </c>
    </row>
    <row r="35" spans="3:19" x14ac:dyDescent="0.3">
      <c r="C35">
        <v>4.9000000000000004</v>
      </c>
      <c r="D35">
        <f t="shared" ref="D35:D52" si="0">C35*0.001</f>
        <v>4.9000000000000007E-3</v>
      </c>
      <c r="E35">
        <v>1</v>
      </c>
      <c r="H35">
        <v>1.1000000000000001</v>
      </c>
      <c r="I35">
        <f t="shared" ref="I35:I52" si="1">H35*0.001</f>
        <v>1.1000000000000001E-3</v>
      </c>
      <c r="J35">
        <v>1</v>
      </c>
      <c r="L35" s="2">
        <v>3.5</v>
      </c>
      <c r="M35" s="6">
        <f t="shared" ref="M35:M52" si="2">L35*0.001</f>
        <v>3.5000000000000001E-3</v>
      </c>
      <c r="N35" s="7">
        <v>1</v>
      </c>
      <c r="Q35">
        <v>3.3</v>
      </c>
      <c r="R35">
        <f t="shared" ref="R35:R52" si="3">Q35*0.001</f>
        <v>3.3E-3</v>
      </c>
      <c r="S35">
        <v>1</v>
      </c>
    </row>
    <row r="36" spans="3:19" x14ac:dyDescent="0.3">
      <c r="C36">
        <v>6.1</v>
      </c>
      <c r="D36">
        <f t="shared" si="0"/>
        <v>6.0999999999999995E-3</v>
      </c>
      <c r="E36">
        <v>2</v>
      </c>
      <c r="H36">
        <v>1.4</v>
      </c>
      <c r="I36">
        <f t="shared" si="1"/>
        <v>1.4E-3</v>
      </c>
      <c r="J36">
        <v>2</v>
      </c>
      <c r="L36" s="2">
        <v>3.1</v>
      </c>
      <c r="M36" s="3">
        <f t="shared" si="2"/>
        <v>3.1000000000000003E-3</v>
      </c>
      <c r="N36" s="4">
        <v>2</v>
      </c>
      <c r="Q36">
        <v>4.3</v>
      </c>
      <c r="R36">
        <f t="shared" si="3"/>
        <v>4.3E-3</v>
      </c>
      <c r="S36">
        <v>2</v>
      </c>
    </row>
    <row r="37" spans="3:19" x14ac:dyDescent="0.3">
      <c r="C37">
        <v>7.6</v>
      </c>
      <c r="D37">
        <f t="shared" si="0"/>
        <v>7.6E-3</v>
      </c>
      <c r="E37">
        <v>3</v>
      </c>
      <c r="H37">
        <v>1.8</v>
      </c>
      <c r="I37">
        <f t="shared" si="1"/>
        <v>1.8000000000000002E-3</v>
      </c>
      <c r="J37">
        <v>3</v>
      </c>
      <c r="L37" s="2">
        <v>3.8</v>
      </c>
      <c r="M37" s="6">
        <f t="shared" si="2"/>
        <v>3.8E-3</v>
      </c>
      <c r="N37" s="7">
        <v>3</v>
      </c>
      <c r="Q37">
        <v>5.3</v>
      </c>
      <c r="R37">
        <f t="shared" si="3"/>
        <v>5.3E-3</v>
      </c>
      <c r="S37">
        <v>3</v>
      </c>
    </row>
    <row r="38" spans="3:19" x14ac:dyDescent="0.3">
      <c r="C38">
        <v>9.4</v>
      </c>
      <c r="D38">
        <f t="shared" si="0"/>
        <v>9.4000000000000004E-3</v>
      </c>
      <c r="E38">
        <v>4</v>
      </c>
      <c r="H38">
        <v>2.2000000000000002</v>
      </c>
      <c r="I38">
        <f t="shared" si="1"/>
        <v>2.2000000000000001E-3</v>
      </c>
      <c r="J38">
        <v>4</v>
      </c>
      <c r="L38" s="2">
        <v>4.7</v>
      </c>
      <c r="M38" s="3">
        <f t="shared" si="2"/>
        <v>4.7000000000000002E-3</v>
      </c>
      <c r="N38" s="4">
        <v>4</v>
      </c>
      <c r="Q38">
        <v>6.5</v>
      </c>
      <c r="R38">
        <f t="shared" si="3"/>
        <v>6.5000000000000006E-3</v>
      </c>
      <c r="S38">
        <v>4</v>
      </c>
    </row>
    <row r="39" spans="3:19" x14ac:dyDescent="0.3">
      <c r="C39">
        <v>11.3</v>
      </c>
      <c r="D39">
        <f t="shared" si="0"/>
        <v>1.1300000000000001E-2</v>
      </c>
      <c r="E39">
        <v>5</v>
      </c>
      <c r="H39">
        <v>2.7</v>
      </c>
      <c r="I39">
        <f t="shared" si="1"/>
        <v>2.7000000000000001E-3</v>
      </c>
      <c r="J39">
        <v>5</v>
      </c>
      <c r="L39" s="2">
        <v>5.8</v>
      </c>
      <c r="M39" s="6">
        <f t="shared" si="2"/>
        <v>5.7999999999999996E-3</v>
      </c>
      <c r="N39" s="7">
        <v>5</v>
      </c>
      <c r="Q39">
        <v>7.9</v>
      </c>
      <c r="R39">
        <f t="shared" si="3"/>
        <v>7.9000000000000008E-3</v>
      </c>
      <c r="S39">
        <v>5</v>
      </c>
    </row>
    <row r="40" spans="3:19" x14ac:dyDescent="0.3">
      <c r="C40">
        <v>12.9</v>
      </c>
      <c r="D40">
        <f t="shared" si="0"/>
        <v>1.29E-2</v>
      </c>
      <c r="E40">
        <v>6</v>
      </c>
      <c r="H40">
        <v>3.4</v>
      </c>
      <c r="I40">
        <f t="shared" si="1"/>
        <v>3.3999999999999998E-3</v>
      </c>
      <c r="J40">
        <v>6</v>
      </c>
      <c r="L40" s="2">
        <v>6.6</v>
      </c>
      <c r="M40" s="3">
        <f t="shared" si="2"/>
        <v>6.6E-3</v>
      </c>
      <c r="N40" s="4">
        <v>6</v>
      </c>
      <c r="Q40">
        <v>8.6999999999999993</v>
      </c>
      <c r="R40">
        <f t="shared" si="3"/>
        <v>8.6999999999999994E-3</v>
      </c>
      <c r="S40">
        <v>6</v>
      </c>
    </row>
    <row r="41" spans="3:19" x14ac:dyDescent="0.3">
      <c r="C41">
        <v>13.9</v>
      </c>
      <c r="D41">
        <f t="shared" si="0"/>
        <v>1.3900000000000001E-2</v>
      </c>
      <c r="E41">
        <v>7</v>
      </c>
      <c r="H41">
        <v>4.2</v>
      </c>
      <c r="I41">
        <f t="shared" si="1"/>
        <v>4.2000000000000006E-3</v>
      </c>
      <c r="J41">
        <v>7</v>
      </c>
      <c r="L41" s="2">
        <v>7.6</v>
      </c>
      <c r="M41" s="6">
        <f t="shared" si="2"/>
        <v>7.6E-3</v>
      </c>
      <c r="N41" s="7">
        <v>7</v>
      </c>
      <c r="Q41">
        <v>9</v>
      </c>
      <c r="R41">
        <f t="shared" si="3"/>
        <v>9.0000000000000011E-3</v>
      </c>
      <c r="S41">
        <v>7</v>
      </c>
    </row>
    <row r="42" spans="3:19" x14ac:dyDescent="0.3">
      <c r="C42">
        <v>13.9</v>
      </c>
      <c r="D42">
        <f t="shared" si="0"/>
        <v>1.3900000000000001E-2</v>
      </c>
      <c r="E42">
        <v>8</v>
      </c>
      <c r="H42">
        <v>5.2</v>
      </c>
      <c r="I42">
        <f t="shared" si="1"/>
        <v>5.2000000000000006E-3</v>
      </c>
      <c r="J42">
        <v>8</v>
      </c>
      <c r="L42" s="2">
        <v>8.4</v>
      </c>
      <c r="M42" s="3">
        <f t="shared" si="2"/>
        <v>8.4000000000000012E-3</v>
      </c>
      <c r="N42" s="4">
        <v>8</v>
      </c>
      <c r="Q42">
        <v>8.4</v>
      </c>
      <c r="R42">
        <f t="shared" si="3"/>
        <v>8.4000000000000012E-3</v>
      </c>
      <c r="S42">
        <v>8</v>
      </c>
    </row>
    <row r="43" spans="3:19" x14ac:dyDescent="0.3">
      <c r="C43">
        <v>13.2</v>
      </c>
      <c r="D43">
        <f t="shared" si="0"/>
        <v>1.32E-2</v>
      </c>
      <c r="E43">
        <v>9</v>
      </c>
      <c r="H43">
        <v>6.6</v>
      </c>
      <c r="I43">
        <f t="shared" si="1"/>
        <v>6.6E-3</v>
      </c>
      <c r="J43">
        <v>9</v>
      </c>
      <c r="L43" s="2">
        <v>9</v>
      </c>
      <c r="M43" s="6">
        <f t="shared" si="2"/>
        <v>9.0000000000000011E-3</v>
      </c>
      <c r="N43" s="7">
        <v>9</v>
      </c>
      <c r="Q43">
        <v>6.6</v>
      </c>
      <c r="R43">
        <f t="shared" si="3"/>
        <v>6.6E-3</v>
      </c>
      <c r="S43">
        <v>9</v>
      </c>
    </row>
    <row r="44" spans="3:19" x14ac:dyDescent="0.3">
      <c r="C44">
        <v>11.8</v>
      </c>
      <c r="D44">
        <f t="shared" si="0"/>
        <v>1.1800000000000001E-2</v>
      </c>
      <c r="E44">
        <v>10</v>
      </c>
      <c r="H44">
        <v>8.1999999999999993</v>
      </c>
      <c r="I44">
        <f t="shared" si="1"/>
        <v>8.199999999999999E-3</v>
      </c>
      <c r="J44">
        <v>10</v>
      </c>
      <c r="L44" s="2">
        <v>9.6</v>
      </c>
      <c r="M44" s="3">
        <f t="shared" si="2"/>
        <v>9.5999999999999992E-3</v>
      </c>
      <c r="N44" s="4">
        <v>10</v>
      </c>
      <c r="Q44">
        <v>3.9</v>
      </c>
      <c r="R44">
        <f t="shared" si="3"/>
        <v>3.8999999999999998E-3</v>
      </c>
      <c r="S44">
        <v>10</v>
      </c>
    </row>
    <row r="45" spans="3:19" x14ac:dyDescent="0.3">
      <c r="C45">
        <v>10.1</v>
      </c>
      <c r="D45">
        <f t="shared" si="0"/>
        <v>1.01E-2</v>
      </c>
      <c r="E45">
        <v>11</v>
      </c>
      <c r="H45">
        <v>10</v>
      </c>
      <c r="I45">
        <f t="shared" si="1"/>
        <v>0.01</v>
      </c>
      <c r="J45">
        <v>11</v>
      </c>
      <c r="L45" s="2">
        <v>10.1</v>
      </c>
      <c r="M45" s="6">
        <f t="shared" si="2"/>
        <v>1.01E-2</v>
      </c>
      <c r="N45" s="7">
        <v>11</v>
      </c>
      <c r="Q45">
        <v>0.6</v>
      </c>
      <c r="R45">
        <f t="shared" si="3"/>
        <v>5.9999999999999995E-4</v>
      </c>
      <c r="S45">
        <v>11</v>
      </c>
    </row>
    <row r="46" spans="3:19" x14ac:dyDescent="0.3">
      <c r="C46">
        <v>8.4</v>
      </c>
      <c r="D46">
        <f t="shared" si="0"/>
        <v>8.4000000000000012E-3</v>
      </c>
      <c r="E46">
        <v>12</v>
      </c>
      <c r="H46">
        <v>11.7</v>
      </c>
      <c r="I46">
        <f t="shared" si="1"/>
        <v>1.17E-2</v>
      </c>
      <c r="J46">
        <v>12</v>
      </c>
      <c r="L46" s="2">
        <v>10.6</v>
      </c>
      <c r="M46" s="3">
        <f t="shared" si="2"/>
        <v>1.06E-2</v>
      </c>
      <c r="N46" s="4">
        <v>12</v>
      </c>
      <c r="Q46">
        <v>-2.7</v>
      </c>
      <c r="R46">
        <f t="shared" si="3"/>
        <v>-2.7000000000000001E-3</v>
      </c>
      <c r="S46">
        <v>12</v>
      </c>
    </row>
    <row r="47" spans="3:19" x14ac:dyDescent="0.3">
      <c r="C47">
        <v>6.7</v>
      </c>
      <c r="D47">
        <f t="shared" si="0"/>
        <v>6.7000000000000002E-3</v>
      </c>
      <c r="E47">
        <v>13</v>
      </c>
      <c r="H47">
        <v>13.1</v>
      </c>
      <c r="I47">
        <f t="shared" si="1"/>
        <v>1.3100000000000001E-2</v>
      </c>
      <c r="J47">
        <v>13</v>
      </c>
      <c r="L47" s="2">
        <v>10.8</v>
      </c>
      <c r="M47" s="6">
        <f t="shared" si="2"/>
        <v>1.0800000000000001E-2</v>
      </c>
      <c r="N47" s="7">
        <v>13</v>
      </c>
      <c r="Q47">
        <v>-5.7</v>
      </c>
      <c r="R47">
        <f t="shared" si="3"/>
        <v>-5.7000000000000002E-3</v>
      </c>
      <c r="S47">
        <v>13</v>
      </c>
    </row>
    <row r="48" spans="3:19" x14ac:dyDescent="0.3">
      <c r="C48">
        <v>5.4</v>
      </c>
      <c r="D48">
        <f t="shared" si="0"/>
        <v>5.4000000000000003E-3</v>
      </c>
      <c r="E48">
        <v>14</v>
      </c>
      <c r="H48">
        <v>13.7</v>
      </c>
      <c r="I48">
        <f t="shared" si="1"/>
        <v>1.37E-2</v>
      </c>
      <c r="J48">
        <v>14</v>
      </c>
      <c r="L48" s="2">
        <v>10.8</v>
      </c>
      <c r="M48" s="3">
        <f t="shared" si="2"/>
        <v>1.0800000000000001E-2</v>
      </c>
      <c r="N48" s="4">
        <v>14</v>
      </c>
      <c r="Q48">
        <v>-7.7</v>
      </c>
      <c r="R48">
        <f t="shared" si="3"/>
        <v>-7.7000000000000002E-3</v>
      </c>
      <c r="S48">
        <v>14</v>
      </c>
    </row>
    <row r="49" spans="3:19" x14ac:dyDescent="0.3">
      <c r="C49">
        <v>4.3</v>
      </c>
      <c r="D49">
        <f t="shared" si="0"/>
        <v>4.3E-3</v>
      </c>
      <c r="E49">
        <v>15</v>
      </c>
      <c r="H49">
        <v>13.6</v>
      </c>
      <c r="I49">
        <f t="shared" si="1"/>
        <v>1.3599999999999999E-2</v>
      </c>
      <c r="J49">
        <v>15</v>
      </c>
      <c r="L49" s="2">
        <v>10.4</v>
      </c>
      <c r="M49" s="6">
        <f t="shared" si="2"/>
        <v>1.0400000000000001E-2</v>
      </c>
      <c r="N49" s="7">
        <v>15</v>
      </c>
      <c r="Q49">
        <v>-8.6999999999999993</v>
      </c>
      <c r="R49">
        <f t="shared" si="3"/>
        <v>-8.6999999999999994E-3</v>
      </c>
      <c r="S49">
        <v>15</v>
      </c>
    </row>
    <row r="50" spans="3:19" x14ac:dyDescent="0.3">
      <c r="C50">
        <v>3.4</v>
      </c>
      <c r="D50">
        <f t="shared" si="0"/>
        <v>3.3999999999999998E-3</v>
      </c>
      <c r="E50">
        <v>16</v>
      </c>
      <c r="H50">
        <v>12.6</v>
      </c>
      <c r="I50">
        <f t="shared" si="1"/>
        <v>1.26E-2</v>
      </c>
      <c r="J50">
        <v>16</v>
      </c>
      <c r="L50" s="2">
        <v>9.5</v>
      </c>
      <c r="M50" s="3">
        <f t="shared" si="2"/>
        <v>9.4999999999999998E-3</v>
      </c>
      <c r="N50" s="4">
        <v>16</v>
      </c>
      <c r="Q50">
        <v>-8.6999999999999993</v>
      </c>
      <c r="R50">
        <f t="shared" si="3"/>
        <v>-8.6999999999999994E-3</v>
      </c>
      <c r="S50">
        <v>16</v>
      </c>
    </row>
    <row r="51" spans="3:19" x14ac:dyDescent="0.3">
      <c r="C51">
        <v>2.7</v>
      </c>
      <c r="D51">
        <f t="shared" si="0"/>
        <v>2.7000000000000001E-3</v>
      </c>
      <c r="E51">
        <v>17</v>
      </c>
      <c r="H51">
        <v>11.2</v>
      </c>
      <c r="I51">
        <f t="shared" si="1"/>
        <v>1.12E-2</v>
      </c>
      <c r="J51">
        <v>17</v>
      </c>
      <c r="L51" s="2">
        <v>8.1999999999999993</v>
      </c>
      <c r="M51" s="6">
        <f t="shared" si="2"/>
        <v>8.199999999999999E-3</v>
      </c>
      <c r="N51" s="7">
        <v>17</v>
      </c>
      <c r="Q51">
        <v>-8</v>
      </c>
      <c r="R51">
        <f t="shared" si="3"/>
        <v>-8.0000000000000002E-3</v>
      </c>
      <c r="S51">
        <v>17</v>
      </c>
    </row>
    <row r="52" spans="3:19" x14ac:dyDescent="0.3">
      <c r="C52">
        <v>2.1</v>
      </c>
      <c r="D52">
        <f t="shared" si="0"/>
        <v>2.1000000000000003E-3</v>
      </c>
      <c r="E52">
        <v>18</v>
      </c>
      <c r="H52">
        <v>9.5</v>
      </c>
      <c r="I52">
        <f t="shared" si="1"/>
        <v>9.4999999999999998E-3</v>
      </c>
      <c r="J52">
        <v>18</v>
      </c>
      <c r="L52" s="8">
        <v>6.9</v>
      </c>
      <c r="M52" s="9">
        <f t="shared" si="2"/>
        <v>6.9000000000000008E-3</v>
      </c>
      <c r="N52" s="10">
        <v>18</v>
      </c>
      <c r="Q52">
        <v>-7</v>
      </c>
      <c r="R52">
        <f t="shared" si="3"/>
        <v>-7.0000000000000001E-3</v>
      </c>
      <c r="S52">
        <v>18</v>
      </c>
    </row>
    <row r="55" spans="3:19" x14ac:dyDescent="0.3">
      <c r="I55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Alves</dc:creator>
  <cp:lastModifiedBy>Vítor Alves</cp:lastModifiedBy>
  <dcterms:created xsi:type="dcterms:W3CDTF">2015-06-05T18:17:20Z</dcterms:created>
  <dcterms:modified xsi:type="dcterms:W3CDTF">2023-11-23T16:23:10Z</dcterms:modified>
</cp:coreProperties>
</file>