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toborda-my.sharepoint.com/personal/alejandra_giraldo_motoborda_com/Documents/PC/Desktop/"/>
    </mc:Choice>
  </mc:AlternateContent>
  <xr:revisionPtr revIDLastSave="0" documentId="8_{A8CA16EC-D3E3-4971-96A3-AB2EE75250A1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Perfil" sheetId="1" r:id="rId1"/>
    <sheet name="Desempeño" sheetId="2" r:id="rId2"/>
    <sheet name="Evaluación de Desempeño " sheetId="7" r:id="rId3"/>
    <sheet name="Plan de Trabaj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7" l="1"/>
  <c r="N49" i="7" s="1"/>
  <c r="I48" i="7" s="1"/>
  <c r="F52" i="7"/>
  <c r="N44" i="7"/>
  <c r="O44" i="7" s="1"/>
  <c r="P44" i="7" s="1"/>
  <c r="L44" i="7"/>
  <c r="N43" i="7"/>
  <c r="L43" i="7"/>
  <c r="N42" i="7"/>
  <c r="O42" i="7" s="1"/>
  <c r="P42" i="7" s="1"/>
  <c r="L42" i="7"/>
  <c r="B37" i="7"/>
  <c r="N36" i="7"/>
  <c r="F36" i="7"/>
  <c r="N35" i="7"/>
  <c r="F35" i="7"/>
  <c r="N34" i="7"/>
  <c r="F34" i="7"/>
  <c r="N33" i="7"/>
  <c r="F33" i="7"/>
  <c r="N32" i="7"/>
  <c r="F32" i="7"/>
  <c r="B28" i="7"/>
  <c r="N27" i="7"/>
  <c r="F27" i="7"/>
  <c r="N26" i="7"/>
  <c r="F26" i="7"/>
  <c r="N25" i="7"/>
  <c r="F25" i="7"/>
  <c r="N24" i="7"/>
  <c r="F24" i="7"/>
  <c r="N23" i="7"/>
  <c r="F23" i="7"/>
  <c r="B19" i="7"/>
  <c r="N18" i="7"/>
  <c r="N17" i="7"/>
  <c r="N16" i="7"/>
  <c r="N15" i="7"/>
  <c r="N14" i="7"/>
  <c r="N13" i="7"/>
  <c r="N12" i="7"/>
  <c r="O13" i="7" l="1"/>
  <c r="P13" i="7" s="1"/>
  <c r="O14" i="7"/>
  <c r="P14" i="7" s="1"/>
  <c r="O17" i="7"/>
  <c r="P17" i="7" s="1"/>
  <c r="O18" i="7"/>
  <c r="P18" i="7" s="1"/>
  <c r="O24" i="7"/>
  <c r="P24" i="7" s="1"/>
  <c r="O25" i="7"/>
  <c r="P25" i="7" s="1"/>
  <c r="O32" i="7"/>
  <c r="P32" i="7" s="1"/>
  <c r="O35" i="7"/>
  <c r="P35" i="7" s="1"/>
  <c r="O36" i="7"/>
  <c r="P36" i="7" s="1"/>
  <c r="O43" i="7"/>
  <c r="P43" i="7" s="1"/>
  <c r="P45" i="7" s="1"/>
  <c r="O12" i="7"/>
  <c r="P12" i="7" s="1"/>
  <c r="O15" i="7"/>
  <c r="P15" i="7" s="1"/>
  <c r="O16" i="7"/>
  <c r="P16" i="7" s="1"/>
  <c r="O23" i="7"/>
  <c r="P23" i="7" s="1"/>
  <c r="O26" i="7"/>
  <c r="P26" i="7" s="1"/>
  <c r="O27" i="7"/>
  <c r="P27" i="7" s="1"/>
  <c r="O33" i="7"/>
  <c r="P33" i="7" s="1"/>
  <c r="O34" i="7"/>
  <c r="P34" i="7" s="1"/>
  <c r="N28" i="7" l="1"/>
  <c r="M28" i="7" s="1"/>
  <c r="N19" i="7"/>
  <c r="M19" i="7" s="1"/>
  <c r="N37" i="7"/>
  <c r="M37" i="7" s="1"/>
  <c r="M57" i="7" l="1"/>
  <c r="M46" i="7"/>
  <c r="I38" i="7"/>
</calcChain>
</file>

<file path=xl/sharedStrings.xml><?xml version="1.0" encoding="utf-8"?>
<sst xmlns="http://schemas.openxmlformats.org/spreadsheetml/2006/main" count="187" uniqueCount="171">
  <si>
    <t>6.3</t>
  </si>
  <si>
    <t>6.2</t>
  </si>
  <si>
    <t>Rol</t>
  </si>
  <si>
    <t>Funcionales (Proceso)</t>
  </si>
  <si>
    <t>Integridad.</t>
  </si>
  <si>
    <t>Trabajo en equipo.</t>
  </si>
  <si>
    <t>Innovación.</t>
  </si>
  <si>
    <t>Orientación al mercado</t>
  </si>
  <si>
    <t>Corporativas</t>
  </si>
  <si>
    <t>5. COMPETENCIAS</t>
  </si>
  <si>
    <t>2.1</t>
  </si>
  <si>
    <t>Otras consideraciones deseables</t>
  </si>
  <si>
    <t>1.3</t>
  </si>
  <si>
    <r>
      <t xml:space="preserve">Experiencia:
</t>
    </r>
    <r>
      <rPr>
        <sz val="10"/>
        <rFont val="Times New Roman"/>
        <family val="1"/>
      </rPr>
      <t>Es la que se desea tenga la persona y se refiere a la adquirida en su vida laboral en cargos similares  o afines.</t>
    </r>
  </si>
  <si>
    <t>1.2</t>
  </si>
  <si>
    <r>
      <t xml:space="preserve">Educación: 
</t>
    </r>
    <r>
      <rPr>
        <sz val="10"/>
        <rFont val="Times New Roman"/>
        <family val="1"/>
      </rPr>
      <t>Es la educación formal que se desea tenga la persona (tecnico, tecnologo, profesional, especialización, maestria, doctorado) en relación con el cargo a desempeñar.</t>
    </r>
  </si>
  <si>
    <t>1.1</t>
  </si>
  <si>
    <t>1. REQUISITOS DEL CARGO</t>
  </si>
  <si>
    <r>
      <t xml:space="preserve">APROBÓ:
</t>
    </r>
    <r>
      <rPr>
        <sz val="8"/>
        <rFont val="Times New Roman"/>
        <family val="1"/>
      </rPr>
      <t>Gerencia General</t>
    </r>
  </si>
  <si>
    <t>DESCRIPCIÓN DEL DOCUMENTO</t>
  </si>
  <si>
    <t>6.6</t>
  </si>
  <si>
    <t>6.7</t>
  </si>
  <si>
    <t>6.10</t>
  </si>
  <si>
    <t>ELABORÓ:
Coordinador Gestión Humana</t>
  </si>
  <si>
    <t>Seguridad Vial.</t>
  </si>
  <si>
    <t>Un año en cargo similares.</t>
  </si>
  <si>
    <t>Electricidad y electronica.</t>
  </si>
  <si>
    <t>Pensamiento analitico</t>
  </si>
  <si>
    <r>
      <t xml:space="preserve">Misión del cargo:
</t>
    </r>
    <r>
      <rPr>
        <sz val="10"/>
        <rFont val="Times New Roman"/>
        <family val="1"/>
      </rPr>
      <t>Recibir, diagnosticar y prestar el servicio técnico de posventa (garantía, mantenimiento y/o reparación) de los equipos comercializados por Motoborda, cumpliendo con los Acuerdos de Nivel de Servicio (ANS) y demás lineamientos incluidos en el procedimiento "Diagnóstico, Valoración y Prestación del Servicio Posventa".</t>
    </r>
  </si>
  <si>
    <t>Usos y activacion del producto</t>
  </si>
  <si>
    <t>Satisfacción del cliente en relación con la calidad de los servicios prestados.</t>
  </si>
  <si>
    <t xml:space="preserve"> Atender los clientes actuales o potenciales que visitan el punto de servicio técnico.</t>
  </si>
  <si>
    <t>Definir las reparaciones a efectuar y necesidades de repuestos y/o accesorios, según las especificas técnicas de cada marca.</t>
  </si>
  <si>
    <t>Elaborar la solicitud de repuestos de acuerdo al diagnóstico previamente realizado.</t>
  </si>
  <si>
    <t>Ejecutar de manera prioritaria las reparaciones relacionadas a garantías en coordinación con el coordinador de Servicio Técnico, según los ANS.</t>
  </si>
  <si>
    <t>Ajustar, instalar, reparar y reemplazar partes y componentes del sistema mecánico del motor de combustión interna como carburador, transmisiones, diferenciales y ejes, sistemas de control de admisión y escape y otras partes mecánicas, usando herramientas manuales o equipo especializado para reparación mecánica.</t>
  </si>
  <si>
    <t>Probar y ajustar los sistemas reparados según las especificaciones del fabricante.</t>
  </si>
  <si>
    <t>Informar a los clientes sobre el trabajo realizado, las condiciones del equipo y los requisitos para su mantenimiento.</t>
  </si>
  <si>
    <t xml:space="preserve"> Revisar las órdenes de trabajo y discutirlas con el (la) Coordinador(a) de Servicio Técnico.</t>
  </si>
  <si>
    <t>Cumplir con las normas de seguridad industrial y los elementos suministrados por la Empresa para su labor.</t>
  </si>
  <si>
    <t>Realizar diagnoticos oportunos y confiables según las necesidades de servicio del cliente o de la empresa.</t>
  </si>
  <si>
    <t>Servicios Operacionales</t>
  </si>
  <si>
    <t>Seguridad y salud en el trabajo</t>
  </si>
  <si>
    <t>Técnica o Tecnología en mecánica Automotriz y/o de motores Diésel y Gasolina y/o electromecanica.</t>
  </si>
  <si>
    <t xml:space="preserve">Conocimiento del portafolio y sus caracteristicas: especiificaciones técnicas, usos, ventajas y beneficios.
</t>
  </si>
  <si>
    <t>Reparación motores eléctricos y a combustión</t>
  </si>
  <si>
    <t>Proceso de Diagnóstico, Valoración y Prestación del Servicio Posventa</t>
  </si>
  <si>
    <t>2.3</t>
  </si>
  <si>
    <t>Conocimiento de catalogo de repuestos y manuales de servicio</t>
  </si>
  <si>
    <t>Asesorar con información técnica especializada según las necesidades descritas por el cliente.  (joche)</t>
  </si>
  <si>
    <t>Orden y aseo del taller</t>
  </si>
  <si>
    <t>0 devoluciones</t>
  </si>
  <si>
    <t>Conocimiento tecnico</t>
  </si>
  <si>
    <t>Credibilidad tecnica</t>
  </si>
  <si>
    <t>Atencion al detalle</t>
  </si>
  <si>
    <t>Cursos en motores fuera de borda 2 y 4 tiempos, Essencial (BRP), YTA (Yamaha), Suzuki.  Cursos de mecánica gasolina y Diesel. Conocimientos en electricidad y electrónica. Licencia de conduccion b2.</t>
  </si>
  <si>
    <t>REVISÓ:
Director de servicios operacionales</t>
  </si>
  <si>
    <t>FECHA: 30/09/2017</t>
  </si>
  <si>
    <t>CÓDIGO: FOPR0931</t>
  </si>
  <si>
    <t>PROCESO</t>
  </si>
  <si>
    <t>RESPONSABILIDADES</t>
  </si>
  <si>
    <t>ACUERDOS</t>
  </si>
  <si>
    <t>META</t>
  </si>
  <si>
    <t>3. AUTORIDAD</t>
  </si>
  <si>
    <t>EVALUACIÓN DE DESEMPEÑO</t>
  </si>
  <si>
    <t>Código: FO0903</t>
  </si>
  <si>
    <t>COMPETENCIAS</t>
  </si>
  <si>
    <t>Marque de 1 a 5 las siguientes competencias, teniendo en cuenta que 5 cumple a cabalidad con el comportamiento esperado y 1 tiene aspectos por mejorar.</t>
  </si>
  <si>
    <t>CALIFICACION</t>
  </si>
  <si>
    <t>OBSERVACIONES</t>
  </si>
  <si>
    <t>DEFINICION</t>
  </si>
  <si>
    <t>COMPORTAMIENTO</t>
  </si>
  <si>
    <t>Liderazgo</t>
  </si>
  <si>
    <t xml:space="preserve">Capacidad para generar compromiso y lograr el respaldo de sus superiores con vista a enfrentar con éxito los desafíos de la organizacion.Capacidad para asegurar una adecuada conducción de personas, desarrollar el talento, lograr y mantener un clima organizacional, armónico y desafiante. </t>
  </si>
  <si>
    <t>Entusiasma a los demás con sus propuestas, consigue que los demás participen de sus objetivos, responsabilidades, políticas y criterios.</t>
  </si>
  <si>
    <t>Tiene  carisma, genera en el equipo una atmosfera de entusiasmo y compromiso con la misión de la organización.</t>
  </si>
  <si>
    <t xml:space="preserve">Reconoce públicamente el mérito de los miembros del grupo que trabajan bien. </t>
  </si>
  <si>
    <t xml:space="preserve">Trabajo en Equipo </t>
  </si>
  <si>
    <t>Capacidad para colaborar con los demás, formar parte de un grupo y trabajar con otras áreas de la organización, con el propósito de alcanzar, en conjunto, la estrategia organizacional, subordinar los intereses personales a los objetivos grupales. Implica tener expectativas positivas respecto a los demás, comprender a los otros, y generar y mantener un buen clima de trabajo.</t>
  </si>
  <si>
    <t>Participa en las acciones del equipo  ejecutando lo que le corresponde.</t>
  </si>
  <si>
    <t>Comparte información y mantiene al resto de los miembros informados sobre los temas de interés.</t>
  </si>
  <si>
    <t>Tiene una actitud abierta a aprender de los demás (incluyendo subordinados y pares).</t>
  </si>
  <si>
    <t>Propicia  un buen clima y espíritu de colaboración en el grupo resolviendo los conflictos que se dan dentro del equipo.</t>
  </si>
  <si>
    <t>Cumplimiento de Competencias</t>
  </si>
  <si>
    <t xml:space="preserve">Marque de 1 a 5 el cumplimiento de los siguientes acuerdos, teniendo en cuenta: </t>
  </si>
  <si>
    <t xml:space="preserve">Ejecuta todas las actividades requeridas y logra cumplirlas a satisfacción superando las metas establecidas </t>
  </si>
  <si>
    <t>Desarrollar centros de servicio autorizado de las zonas criticas de la establecidas.</t>
  </si>
  <si>
    <t>x</t>
  </si>
  <si>
    <t xml:space="preserve">Ejecuta todas las actividades requeridas y logra cumplir las metas establecidas </t>
  </si>
  <si>
    <t>Elaborar los manuales de uso de las maquinas con mayores índices de reclamación</t>
  </si>
  <si>
    <t>Ejecuta las actividades requeridas, sin embrago no alcanzo a cumplir las metas de manera satisfactoria</t>
  </si>
  <si>
    <t>Certificar la compañía en la norma ISO 9001 versión 2017.</t>
  </si>
  <si>
    <t>No ejecuto ninguna actividad requerida para cumplir las metas de manera satisfactoria</t>
  </si>
  <si>
    <t>No cuenta con la actitud requerida para la ejecución de las actividades requeridas</t>
  </si>
  <si>
    <t xml:space="preserve">Cumplimiento de Indicadores </t>
  </si>
  <si>
    <t>Indicadores</t>
  </si>
  <si>
    <t>mes 1</t>
  </si>
  <si>
    <t>mes 2</t>
  </si>
  <si>
    <t>mes 3</t>
  </si>
  <si>
    <t>mes 4</t>
  </si>
  <si>
    <t>mes 5</t>
  </si>
  <si>
    <t>mes 6</t>
  </si>
  <si>
    <t>Resultado Total</t>
  </si>
  <si>
    <t>Promedio</t>
  </si>
  <si>
    <t>RESULTADOS</t>
  </si>
  <si>
    <t>Desempeño Excelente</t>
  </si>
  <si>
    <t>mayor a 80</t>
  </si>
  <si>
    <t>El jefe líder realiza seguimiento semestral al cumplimiento del plan de trabajo  y estimula al empleado para que sea coach en su equipo.</t>
  </si>
  <si>
    <t>Desempeño bueno</t>
  </si>
  <si>
    <t>70.1 y 79.9</t>
  </si>
  <si>
    <t>El jefe líder realiza seguimiento semestral al cumplimiento del plan de trabajo, estimula y reta permanentemente la mejora</t>
  </si>
  <si>
    <t>Desempeño mínimo requerido</t>
  </si>
  <si>
    <t>60.1 y 70</t>
  </si>
  <si>
    <t>El jefe líder realiza  plan de trabajo y se compromete a darle acompañamiento y retroalimentación trimestral sobre el avance</t>
  </si>
  <si>
    <t>Desempeño no satisfactorio</t>
  </si>
  <si>
    <t>Por debajo de 60</t>
  </si>
  <si>
    <t>El jefe líder  informa a sus superiores para analizar si la compañía esta dispuesta a acompañar al empleado en su desarrollo, en caso afirmativo realiza un plan de trabajo  estricto y se verifica mensualmente.</t>
  </si>
  <si>
    <t>PLAN DE TRABAJO</t>
  </si>
  <si>
    <t>Código: FO0907</t>
  </si>
  <si>
    <t>Fecha: 12-01-2017</t>
  </si>
  <si>
    <t>Situación Presentada</t>
  </si>
  <si>
    <t>Aspecto por Mejorar</t>
  </si>
  <si>
    <t>Acción a tomar</t>
  </si>
  <si>
    <t>Fecha de Seguimiento</t>
  </si>
  <si>
    <t>Acciones a tomar:</t>
  </si>
  <si>
    <r>
      <rPr>
        <b/>
        <sz val="10"/>
        <color indexed="8"/>
        <rFont val="Times New Roman"/>
        <family val="1"/>
      </rPr>
      <t>Autodesarrollo</t>
    </r>
    <r>
      <rPr>
        <sz val="10"/>
        <color indexed="8"/>
        <rFont val="Times New Roman"/>
        <family val="1"/>
      </rPr>
      <t>: Que puede hacer el colaborador por si mismo para alcanzar la efectividad y el desarrollo esperado</t>
    </r>
  </si>
  <si>
    <r>
      <rPr>
        <b/>
        <sz val="10"/>
        <color indexed="8"/>
        <rFont val="Times New Roman"/>
        <family val="1"/>
      </rPr>
      <t>Programas Formales</t>
    </r>
    <r>
      <rPr>
        <sz val="10"/>
        <color indexed="8"/>
        <rFont val="Times New Roman"/>
        <family val="1"/>
      </rPr>
      <t>: Estudios profesionales, técnicos, especialización , idiomas, seminarios etc.</t>
    </r>
  </si>
  <si>
    <r>
      <rPr>
        <b/>
        <sz val="10"/>
        <color indexed="8"/>
        <rFont val="Times New Roman"/>
        <family val="1"/>
      </rPr>
      <t>Otras Acciones</t>
    </r>
    <r>
      <rPr>
        <sz val="10"/>
        <color indexed="8"/>
        <rFont val="Times New Roman"/>
        <family val="1"/>
      </rPr>
      <t>: Orientación del jefe, entrenamiento, participación en comités, grupos, cambios en el proceso etc.</t>
    </r>
  </si>
  <si>
    <r>
      <rPr>
        <b/>
        <sz val="10"/>
        <color indexed="8"/>
        <rFont val="Times New Roman"/>
        <family val="1"/>
      </rPr>
      <t>Entrenamiento en Otros Cargos</t>
    </r>
    <r>
      <rPr>
        <sz val="10"/>
        <color indexed="8"/>
        <rFont val="Times New Roman"/>
        <family val="1"/>
      </rPr>
      <t>:  Rotación en otros cargos</t>
    </r>
  </si>
  <si>
    <r>
      <t xml:space="preserve"> </t>
    </r>
    <r>
      <rPr>
        <b/>
        <sz val="10"/>
        <rFont val="Times New Roman"/>
        <family val="1"/>
      </rPr>
      <t xml:space="preserve">                   Firma</t>
    </r>
  </si>
  <si>
    <r>
      <t xml:space="preserve">         </t>
    </r>
    <r>
      <rPr>
        <b/>
        <sz val="10"/>
        <rFont val="Times New Roman"/>
        <family val="1"/>
      </rPr>
      <t xml:space="preserve">           Firma</t>
    </r>
  </si>
  <si>
    <t>PERFIL TECNICO</t>
  </si>
  <si>
    <r>
      <t xml:space="preserve">2. FORMACIÓN
</t>
    </r>
    <r>
      <rPr>
        <sz val="9"/>
        <rFont val="Times New Roman"/>
        <family val="1"/>
      </rPr>
      <t>(Son los conocimientos no formales que requiere tener la persona para desempeñar el cargo. Pueden ser impartidos al interior de la compañía o por una entidad externa o tenerlos al momento de su ingreso.)</t>
    </r>
  </si>
  <si>
    <t>Inspeccionar los equipos en prueba dinámica y ensayar los sistemas y componentes utilizando las herramientas asignadas para tal fin .</t>
  </si>
  <si>
    <t>Realizar las reparaciones necesarias a los equipos  garantizando un optimo funcionamiento.</t>
  </si>
  <si>
    <t>Cumplimiento programa oden y aseo.</t>
  </si>
  <si>
    <t>PESO</t>
  </si>
  <si>
    <t>Fecha: 06/09/2018</t>
  </si>
  <si>
    <r>
      <rPr>
        <sz val="10"/>
        <rFont val="Arial"/>
        <family val="2"/>
      </rPr>
      <t xml:space="preserve"> En su relación con los miembros del equipo respeta sus opiniones y valora los diferentes aportes y las contribuciones de los mismos.</t>
    </r>
  </si>
  <si>
    <t>INNOVACION</t>
  </si>
  <si>
    <t>Capacidad para idear soluciones nuevas y diferentes dirigidas a resolver problemas o mejorar situaciones que se presenten bien sea en el puesto de trabajo o en  la organización en general.</t>
  </si>
  <si>
    <t>Presenta soluciones novedosas y originales aplicables tanto a su puesto como a la organización.</t>
  </si>
  <si>
    <t>Es un referente en la organización   por presentar soluciones innovadoras y creativas a situaciones diversas, añadiendo valor.</t>
  </si>
  <si>
    <t>Presenta soluciones a problemas relacionados con su puesto de trabajo o clientes internos y externos.</t>
  </si>
  <si>
    <t>Convierte las debilidades y/o amenazas en oportunidades de mejora.</t>
  </si>
  <si>
    <t>Se anticipa a las diferentes situaciones que puedan presentarse y propone acciones que mitiguen los posibles riesgos asociados.</t>
  </si>
  <si>
    <t>Define roles (si aplica), tiene claras las  actividades que debe realizar en el día y como desempeñarlas de la mejor forma.</t>
  </si>
  <si>
    <t>Se asegura de  tener  todo lo necesario para tener un buen desempeño: Recursos, herramientas, formatos e información.</t>
  </si>
  <si>
    <t>Impulsa a sus compañeros a realizar actividades grupales para lograr objetivos comunes y comunica los resultados obtenidos.</t>
  </si>
  <si>
    <t>Retroalimenta a sus compañeros de trabajo en busca del cumplimiento de las metas.</t>
  </si>
  <si>
    <t xml:space="preserve">Falta de compromiso orden y aseo </t>
  </si>
  <si>
    <t xml:space="preserve">Ejecución y mantenimiento de programa policarpo </t>
  </si>
  <si>
    <t xml:space="preserve">Entrega de documentación e informes </t>
  </si>
  <si>
    <t>Acuerdo  de entrega de informes y documentación de servicios</t>
  </si>
  <si>
    <t>Entregar informes de realizacion de activiades máximo en 3 días</t>
  </si>
  <si>
    <t xml:space="preserve">Falta de reporte de condiciones inseguras </t>
  </si>
  <si>
    <t xml:space="preserve">Inspeccionar condiciones de trabajo  </t>
  </si>
  <si>
    <t>Realizar reportes formales a los encargados de COPAST</t>
  </si>
  <si>
    <t>Realización diario de aseo en conjunto,  asignación compresor, y orden en puesto de trabajo</t>
  </si>
  <si>
    <t>Nombre del Jefe Inmediato                                JUAN DAVID RIOS ARIAS</t>
  </si>
  <si>
    <t xml:space="preserve">Nombre del Colaborador       </t>
  </si>
  <si>
    <t xml:space="preserve">YEFERSON RINCON </t>
  </si>
  <si>
    <t xml:space="preserve">Indicador </t>
  </si>
  <si>
    <t>Junio</t>
  </si>
  <si>
    <t>Julio</t>
  </si>
  <si>
    <t>Agosto</t>
  </si>
  <si>
    <t>Septiembre</t>
  </si>
  <si>
    <t>Octubre</t>
  </si>
  <si>
    <t>Noviembre</t>
  </si>
  <si>
    <t xml:space="preserve">continuo </t>
  </si>
  <si>
    <t>Fecha Elaboración:                                              24/05/2019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</si>
</sst>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0"/>
      <color rgb="FFFF0000"/>
      <name val="Arial"/>
      <family val="2"/>
    </font>
    <font>
      <b/>
      <sz val="13"/>
      <name val="Arial"/>
      <family val="2"/>
    </font>
    <font>
      <sz val="13"/>
      <name val="Symbol"/>
      <family val="1"/>
      <charset val="2"/>
    </font>
    <font>
      <sz val="13"/>
      <name val="Arial"/>
      <family val="2"/>
    </font>
    <font>
      <b/>
      <sz val="1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2" fontId="3" fillId="2" borderId="4" xfId="0" applyNumberFormat="1" applyFont="1" applyFill="1" applyBorder="1" applyAlignment="1">
      <alignment horizontal="center" vertical="center"/>
    </xf>
    <xf numFmtId="0" fontId="0" fillId="0" borderId="17" xfId="0" applyBorder="1"/>
    <xf numFmtId="0" fontId="0" fillId="0" borderId="16" xfId="0" applyBorder="1"/>
    <xf numFmtId="0" fontId="0" fillId="0" borderId="15" xfId="0" applyBorder="1"/>
    <xf numFmtId="0" fontId="0" fillId="0" borderId="9" xfId="0" applyBorder="1"/>
    <xf numFmtId="0" fontId="0" fillId="0" borderId="8" xfId="0" applyBorder="1"/>
    <xf numFmtId="0" fontId="0" fillId="0" borderId="14" xfId="0" applyBorder="1"/>
    <xf numFmtId="0" fontId="0" fillId="0" borderId="0" xfId="0" applyBorder="1"/>
    <xf numFmtId="0" fontId="0" fillId="0" borderId="4" xfId="0" applyBorder="1"/>
    <xf numFmtId="0" fontId="3" fillId="2" borderId="16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43" fontId="0" fillId="0" borderId="0" xfId="6" applyFont="1"/>
    <xf numFmtId="0" fontId="0" fillId="0" borderId="12" xfId="0" applyBorder="1"/>
    <xf numFmtId="0" fontId="15" fillId="0" borderId="10" xfId="0" applyFont="1" applyBorder="1" applyAlignment="1">
      <alignment vertical="center"/>
    </xf>
    <xf numFmtId="0" fontId="0" fillId="0" borderId="11" xfId="0" applyBorder="1"/>
    <xf numFmtId="43" fontId="0" fillId="0" borderId="11" xfId="6" applyFont="1" applyBorder="1"/>
    <xf numFmtId="0" fontId="16" fillId="0" borderId="15" xfId="0" applyFont="1" applyBorder="1"/>
    <xf numFmtId="0" fontId="15" fillId="0" borderId="7" xfId="0" applyFont="1" applyBorder="1" applyAlignment="1">
      <alignment vertical="center"/>
    </xf>
    <xf numFmtId="43" fontId="0" fillId="0" borderId="8" xfId="6" applyFont="1" applyBorder="1"/>
    <xf numFmtId="0" fontId="16" fillId="0" borderId="7" xfId="0" applyFont="1" applyBorder="1"/>
    <xf numFmtId="0" fontId="15" fillId="0" borderId="0" xfId="0" applyFont="1"/>
    <xf numFmtId="0" fontId="17" fillId="0" borderId="0" xfId="0" applyFont="1"/>
    <xf numFmtId="0" fontId="0" fillId="0" borderId="0" xfId="0" applyFont="1"/>
    <xf numFmtId="0" fontId="0" fillId="0" borderId="4" xfId="0" applyBorder="1" applyAlignment="1">
      <alignment horizontal="center" vertical="center"/>
    </xf>
    <xf numFmtId="0" fontId="14" fillId="0" borderId="4" xfId="0" applyFont="1" applyBorder="1" applyAlignment="1">
      <alignment vertical="top" wrapText="1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4" xfId="0" applyFill="1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6" fillId="0" borderId="0" xfId="0" applyFont="1" applyBorder="1" applyAlignment="1">
      <alignment horizontal="center"/>
    </xf>
    <xf numFmtId="43" fontId="0" fillId="5" borderId="0" xfId="6" applyFont="1" applyFill="1"/>
    <xf numFmtId="0" fontId="0" fillId="3" borderId="0" xfId="0" applyFill="1" applyBorder="1"/>
    <xf numFmtId="9" fontId="16" fillId="3" borderId="11" xfId="7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wrapText="1"/>
    </xf>
    <xf numFmtId="0" fontId="16" fillId="3" borderId="0" xfId="0" applyFont="1" applyFill="1" applyBorder="1" applyAlignment="1">
      <alignment horizontal="center"/>
    </xf>
    <xf numFmtId="164" fontId="0" fillId="3" borderId="0" xfId="7" applyNumberFormat="1" applyFont="1" applyFill="1" applyBorder="1"/>
    <xf numFmtId="0" fontId="0" fillId="3" borderId="16" xfId="0" applyFill="1" applyBorder="1"/>
    <xf numFmtId="43" fontId="0" fillId="3" borderId="0" xfId="6" applyFont="1" applyFill="1" applyBorder="1"/>
    <xf numFmtId="0" fontId="20" fillId="0" borderId="4" xfId="0" applyFont="1" applyBorder="1" applyAlignment="1" applyProtection="1">
      <alignment horizontal="left" vertical="top" wrapText="1"/>
      <protection locked="0"/>
    </xf>
    <xf numFmtId="9" fontId="16" fillId="0" borderId="4" xfId="7" applyFont="1" applyBorder="1" applyAlignment="1" applyProtection="1">
      <alignment horizontal="center" vertical="center"/>
      <protection locked="0"/>
    </xf>
    <xf numFmtId="0" fontId="0" fillId="0" borderId="11" xfId="0" applyFill="1" applyBorder="1" applyAlignment="1">
      <alignment vertical="center" wrapText="1"/>
    </xf>
    <xf numFmtId="9" fontId="0" fillId="0" borderId="0" xfId="7" applyFont="1"/>
    <xf numFmtId="9" fontId="16" fillId="0" borderId="0" xfId="7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4" xfId="0" applyBorder="1" applyAlignment="1"/>
    <xf numFmtId="0" fontId="0" fillId="0" borderId="4" xfId="0" applyBorder="1" applyAlignment="1">
      <alignment horizontal="right"/>
    </xf>
    <xf numFmtId="164" fontId="0" fillId="0" borderId="0" xfId="7" applyNumberFormat="1" applyFont="1" applyBorder="1"/>
    <xf numFmtId="0" fontId="15" fillId="0" borderId="0" xfId="0" applyFont="1" applyAlignment="1"/>
    <xf numFmtId="0" fontId="0" fillId="0" borderId="13" xfId="0" applyBorder="1" applyAlignment="1">
      <alignment horizontal="right"/>
    </xf>
    <xf numFmtId="164" fontId="0" fillId="0" borderId="0" xfId="0" applyNumberFormat="1" applyBorder="1"/>
    <xf numFmtId="0" fontId="16" fillId="0" borderId="16" xfId="0" applyFont="1" applyBorder="1" applyAlignment="1"/>
    <xf numFmtId="0" fontId="16" fillId="0" borderId="15" xfId="0" applyFont="1" applyBorder="1" applyAlignment="1"/>
    <xf numFmtId="0" fontId="16" fillId="0" borderId="14" xfId="0" applyFont="1" applyBorder="1" applyAlignment="1">
      <alignment horizontal="center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right" vertical="top" wrapText="1"/>
    </xf>
    <xf numFmtId="0" fontId="0" fillId="0" borderId="29" xfId="0" applyBorder="1"/>
    <xf numFmtId="0" fontId="17" fillId="0" borderId="14" xfId="0" applyFont="1" applyBorder="1" applyAlignment="1">
      <alignment horizontal="left"/>
    </xf>
    <xf numFmtId="0" fontId="17" fillId="0" borderId="14" xfId="0" applyFont="1" applyFill="1" applyBorder="1" applyAlignment="1">
      <alignment horizontal="left"/>
    </xf>
    <xf numFmtId="9" fontId="0" fillId="0" borderId="0" xfId="0" applyNumberFormat="1" applyBorder="1"/>
    <xf numFmtId="9" fontId="16" fillId="0" borderId="4" xfId="7" applyFont="1" applyBorder="1" applyAlignment="1">
      <alignment horizontal="center" vertical="center"/>
    </xf>
    <xf numFmtId="164" fontId="0" fillId="0" borderId="0" xfId="7" applyNumberFormat="1" applyFont="1"/>
    <xf numFmtId="10" fontId="0" fillId="0" borderId="4" xfId="7" applyNumberFormat="1" applyFont="1" applyBorder="1" applyProtection="1">
      <protection locked="0"/>
    </xf>
    <xf numFmtId="0" fontId="0" fillId="0" borderId="0" xfId="0" applyAlignment="1">
      <alignment horizontal="right"/>
    </xf>
    <xf numFmtId="43" fontId="0" fillId="3" borderId="4" xfId="6" applyFont="1" applyFill="1" applyBorder="1"/>
    <xf numFmtId="0" fontId="0" fillId="0" borderId="11" xfId="0" applyFill="1" applyBorder="1" applyAlignment="1">
      <alignment horizontal="right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1" fillId="0" borderId="0" xfId="0" applyFont="1" applyAlignment="1">
      <alignment horizontal="justify" vertical="center"/>
    </xf>
    <xf numFmtId="0" fontId="22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16" fillId="0" borderId="4" xfId="0" applyFont="1" applyBorder="1"/>
    <xf numFmtId="0" fontId="24" fillId="0" borderId="4" xfId="0" applyFont="1" applyBorder="1" applyAlignment="1">
      <alignment horizontal="center" vertical="center"/>
    </xf>
    <xf numFmtId="0" fontId="24" fillId="0" borderId="14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/>
    <xf numFmtId="0" fontId="3" fillId="0" borderId="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6" fillId="0" borderId="0" xfId="0" applyFont="1" applyBorder="1"/>
    <xf numFmtId="0" fontId="3" fillId="0" borderId="8" xfId="0" applyFont="1" applyBorder="1"/>
    <xf numFmtId="0" fontId="0" fillId="0" borderId="4" xfId="0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27" fillId="0" borderId="4" xfId="0" applyFont="1" applyBorder="1" applyAlignment="1" applyProtection="1">
      <alignment horizontal="center" vertical="center"/>
      <protection locked="0"/>
    </xf>
    <xf numFmtId="0" fontId="28" fillId="0" borderId="4" xfId="0" applyFont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>
      <alignment vertical="top" wrapText="1"/>
    </xf>
    <xf numFmtId="0" fontId="19" fillId="0" borderId="0" xfId="0" applyFont="1" applyAlignment="1">
      <alignment vertical="center"/>
    </xf>
    <xf numFmtId="164" fontId="0" fillId="5" borderId="0" xfId="6" applyNumberFormat="1" applyFont="1" applyFill="1" applyBorder="1"/>
    <xf numFmtId="0" fontId="0" fillId="0" borderId="30" xfId="0" applyBorder="1" applyAlignment="1"/>
    <xf numFmtId="0" fontId="0" fillId="0" borderId="28" xfId="0" applyBorder="1" applyAlignment="1"/>
    <xf numFmtId="0" fontId="0" fillId="0" borderId="4" xfId="0" applyBorder="1" applyAlignment="1">
      <alignment vertical="center"/>
    </xf>
    <xf numFmtId="10" fontId="0" fillId="0" borderId="4" xfId="0" applyNumberFormat="1" applyBorder="1"/>
    <xf numFmtId="0" fontId="7" fillId="2" borderId="2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top" wrapText="1"/>
    </xf>
    <xf numFmtId="0" fontId="4" fillId="4" borderId="2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4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4" borderId="16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13" fillId="3" borderId="15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9" fontId="13" fillId="3" borderId="17" xfId="0" applyNumberFormat="1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9" fontId="13" fillId="3" borderId="4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top" wrapText="1"/>
    </xf>
    <xf numFmtId="0" fontId="3" fillId="2" borderId="16" xfId="0" applyFont="1" applyFill="1" applyBorder="1" applyAlignment="1">
      <alignment vertical="top" wrapText="1"/>
    </xf>
    <xf numFmtId="0" fontId="3" fillId="2" borderId="15" xfId="0" applyFont="1" applyFill="1" applyBorder="1" applyAlignment="1">
      <alignment vertical="top" wrapText="1"/>
    </xf>
    <xf numFmtId="0" fontId="3" fillId="2" borderId="2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/>
    </xf>
    <xf numFmtId="0" fontId="1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9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16" fillId="0" borderId="12" xfId="7" applyFont="1" applyBorder="1" applyAlignment="1">
      <alignment horizontal="center" vertical="center"/>
    </xf>
    <xf numFmtId="9" fontId="16" fillId="0" borderId="11" xfId="7" applyFont="1" applyBorder="1" applyAlignment="1">
      <alignment horizontal="center" vertical="center"/>
    </xf>
    <xf numFmtId="9" fontId="16" fillId="0" borderId="10" xfId="7" applyFont="1" applyBorder="1" applyAlignment="1">
      <alignment horizontal="center" vertical="center"/>
    </xf>
    <xf numFmtId="9" fontId="16" fillId="0" borderId="9" xfId="7" applyFont="1" applyBorder="1" applyAlignment="1">
      <alignment horizontal="center" vertical="center"/>
    </xf>
    <xf numFmtId="9" fontId="16" fillId="0" borderId="8" xfId="7" applyFont="1" applyBorder="1" applyAlignment="1">
      <alignment horizontal="center" vertical="center"/>
    </xf>
    <xf numFmtId="9" fontId="16" fillId="0" borderId="7" xfId="7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0" fillId="0" borderId="4" xfId="0" applyFill="1" applyBorder="1" applyAlignment="1">
      <alignment horizontal="left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4" fontId="0" fillId="0" borderId="29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25" fillId="0" borderId="31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3" fillId="0" borderId="32" xfId="0" applyFont="1" applyBorder="1" applyAlignment="1">
      <alignment wrapText="1"/>
    </xf>
    <xf numFmtId="0" fontId="25" fillId="0" borderId="31" xfId="0" applyFont="1" applyBorder="1" applyAlignment="1">
      <alignment horizontal="left" wrapText="1"/>
    </xf>
    <xf numFmtId="0" fontId="25" fillId="0" borderId="0" xfId="0" applyFont="1" applyBorder="1" applyAlignment="1">
      <alignment horizontal="left" wrapText="1"/>
    </xf>
    <xf numFmtId="0" fontId="25" fillId="0" borderId="32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3" fillId="0" borderId="32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</cellXfs>
  <cellStyles count="8">
    <cellStyle name="Excel Built-in Normal" xfId="1" xr:uid="{00000000-0005-0000-0000-000000000000}"/>
    <cellStyle name="Hipervínculo 2" xfId="2" xr:uid="{00000000-0005-0000-0000-000001000000}"/>
    <cellStyle name="Millares" xfId="6" builtinId="3"/>
    <cellStyle name="Normal" xfId="0" builtinId="0"/>
    <cellStyle name="Normal 2" xfId="3" xr:uid="{00000000-0005-0000-0000-000004000000}"/>
    <cellStyle name="Normal 2 2" xfId="4" xr:uid="{00000000-0005-0000-0000-000005000000}"/>
    <cellStyle name="Normal 3" xfId="5" xr:uid="{00000000-0005-0000-0000-000006000000}"/>
    <cellStyle name="Porcentaje" xfId="7" builtinId="5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302205</xdr:colOff>
      <xdr:row>0</xdr:row>
      <xdr:rowOff>155865</xdr:rowOff>
    </xdr:from>
    <xdr:ext cx="1810614" cy="277090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05" y="155865"/>
          <a:ext cx="1810614" cy="27709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6AB5E03E-4C94-4E2F-B327-B0B233608AE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0</xdr:row>
      <xdr:rowOff>47625</xdr:rowOff>
    </xdr:from>
    <xdr:ext cx="1438275" cy="295275"/>
    <xdr:pic>
      <xdr:nvPicPr>
        <xdr:cNvPr id="2" name="1 Imagen">
          <a:extLst>
            <a:ext uri="{FF2B5EF4-FFF2-40B4-BE49-F238E27FC236}">
              <a16:creationId xmlns:a16="http://schemas.microsoft.com/office/drawing/2014/main" id="{FA4353C7-2A59-4763-A6C9-8BBDA547FF0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7625"/>
          <a:ext cx="1438275" cy="29527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zoomScale="140" zoomScaleNormal="140" workbookViewId="0">
      <selection activeCell="K6" sqref="K6:AL6"/>
    </sheetView>
  </sheetViews>
  <sheetFormatPr baseColWidth="10" defaultColWidth="2.28515625" defaultRowHeight="12.75" x14ac:dyDescent="0.2"/>
  <cols>
    <col min="1" max="1" width="4.7109375" style="1" customWidth="1"/>
    <col min="2" max="2" width="3.5703125" style="1" customWidth="1"/>
    <col min="3" max="8" width="3" style="1" customWidth="1"/>
    <col min="9" max="9" width="3.28515625" style="1" customWidth="1"/>
    <col min="10" max="10" width="3" style="1" customWidth="1"/>
    <col min="11" max="11" width="2.85546875" style="1" customWidth="1"/>
    <col min="12" max="12" width="3.7109375" style="1" customWidth="1"/>
    <col min="13" max="14" width="4.5703125" style="1" customWidth="1"/>
    <col min="15" max="21" width="2.7109375" style="1" customWidth="1"/>
    <col min="22" max="22" width="3.7109375" style="1" customWidth="1"/>
    <col min="23" max="23" width="4" style="1" customWidth="1"/>
    <col min="24" max="24" width="2.85546875" style="1" customWidth="1"/>
    <col min="25" max="25" width="2.7109375" style="1" customWidth="1"/>
    <col min="26" max="26" width="2.140625" style="1" customWidth="1"/>
    <col min="27" max="27" width="2.5703125" style="1" customWidth="1"/>
    <col min="28" max="28" width="3.28515625" style="1" customWidth="1"/>
    <col min="29" max="32" width="2.85546875" style="1" customWidth="1"/>
    <col min="33" max="36" width="2.7109375" style="1" customWidth="1"/>
    <col min="37" max="37" width="3.28515625" style="1" customWidth="1"/>
    <col min="38" max="38" width="2.7109375" style="1" customWidth="1"/>
    <col min="39" max="16384" width="2.28515625" style="1"/>
  </cols>
  <sheetData>
    <row r="1" spans="1:38" ht="21.75" customHeight="1" x14ac:dyDescent="0.2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  <c r="L1" s="127" t="s">
        <v>19</v>
      </c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9"/>
      <c r="Y1" s="133" t="s">
        <v>58</v>
      </c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5"/>
    </row>
    <row r="2" spans="1:38" ht="21" customHeight="1" x14ac:dyDescent="0.2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6"/>
      <c r="L2" s="130" t="s">
        <v>131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2"/>
      <c r="Y2" s="133" t="s">
        <v>57</v>
      </c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5"/>
    </row>
    <row r="3" spans="1:38" ht="26.25" customHeight="1" x14ac:dyDescent="0.2">
      <c r="A3" s="105" t="s">
        <v>23</v>
      </c>
      <c r="B3" s="106"/>
      <c r="C3" s="106"/>
      <c r="D3" s="106"/>
      <c r="E3" s="106"/>
      <c r="F3" s="106"/>
      <c r="G3" s="106"/>
      <c r="H3" s="106"/>
      <c r="I3" s="106"/>
      <c r="J3" s="106"/>
      <c r="K3" s="107"/>
      <c r="L3" s="105" t="s">
        <v>56</v>
      </c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7"/>
      <c r="Y3" s="105" t="s">
        <v>18</v>
      </c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7"/>
    </row>
    <row r="4" spans="1:38" s="6" customFormat="1" ht="60" customHeight="1" x14ac:dyDescent="0.2">
      <c r="A4" s="115" t="s">
        <v>28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</row>
    <row r="5" spans="1:38" ht="15.75" x14ac:dyDescent="0.2">
      <c r="A5" s="116" t="s">
        <v>17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8"/>
    </row>
    <row r="6" spans="1:38" ht="87" customHeight="1" x14ac:dyDescent="0.2">
      <c r="A6" s="5" t="s">
        <v>16</v>
      </c>
      <c r="B6" s="119" t="s">
        <v>15</v>
      </c>
      <c r="C6" s="119"/>
      <c r="D6" s="119"/>
      <c r="E6" s="119"/>
      <c r="F6" s="119"/>
      <c r="G6" s="119"/>
      <c r="H6" s="119"/>
      <c r="I6" s="119"/>
      <c r="J6" s="119"/>
      <c r="K6" s="114" t="s">
        <v>43</v>
      </c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</row>
    <row r="7" spans="1:38" ht="65.25" customHeight="1" x14ac:dyDescent="0.2">
      <c r="A7" s="4" t="s">
        <v>14</v>
      </c>
      <c r="B7" s="120" t="s">
        <v>13</v>
      </c>
      <c r="C7" s="120"/>
      <c r="D7" s="120"/>
      <c r="E7" s="120"/>
      <c r="F7" s="120"/>
      <c r="G7" s="120"/>
      <c r="H7" s="120"/>
      <c r="I7" s="120"/>
      <c r="J7" s="120"/>
      <c r="K7" s="108" t="s">
        <v>25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</row>
    <row r="8" spans="1:38" ht="43.5" customHeight="1" x14ac:dyDescent="0.2">
      <c r="A8" s="2" t="s">
        <v>12</v>
      </c>
      <c r="B8" s="113" t="s">
        <v>11</v>
      </c>
      <c r="C8" s="113"/>
      <c r="D8" s="113"/>
      <c r="E8" s="113"/>
      <c r="F8" s="113"/>
      <c r="G8" s="113"/>
      <c r="H8" s="113"/>
      <c r="I8" s="113"/>
      <c r="J8" s="113"/>
      <c r="K8" s="114" t="s">
        <v>55</v>
      </c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</row>
    <row r="9" spans="1:38" ht="41.25" customHeight="1" x14ac:dyDescent="0.2">
      <c r="A9" s="109" t="s">
        <v>132</v>
      </c>
      <c r="B9" s="110"/>
      <c r="C9" s="110"/>
      <c r="D9" s="110"/>
      <c r="E9" s="110"/>
      <c r="F9" s="110"/>
      <c r="G9" s="110"/>
      <c r="H9" s="110"/>
      <c r="I9" s="110"/>
      <c r="J9" s="110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2"/>
    </row>
    <row r="10" spans="1:38" ht="27" customHeight="1" x14ac:dyDescent="0.2">
      <c r="A10" s="3" t="s">
        <v>10</v>
      </c>
      <c r="B10" s="136" t="s">
        <v>45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</row>
    <row r="11" spans="1:38" ht="20.25" customHeight="1" x14ac:dyDescent="0.2">
      <c r="A11" s="3">
        <v>2.2000000000000002</v>
      </c>
      <c r="B11" s="140" t="s">
        <v>44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</row>
    <row r="12" spans="1:38" ht="20.25" customHeight="1" x14ac:dyDescent="0.2">
      <c r="A12" s="3" t="s">
        <v>47</v>
      </c>
      <c r="B12" s="140" t="s">
        <v>46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</row>
    <row r="13" spans="1:38" ht="20.25" customHeight="1" x14ac:dyDescent="0.2">
      <c r="A13" s="3">
        <v>2.4</v>
      </c>
      <c r="B13" s="7" t="s">
        <v>29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8"/>
    </row>
    <row r="14" spans="1:38" ht="20.25" customHeight="1" x14ac:dyDescent="0.2">
      <c r="A14" s="3">
        <v>2.5</v>
      </c>
      <c r="B14" s="7" t="s">
        <v>42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8"/>
    </row>
    <row r="15" spans="1:38" ht="20.25" customHeight="1" x14ac:dyDescent="0.2">
      <c r="A15" s="3">
        <v>2.6</v>
      </c>
      <c r="B15" s="140" t="s">
        <v>48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</row>
    <row r="16" spans="1:38" ht="20.25" customHeight="1" x14ac:dyDescent="0.2">
      <c r="A16" s="3">
        <v>2.7</v>
      </c>
      <c r="B16" s="137" t="s">
        <v>26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9"/>
    </row>
    <row r="17" spans="1:38" ht="20.25" customHeight="1" x14ac:dyDescent="0.2">
      <c r="A17" s="3">
        <v>2.8</v>
      </c>
      <c r="B17" s="136" t="s">
        <v>24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</row>
    <row r="18" spans="1:38" ht="27.75" hidden="1" customHeight="1" x14ac:dyDescent="0.2">
      <c r="A18" s="2" t="s">
        <v>1</v>
      </c>
      <c r="B18" s="142" t="s">
        <v>49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4"/>
    </row>
    <row r="19" spans="1:38" ht="27.75" hidden="1" customHeight="1" x14ac:dyDescent="0.2">
      <c r="A19" s="2" t="s">
        <v>0</v>
      </c>
      <c r="B19" s="142" t="s">
        <v>32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4"/>
    </row>
    <row r="20" spans="1:38" ht="27.75" hidden="1" customHeight="1" x14ac:dyDescent="0.2">
      <c r="A20" s="2" t="s">
        <v>20</v>
      </c>
      <c r="B20" s="142" t="s">
        <v>34</v>
      </c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4"/>
    </row>
    <row r="21" spans="1:38" ht="27.75" hidden="1" customHeight="1" x14ac:dyDescent="0.2">
      <c r="A21" s="2" t="s">
        <v>21</v>
      </c>
      <c r="B21" s="146" t="s">
        <v>35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8"/>
    </row>
    <row r="22" spans="1:38" ht="27.75" hidden="1" customHeight="1" x14ac:dyDescent="0.2">
      <c r="A22" s="2">
        <v>6.9</v>
      </c>
      <c r="B22" s="146" t="s">
        <v>37</v>
      </c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8"/>
    </row>
    <row r="23" spans="1:38" ht="27.75" hidden="1" customHeight="1" x14ac:dyDescent="0.2">
      <c r="A23" s="9">
        <v>6.1</v>
      </c>
      <c r="B23" s="146" t="s">
        <v>38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8"/>
    </row>
    <row r="24" spans="1:38" ht="27.75" hidden="1" customHeight="1" x14ac:dyDescent="0.2">
      <c r="A24" s="9">
        <v>6.11</v>
      </c>
      <c r="B24" s="146" t="s">
        <v>39</v>
      </c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8"/>
    </row>
    <row r="25" spans="1:38" ht="27.75" hidden="1" customHeight="1" x14ac:dyDescent="0.2">
      <c r="A25" s="2" t="s">
        <v>22</v>
      </c>
      <c r="B25" s="146" t="s">
        <v>36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8"/>
    </row>
    <row r="26" spans="1:38" ht="15.75" x14ac:dyDescent="0.2">
      <c r="A26" s="145" t="s">
        <v>63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</row>
    <row r="27" spans="1:38" x14ac:dyDescent="0.2">
      <c r="A27" s="10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9"/>
    </row>
    <row r="28" spans="1:38" x14ac:dyDescent="0.2">
      <c r="A28"/>
    </row>
    <row r="29" spans="1:38" x14ac:dyDescent="0.2">
      <c r="A29"/>
    </row>
    <row r="30" spans="1:38" x14ac:dyDescent="0.2">
      <c r="A30"/>
    </row>
    <row r="31" spans="1:38" x14ac:dyDescent="0.2">
      <c r="A31"/>
    </row>
    <row r="32" spans="1:38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</sheetData>
  <mergeCells count="32">
    <mergeCell ref="B18:AL18"/>
    <mergeCell ref="A26:AL26"/>
    <mergeCell ref="B19:AL19"/>
    <mergeCell ref="B20:AL20"/>
    <mergeCell ref="B21:AL21"/>
    <mergeCell ref="B25:AL25"/>
    <mergeCell ref="B22:AL22"/>
    <mergeCell ref="B23:AL23"/>
    <mergeCell ref="B24:AL24"/>
    <mergeCell ref="B10:AL10"/>
    <mergeCell ref="B17:AL17"/>
    <mergeCell ref="B16:AL16"/>
    <mergeCell ref="B11:AL11"/>
    <mergeCell ref="B12:AL12"/>
    <mergeCell ref="B15:AL15"/>
    <mergeCell ref="A1:K2"/>
    <mergeCell ref="L1:X1"/>
    <mergeCell ref="L2:X2"/>
    <mergeCell ref="Y1:AL1"/>
    <mergeCell ref="Y2:AL2"/>
    <mergeCell ref="L3:X3"/>
    <mergeCell ref="A3:K3"/>
    <mergeCell ref="Y3:AL3"/>
    <mergeCell ref="K7:AL7"/>
    <mergeCell ref="A9:AL9"/>
    <mergeCell ref="B8:J8"/>
    <mergeCell ref="K8:AL8"/>
    <mergeCell ref="A4:AL4"/>
    <mergeCell ref="A5:AL5"/>
    <mergeCell ref="B6:J6"/>
    <mergeCell ref="K6:AL6"/>
    <mergeCell ref="B7:J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6"/>
  <sheetViews>
    <sheetView zoomScale="120" zoomScaleNormal="120" workbookViewId="0">
      <selection activeCell="W4" sqref="W4:AB4"/>
    </sheetView>
  </sheetViews>
  <sheetFormatPr baseColWidth="10" defaultRowHeight="12.75" x14ac:dyDescent="0.2"/>
  <cols>
    <col min="1" max="2" width="2.28515625" customWidth="1"/>
    <col min="3" max="3" width="1.85546875" customWidth="1"/>
    <col min="4" max="5" width="2.28515625" customWidth="1"/>
    <col min="6" max="6" width="2.5703125" customWidth="1"/>
    <col min="7" max="7" width="2.28515625" customWidth="1"/>
    <col min="8" max="9" width="6" customWidth="1"/>
    <col min="10" max="10" width="5.5703125" customWidth="1"/>
    <col min="11" max="11" width="6.28515625" customWidth="1"/>
    <col min="12" max="12" width="5.85546875" customWidth="1"/>
    <col min="13" max="13" width="5.5703125" customWidth="1"/>
    <col min="14" max="14" width="6.42578125" customWidth="1"/>
    <col min="15" max="15" width="6.85546875" customWidth="1"/>
    <col min="16" max="16" width="6.28515625" customWidth="1"/>
    <col min="17" max="17" width="4.28515625" customWidth="1"/>
    <col min="18" max="18" width="4.140625" customWidth="1"/>
    <col min="19" max="19" width="4.85546875" customWidth="1"/>
    <col min="20" max="20" width="4.42578125" customWidth="1"/>
    <col min="21" max="21" width="5.85546875" customWidth="1"/>
    <col min="22" max="22" width="5.140625" customWidth="1"/>
    <col min="23" max="23" width="1.42578125" customWidth="1"/>
    <col min="24" max="24" width="1.85546875" customWidth="1"/>
    <col min="25" max="25" width="1.7109375" customWidth="1"/>
    <col min="26" max="26" width="1.85546875" customWidth="1"/>
    <col min="27" max="27" width="1.7109375" customWidth="1"/>
    <col min="28" max="28" width="1.5703125" customWidth="1"/>
    <col min="29" max="29" width="1.140625" customWidth="1"/>
    <col min="30" max="30" width="2.42578125" customWidth="1"/>
    <col min="31" max="32" width="2.140625" customWidth="1"/>
    <col min="33" max="33" width="1.85546875" customWidth="1"/>
  </cols>
  <sheetData>
    <row r="1" spans="1:33" ht="15.75" x14ac:dyDescent="0.2">
      <c r="A1" s="176" t="s">
        <v>59</v>
      </c>
      <c r="B1" s="176"/>
      <c r="C1" s="176"/>
      <c r="D1" s="176"/>
      <c r="E1" s="176"/>
      <c r="F1" s="176"/>
      <c r="G1" s="177"/>
      <c r="H1" s="178" t="s">
        <v>60</v>
      </c>
      <c r="I1" s="176"/>
      <c r="J1" s="176"/>
      <c r="K1" s="176"/>
      <c r="L1" s="176"/>
      <c r="M1" s="176"/>
      <c r="N1" s="176"/>
      <c r="O1" s="176"/>
      <c r="P1" s="176"/>
      <c r="Q1" s="157" t="s">
        <v>61</v>
      </c>
      <c r="R1" s="157"/>
      <c r="S1" s="157"/>
      <c r="T1" s="157"/>
      <c r="U1" s="157"/>
      <c r="V1" s="157"/>
      <c r="W1" s="158" t="s">
        <v>62</v>
      </c>
      <c r="X1" s="149"/>
      <c r="Y1" s="149"/>
      <c r="Z1" s="149"/>
      <c r="AA1" s="149"/>
      <c r="AB1" s="150"/>
      <c r="AC1" s="149" t="s">
        <v>136</v>
      </c>
      <c r="AD1" s="149"/>
      <c r="AE1" s="149"/>
      <c r="AF1" s="149"/>
      <c r="AG1" s="150"/>
    </row>
    <row r="2" spans="1:33" ht="27.75" customHeight="1" x14ac:dyDescent="0.2">
      <c r="A2" s="172" t="s">
        <v>41</v>
      </c>
      <c r="B2" s="173"/>
      <c r="C2" s="173"/>
      <c r="D2" s="173"/>
      <c r="E2" s="173"/>
      <c r="F2" s="173"/>
      <c r="G2" s="174"/>
      <c r="H2" s="140" t="s">
        <v>40</v>
      </c>
      <c r="I2" s="140"/>
      <c r="J2" s="140"/>
      <c r="K2" s="140"/>
      <c r="L2" s="140"/>
      <c r="M2" s="140"/>
      <c r="N2" s="140"/>
      <c r="O2" s="140"/>
      <c r="P2" s="140"/>
      <c r="Q2" s="159"/>
      <c r="R2" s="160"/>
      <c r="S2" s="160"/>
      <c r="T2" s="160"/>
      <c r="U2" s="160"/>
      <c r="V2" s="161"/>
      <c r="W2" s="159"/>
      <c r="X2" s="160"/>
      <c r="Y2" s="160"/>
      <c r="Z2" s="160"/>
      <c r="AA2" s="160"/>
      <c r="AB2" s="161"/>
      <c r="AC2" s="151"/>
      <c r="AD2" s="151"/>
      <c r="AE2" s="151"/>
      <c r="AF2" s="151"/>
      <c r="AG2" s="151"/>
    </row>
    <row r="3" spans="1:33" ht="25.5" customHeight="1" x14ac:dyDescent="0.2">
      <c r="A3" s="172" t="s">
        <v>41</v>
      </c>
      <c r="B3" s="173"/>
      <c r="C3" s="173"/>
      <c r="D3" s="173"/>
      <c r="E3" s="173"/>
      <c r="F3" s="173"/>
      <c r="G3" s="174"/>
      <c r="H3" s="140" t="s">
        <v>31</v>
      </c>
      <c r="I3" s="140"/>
      <c r="J3" s="140"/>
      <c r="K3" s="140"/>
      <c r="L3" s="140"/>
      <c r="M3" s="140"/>
      <c r="N3" s="140"/>
      <c r="O3" s="140"/>
      <c r="P3" s="140"/>
      <c r="Q3" s="179" t="s">
        <v>30</v>
      </c>
      <c r="R3" s="180"/>
      <c r="S3" s="180"/>
      <c r="T3" s="180"/>
      <c r="U3" s="180"/>
      <c r="V3" s="180"/>
      <c r="W3" s="154" t="s">
        <v>51</v>
      </c>
      <c r="X3" s="155"/>
      <c r="Y3" s="155"/>
      <c r="Z3" s="155"/>
      <c r="AA3" s="155"/>
      <c r="AB3" s="156"/>
      <c r="AC3" s="152">
        <v>0.8</v>
      </c>
      <c r="AD3" s="153"/>
      <c r="AE3" s="153"/>
      <c r="AF3" s="153"/>
      <c r="AG3" s="153"/>
    </row>
    <row r="4" spans="1:33" ht="25.5" customHeight="1" x14ac:dyDescent="0.2">
      <c r="A4" s="172" t="s">
        <v>41</v>
      </c>
      <c r="B4" s="173"/>
      <c r="C4" s="173"/>
      <c r="D4" s="173"/>
      <c r="E4" s="173"/>
      <c r="F4" s="173"/>
      <c r="G4" s="174"/>
      <c r="H4" s="140" t="s">
        <v>33</v>
      </c>
      <c r="I4" s="140"/>
      <c r="J4" s="140"/>
      <c r="K4" s="140"/>
      <c r="L4" s="140"/>
      <c r="M4" s="140"/>
      <c r="N4" s="140"/>
      <c r="O4" s="140"/>
      <c r="P4" s="140"/>
      <c r="Q4" s="159"/>
      <c r="R4" s="160"/>
      <c r="S4" s="160"/>
      <c r="T4" s="160"/>
      <c r="U4" s="160"/>
      <c r="V4" s="161"/>
      <c r="W4" s="159"/>
      <c r="X4" s="160"/>
      <c r="Y4" s="160"/>
      <c r="Z4" s="160"/>
      <c r="AA4" s="160"/>
      <c r="AB4" s="161"/>
      <c r="AC4" s="151"/>
      <c r="AD4" s="151"/>
      <c r="AE4" s="151"/>
      <c r="AF4" s="151"/>
      <c r="AG4" s="151"/>
    </row>
    <row r="5" spans="1:33" ht="25.5" customHeight="1" x14ac:dyDescent="0.2">
      <c r="A5" s="172" t="s">
        <v>41</v>
      </c>
      <c r="B5" s="173"/>
      <c r="C5" s="173"/>
      <c r="D5" s="173"/>
      <c r="E5" s="173"/>
      <c r="F5" s="173"/>
      <c r="G5" s="174"/>
      <c r="H5" s="140" t="s">
        <v>133</v>
      </c>
      <c r="I5" s="140"/>
      <c r="J5" s="140"/>
      <c r="K5" s="140"/>
      <c r="L5" s="140"/>
      <c r="M5" s="140"/>
      <c r="N5" s="140"/>
      <c r="O5" s="140"/>
      <c r="P5" s="140"/>
      <c r="Q5" s="159"/>
      <c r="R5" s="160"/>
      <c r="S5" s="160"/>
      <c r="T5" s="160"/>
      <c r="U5" s="160"/>
      <c r="V5" s="161"/>
      <c r="W5" s="159"/>
      <c r="X5" s="160"/>
      <c r="Y5" s="160"/>
      <c r="Z5" s="160"/>
      <c r="AA5" s="160"/>
      <c r="AB5" s="161"/>
      <c r="AC5" s="151"/>
      <c r="AD5" s="151"/>
      <c r="AE5" s="151"/>
      <c r="AF5" s="151"/>
      <c r="AG5" s="151"/>
    </row>
    <row r="6" spans="1:33" ht="26.25" customHeight="1" x14ac:dyDescent="0.2">
      <c r="A6" s="172" t="s">
        <v>41</v>
      </c>
      <c r="B6" s="173"/>
      <c r="C6" s="173"/>
      <c r="D6" s="173"/>
      <c r="E6" s="173"/>
      <c r="F6" s="173"/>
      <c r="G6" s="174"/>
      <c r="H6" s="140" t="s">
        <v>50</v>
      </c>
      <c r="I6" s="140"/>
      <c r="J6" s="140"/>
      <c r="K6" s="140"/>
      <c r="L6" s="140"/>
      <c r="M6" s="140"/>
      <c r="N6" s="140"/>
      <c r="O6" s="140"/>
      <c r="P6" s="140"/>
      <c r="Q6" s="179" t="s">
        <v>135</v>
      </c>
      <c r="R6" s="180"/>
      <c r="S6" s="180"/>
      <c r="T6" s="180"/>
      <c r="U6" s="180"/>
      <c r="V6" s="180"/>
      <c r="W6" s="171">
        <v>1</v>
      </c>
      <c r="X6" s="153"/>
      <c r="Y6" s="153"/>
      <c r="Z6" s="153"/>
      <c r="AA6" s="153"/>
      <c r="AB6" s="153"/>
      <c r="AC6" s="171">
        <v>0.2</v>
      </c>
      <c r="AD6" s="153"/>
      <c r="AE6" s="153"/>
      <c r="AF6" s="153"/>
      <c r="AG6" s="153"/>
    </row>
    <row r="7" spans="1:33" ht="30" customHeight="1" x14ac:dyDescent="0.2">
      <c r="A7" s="172" t="s">
        <v>41</v>
      </c>
      <c r="B7" s="173"/>
      <c r="C7" s="173"/>
      <c r="D7" s="173"/>
      <c r="E7" s="173"/>
      <c r="F7" s="173"/>
      <c r="G7" s="174"/>
      <c r="H7" s="140" t="s">
        <v>134</v>
      </c>
      <c r="I7" s="140"/>
      <c r="J7" s="140"/>
      <c r="K7" s="140"/>
      <c r="L7" s="140"/>
      <c r="M7" s="140"/>
      <c r="N7" s="140"/>
      <c r="O7" s="140"/>
      <c r="P7" s="140"/>
      <c r="Q7" s="159"/>
      <c r="R7" s="160"/>
      <c r="S7" s="160"/>
      <c r="T7" s="160"/>
      <c r="U7" s="160"/>
      <c r="V7" s="161"/>
      <c r="W7" s="159"/>
      <c r="X7" s="160"/>
      <c r="Y7" s="160"/>
      <c r="Z7" s="160"/>
      <c r="AA7" s="160"/>
      <c r="AB7" s="161"/>
      <c r="AC7" s="151"/>
      <c r="AD7" s="151"/>
      <c r="AE7" s="151"/>
      <c r="AF7" s="151"/>
      <c r="AG7" s="151"/>
    </row>
    <row r="8" spans="1:33" ht="15.75" x14ac:dyDescent="0.2">
      <c r="A8" s="157" t="s">
        <v>9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</row>
    <row r="9" spans="1:33" x14ac:dyDescent="0.2">
      <c r="A9" s="162" t="s">
        <v>8</v>
      </c>
      <c r="B9" s="163"/>
      <c r="C9" s="163"/>
      <c r="D9" s="163"/>
      <c r="E9" s="163"/>
      <c r="F9" s="163"/>
      <c r="G9" s="163"/>
      <c r="H9" s="163"/>
      <c r="I9" s="164"/>
      <c r="J9" s="175" t="s">
        <v>7</v>
      </c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</row>
    <row r="10" spans="1:33" x14ac:dyDescent="0.2">
      <c r="A10" s="162"/>
      <c r="B10" s="163"/>
      <c r="C10" s="163"/>
      <c r="D10" s="163"/>
      <c r="E10" s="163"/>
      <c r="F10" s="163"/>
      <c r="G10" s="163"/>
      <c r="H10" s="163"/>
      <c r="I10" s="164"/>
      <c r="J10" s="136" t="s">
        <v>6</v>
      </c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</row>
    <row r="11" spans="1:33" x14ac:dyDescent="0.2">
      <c r="A11" s="162"/>
      <c r="B11" s="163"/>
      <c r="C11" s="163"/>
      <c r="D11" s="163"/>
      <c r="E11" s="163"/>
      <c r="F11" s="163"/>
      <c r="G11" s="163"/>
      <c r="H11" s="163"/>
      <c r="I11" s="164"/>
      <c r="J11" s="136" t="s">
        <v>5</v>
      </c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</row>
    <row r="12" spans="1:33" x14ac:dyDescent="0.2">
      <c r="A12" s="165"/>
      <c r="B12" s="166"/>
      <c r="C12" s="166"/>
      <c r="D12" s="166"/>
      <c r="E12" s="166"/>
      <c r="F12" s="166"/>
      <c r="G12" s="166"/>
      <c r="H12" s="166"/>
      <c r="I12" s="167"/>
      <c r="J12" s="136" t="s">
        <v>4</v>
      </c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</row>
    <row r="13" spans="1:33" ht="12.75" customHeight="1" x14ac:dyDescent="0.2">
      <c r="A13" s="168" t="s">
        <v>3</v>
      </c>
      <c r="B13" s="169"/>
      <c r="C13" s="169"/>
      <c r="D13" s="169"/>
      <c r="E13" s="169"/>
      <c r="F13" s="169"/>
      <c r="G13" s="169"/>
      <c r="H13" s="169"/>
      <c r="I13" s="170"/>
      <c r="J13" s="136" t="s">
        <v>27</v>
      </c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</row>
    <row r="14" spans="1:33" x14ac:dyDescent="0.2">
      <c r="A14" s="165"/>
      <c r="B14" s="166"/>
      <c r="C14" s="166"/>
      <c r="D14" s="166"/>
      <c r="E14" s="166"/>
      <c r="F14" s="166"/>
      <c r="G14" s="166"/>
      <c r="H14" s="166"/>
      <c r="I14" s="167"/>
      <c r="J14" s="136" t="s">
        <v>52</v>
      </c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</row>
    <row r="15" spans="1:33" x14ac:dyDescent="0.2">
      <c r="A15" s="168" t="s">
        <v>2</v>
      </c>
      <c r="B15" s="169"/>
      <c r="C15" s="169"/>
      <c r="D15" s="169"/>
      <c r="E15" s="169"/>
      <c r="F15" s="169"/>
      <c r="G15" s="169"/>
      <c r="H15" s="169"/>
      <c r="I15" s="170"/>
      <c r="J15" s="136" t="s">
        <v>53</v>
      </c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</row>
    <row r="16" spans="1:33" x14ac:dyDescent="0.2">
      <c r="A16" s="165"/>
      <c r="B16" s="166"/>
      <c r="C16" s="166"/>
      <c r="D16" s="166"/>
      <c r="E16" s="166"/>
      <c r="F16" s="166"/>
      <c r="G16" s="166"/>
      <c r="H16" s="166"/>
      <c r="I16" s="167"/>
      <c r="J16" s="136" t="s">
        <v>54</v>
      </c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</row>
  </sheetData>
  <mergeCells count="47">
    <mergeCell ref="A1:G1"/>
    <mergeCell ref="H6:P6"/>
    <mergeCell ref="A6:G6"/>
    <mergeCell ref="H1:P1"/>
    <mergeCell ref="Q2:V2"/>
    <mergeCell ref="A2:G2"/>
    <mergeCell ref="H2:P2"/>
    <mergeCell ref="Q6:V6"/>
    <mergeCell ref="H3:P3"/>
    <mergeCell ref="H4:P4"/>
    <mergeCell ref="A3:G3"/>
    <mergeCell ref="A4:G4"/>
    <mergeCell ref="H5:P5"/>
    <mergeCell ref="A5:G5"/>
    <mergeCell ref="Q3:V3"/>
    <mergeCell ref="A9:I12"/>
    <mergeCell ref="A13:I14"/>
    <mergeCell ref="A15:I16"/>
    <mergeCell ref="W6:AB6"/>
    <mergeCell ref="A7:G7"/>
    <mergeCell ref="Q7:V7"/>
    <mergeCell ref="W7:AB7"/>
    <mergeCell ref="J13:AG13"/>
    <mergeCell ref="J14:AG14"/>
    <mergeCell ref="J15:AG15"/>
    <mergeCell ref="J16:AG16"/>
    <mergeCell ref="AC6:AG6"/>
    <mergeCell ref="AC7:AG7"/>
    <mergeCell ref="A8:AG8"/>
    <mergeCell ref="J9:AG9"/>
    <mergeCell ref="J10:AG10"/>
    <mergeCell ref="J11:AG11"/>
    <mergeCell ref="J12:AG12"/>
    <mergeCell ref="AC1:AG1"/>
    <mergeCell ref="AC2:AG2"/>
    <mergeCell ref="AC3:AG3"/>
    <mergeCell ref="AC4:AG4"/>
    <mergeCell ref="AC5:AG5"/>
    <mergeCell ref="W3:AB3"/>
    <mergeCell ref="Q1:V1"/>
    <mergeCell ref="W1:AB1"/>
    <mergeCell ref="W2:AB2"/>
    <mergeCell ref="H7:P7"/>
    <mergeCell ref="Q4:V4"/>
    <mergeCell ref="Q5:V5"/>
    <mergeCell ref="W4:AB4"/>
    <mergeCell ref="W5:A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F2CD-690B-4517-A667-8FF359F5D535}">
  <sheetPr>
    <pageSetUpPr fitToPage="1"/>
  </sheetPr>
  <dimension ref="A1:R93"/>
  <sheetViews>
    <sheetView showGridLines="0" tabSelected="1" topLeftCell="B1" zoomScale="120" zoomScaleNormal="120" workbookViewId="0">
      <selection activeCell="D56" sqref="D56"/>
    </sheetView>
  </sheetViews>
  <sheetFormatPr baseColWidth="10" defaultRowHeight="12.75" x14ac:dyDescent="0.2"/>
  <cols>
    <col min="1" max="1" width="4.28515625" customWidth="1"/>
    <col min="2" max="2" width="15.5703125" customWidth="1"/>
    <col min="3" max="3" width="25.42578125" customWidth="1"/>
    <col min="4" max="4" width="33.140625" customWidth="1"/>
    <col min="5" max="5" width="7.28515625" customWidth="1"/>
    <col min="6" max="6" width="12.28515625" hidden="1" customWidth="1"/>
    <col min="7" max="7" width="7.28515625" customWidth="1"/>
    <col min="8" max="8" width="10.42578125" hidden="1" customWidth="1"/>
    <col min="9" max="9" width="7.140625" customWidth="1"/>
    <col min="10" max="10" width="9.7109375" hidden="1" customWidth="1"/>
    <col min="11" max="11" width="7.28515625" customWidth="1"/>
    <col min="12" max="12" width="10.140625" hidden="1" customWidth="1"/>
    <col min="13" max="13" width="7.5703125" customWidth="1"/>
    <col min="14" max="15" width="11.42578125" hidden="1" customWidth="1"/>
    <col min="16" max="16" width="11.42578125" style="20" hidden="1" customWidth="1"/>
    <col min="17" max="17" width="36.28515625" customWidth="1"/>
  </cols>
  <sheetData>
    <row r="1" spans="2:17" ht="15" customHeight="1" x14ac:dyDescent="0.2"/>
    <row r="2" spans="2:17" ht="21.75" customHeight="1" x14ac:dyDescent="0.2">
      <c r="B2" s="21"/>
      <c r="C2" s="22"/>
      <c r="D2" s="183" t="s">
        <v>64</v>
      </c>
      <c r="E2" s="184"/>
      <c r="F2" s="184"/>
      <c r="G2" s="184"/>
      <c r="H2" s="184"/>
      <c r="I2" s="184"/>
      <c r="J2" s="184"/>
      <c r="K2" s="184"/>
      <c r="L2" s="184"/>
      <c r="M2" s="185"/>
      <c r="N2" s="23"/>
      <c r="O2" s="23"/>
      <c r="P2" s="24"/>
      <c r="Q2" s="25" t="s">
        <v>65</v>
      </c>
    </row>
    <row r="3" spans="2:17" ht="21.75" customHeight="1" x14ac:dyDescent="0.2">
      <c r="B3" s="13"/>
      <c r="C3" s="26"/>
      <c r="D3" s="186"/>
      <c r="E3" s="187"/>
      <c r="F3" s="187"/>
      <c r="G3" s="187"/>
      <c r="H3" s="187"/>
      <c r="I3" s="187"/>
      <c r="J3" s="187"/>
      <c r="K3" s="187"/>
      <c r="L3" s="187"/>
      <c r="M3" s="188"/>
      <c r="N3" s="14"/>
      <c r="O3" s="14"/>
      <c r="P3" s="27"/>
      <c r="Q3" s="28" t="s">
        <v>137</v>
      </c>
    </row>
    <row r="6" spans="2:17" ht="15.75" x14ac:dyDescent="0.25">
      <c r="B6" s="29" t="s">
        <v>66</v>
      </c>
    </row>
    <row r="7" spans="2:17" ht="14.25" x14ac:dyDescent="0.2">
      <c r="B7" t="s">
        <v>67</v>
      </c>
      <c r="C7" s="30"/>
      <c r="D7" s="30"/>
      <c r="E7" s="31"/>
      <c r="F7" s="31"/>
      <c r="G7" s="31"/>
      <c r="H7" s="31"/>
    </row>
    <row r="8" spans="2:17" ht="14.25" x14ac:dyDescent="0.2">
      <c r="C8" s="30"/>
      <c r="D8" s="30"/>
      <c r="E8" s="31"/>
      <c r="F8" s="31"/>
      <c r="G8" s="31"/>
      <c r="H8" s="31"/>
    </row>
    <row r="9" spans="2:17" ht="14.25" x14ac:dyDescent="0.2">
      <c r="B9" s="30"/>
      <c r="C9" s="30"/>
      <c r="D9" s="30"/>
      <c r="E9" s="31"/>
      <c r="F9" s="31"/>
      <c r="G9" s="31"/>
      <c r="H9" s="31"/>
    </row>
    <row r="10" spans="2:17" x14ac:dyDescent="0.2">
      <c r="B10" s="17"/>
      <c r="C10" s="17"/>
      <c r="D10" s="32"/>
      <c r="E10" s="189" t="s">
        <v>68</v>
      </c>
      <c r="F10" s="190"/>
      <c r="G10" s="190"/>
      <c r="H10" s="190"/>
      <c r="I10" s="190"/>
      <c r="J10" s="190"/>
      <c r="K10" s="190"/>
      <c r="L10" s="190"/>
      <c r="M10" s="191"/>
      <c r="Q10" s="192" t="s">
        <v>69</v>
      </c>
    </row>
    <row r="11" spans="2:17" x14ac:dyDescent="0.2">
      <c r="B11" s="17"/>
      <c r="C11" s="94" t="s">
        <v>70</v>
      </c>
      <c r="D11" s="94" t="s">
        <v>71</v>
      </c>
      <c r="E11" s="93">
        <v>1</v>
      </c>
      <c r="F11" s="93"/>
      <c r="G11" s="93">
        <v>2</v>
      </c>
      <c r="H11" s="93"/>
      <c r="I11" s="93">
        <v>3</v>
      </c>
      <c r="J11" s="93"/>
      <c r="K11" s="93">
        <v>4</v>
      </c>
      <c r="L11" s="93"/>
      <c r="M11" s="93">
        <v>5</v>
      </c>
      <c r="Q11" s="193"/>
    </row>
    <row r="12" spans="2:17" ht="38.25" customHeight="1" x14ac:dyDescent="0.2">
      <c r="B12" s="194" t="s">
        <v>72</v>
      </c>
      <c r="C12" s="197" t="s">
        <v>73</v>
      </c>
      <c r="D12" s="33" t="s">
        <v>146</v>
      </c>
      <c r="E12" s="34"/>
      <c r="F12" s="17"/>
      <c r="G12" s="34"/>
      <c r="H12" s="17"/>
      <c r="I12" s="34"/>
      <c r="J12" s="17"/>
      <c r="K12" s="34"/>
      <c r="L12" s="17"/>
      <c r="M12" s="96"/>
      <c r="N12" s="17" t="str">
        <f>IF(M12="X",5,"")</f>
        <v/>
      </c>
      <c r="O12">
        <f t="shared" ref="O12:O18" si="0">SUM(F12,H12,J12,L12,N12)</f>
        <v>0</v>
      </c>
      <c r="P12" s="20">
        <f t="shared" ref="P12:P17" si="1">(O12/5)</f>
        <v>0</v>
      </c>
      <c r="Q12" s="35"/>
    </row>
    <row r="13" spans="2:17" ht="51.75" customHeight="1" x14ac:dyDescent="0.2">
      <c r="B13" s="195"/>
      <c r="C13" s="198"/>
      <c r="D13" s="33" t="s">
        <v>147</v>
      </c>
      <c r="E13" s="34"/>
      <c r="F13" s="17"/>
      <c r="G13" s="34"/>
      <c r="H13" s="17"/>
      <c r="I13" s="34"/>
      <c r="J13" s="17"/>
      <c r="K13" s="34"/>
      <c r="L13" s="17"/>
      <c r="M13" s="96"/>
      <c r="N13" s="17" t="str">
        <f t="shared" ref="N13:N18" si="2">IF(M13="X",5,"")</f>
        <v/>
      </c>
      <c r="O13">
        <f t="shared" si="0"/>
        <v>0</v>
      </c>
      <c r="P13" s="20">
        <f t="shared" si="1"/>
        <v>0</v>
      </c>
      <c r="Q13" s="35"/>
    </row>
    <row r="14" spans="2:17" ht="51" x14ac:dyDescent="0.2">
      <c r="B14" s="195"/>
      <c r="C14" s="198"/>
      <c r="D14" s="33" t="s">
        <v>148</v>
      </c>
      <c r="E14" s="34"/>
      <c r="F14" s="17"/>
      <c r="G14" s="34"/>
      <c r="H14" s="17"/>
      <c r="I14" s="34"/>
      <c r="J14" s="17"/>
      <c r="K14" s="34"/>
      <c r="L14" s="17"/>
      <c r="M14" s="96"/>
      <c r="N14" s="17" t="str">
        <f t="shared" si="2"/>
        <v/>
      </c>
      <c r="O14">
        <f t="shared" si="0"/>
        <v>0</v>
      </c>
      <c r="P14" s="20">
        <f t="shared" si="1"/>
        <v>0</v>
      </c>
      <c r="Q14" s="35"/>
    </row>
    <row r="15" spans="2:17" ht="63.75" x14ac:dyDescent="0.2">
      <c r="B15" s="195"/>
      <c r="C15" s="198"/>
      <c r="D15" s="36" t="s">
        <v>74</v>
      </c>
      <c r="E15" s="34"/>
      <c r="F15" s="17"/>
      <c r="G15" s="34"/>
      <c r="H15" s="17"/>
      <c r="I15" s="34"/>
      <c r="J15" s="17"/>
      <c r="K15" s="34"/>
      <c r="L15" s="17"/>
      <c r="M15" s="96"/>
      <c r="N15" s="17" t="str">
        <f t="shared" si="2"/>
        <v/>
      </c>
      <c r="O15">
        <f t="shared" si="0"/>
        <v>0</v>
      </c>
      <c r="P15" s="20">
        <f t="shared" si="1"/>
        <v>0</v>
      </c>
      <c r="Q15" s="35"/>
    </row>
    <row r="16" spans="2:17" ht="38.25" x14ac:dyDescent="0.2">
      <c r="B16" s="195"/>
      <c r="C16" s="198"/>
      <c r="D16" s="36" t="s">
        <v>149</v>
      </c>
      <c r="E16" s="34"/>
      <c r="F16" s="17"/>
      <c r="G16" s="34"/>
      <c r="H16" s="17"/>
      <c r="I16" s="34"/>
      <c r="J16" s="17"/>
      <c r="K16" s="34"/>
      <c r="L16" s="17"/>
      <c r="M16" s="97"/>
      <c r="N16" s="17" t="str">
        <f t="shared" si="2"/>
        <v/>
      </c>
      <c r="O16">
        <f t="shared" si="0"/>
        <v>0</v>
      </c>
      <c r="P16" s="20">
        <f t="shared" si="1"/>
        <v>0</v>
      </c>
      <c r="Q16" s="35"/>
    </row>
    <row r="17" spans="1:18" ht="56.25" customHeight="1" x14ac:dyDescent="0.2">
      <c r="B17" s="195"/>
      <c r="C17" s="198"/>
      <c r="D17" s="36" t="s">
        <v>75</v>
      </c>
      <c r="E17" s="34"/>
      <c r="F17" s="17"/>
      <c r="G17" s="34"/>
      <c r="H17" s="17"/>
      <c r="I17" s="34"/>
      <c r="J17" s="17"/>
      <c r="K17" s="34"/>
      <c r="L17" s="12"/>
      <c r="M17" s="96"/>
      <c r="N17" s="17" t="str">
        <f t="shared" si="2"/>
        <v/>
      </c>
      <c r="O17">
        <f t="shared" si="0"/>
        <v>0</v>
      </c>
      <c r="P17" s="20">
        <f t="shared" si="1"/>
        <v>0</v>
      </c>
      <c r="Q17" s="35"/>
    </row>
    <row r="18" spans="1:18" ht="45" customHeight="1" x14ac:dyDescent="0.2">
      <c r="B18" s="196"/>
      <c r="C18" s="199"/>
      <c r="D18" s="36" t="s">
        <v>76</v>
      </c>
      <c r="E18" s="34"/>
      <c r="F18" s="17"/>
      <c r="G18" s="34"/>
      <c r="H18" s="17"/>
      <c r="I18" s="34"/>
      <c r="J18" s="17"/>
      <c r="K18" s="34"/>
      <c r="L18" s="12"/>
      <c r="M18" s="96"/>
      <c r="N18" s="17" t="str">
        <f t="shared" si="2"/>
        <v/>
      </c>
      <c r="O18">
        <f t="shared" si="0"/>
        <v>0</v>
      </c>
      <c r="P18" s="20">
        <f>(O18/5)</f>
        <v>0</v>
      </c>
      <c r="Q18" s="35"/>
    </row>
    <row r="19" spans="1:18" ht="18.75" customHeight="1" x14ac:dyDescent="0.2">
      <c r="B19" s="50">
        <f>(50/3)/100</f>
        <v>0.16666666666666669</v>
      </c>
      <c r="C19" s="37"/>
      <c r="D19" s="38"/>
      <c r="E19" s="39"/>
      <c r="F19" s="39"/>
      <c r="G19" s="39"/>
      <c r="H19" s="39"/>
      <c r="I19" s="39"/>
      <c r="J19" s="39"/>
      <c r="K19" s="39"/>
      <c r="L19" s="39"/>
      <c r="M19" s="72">
        <f>N19</f>
        <v>0</v>
      </c>
      <c r="N19" s="40">
        <f>(SUM(P12:P18)/7)*B19</f>
        <v>0</v>
      </c>
    </row>
    <row r="20" spans="1:18" ht="18.75" customHeight="1" x14ac:dyDescent="0.2">
      <c r="A20" s="41"/>
      <c r="B20" s="42"/>
      <c r="C20" s="43"/>
      <c r="D20" s="44"/>
      <c r="E20" s="45"/>
      <c r="F20" s="45"/>
      <c r="G20" s="45"/>
      <c r="H20" s="45"/>
      <c r="I20" s="45"/>
      <c r="J20" s="45"/>
      <c r="K20" s="45"/>
      <c r="L20" s="45"/>
      <c r="M20" s="46"/>
      <c r="N20" s="47"/>
      <c r="O20" s="41"/>
      <c r="P20" s="48"/>
      <c r="Q20" s="41"/>
      <c r="R20" s="41"/>
    </row>
    <row r="21" spans="1:18" ht="18.75" customHeight="1" x14ac:dyDescent="0.2">
      <c r="B21" s="200"/>
      <c r="C21" s="201"/>
      <c r="D21" s="202"/>
      <c r="E21" s="206" t="s">
        <v>68</v>
      </c>
      <c r="F21" s="206"/>
      <c r="G21" s="206"/>
      <c r="H21" s="206"/>
      <c r="I21" s="206"/>
      <c r="J21" s="206"/>
      <c r="K21" s="206"/>
      <c r="L21" s="206"/>
      <c r="M21" s="206"/>
      <c r="N21" s="17"/>
      <c r="Q21" s="192" t="s">
        <v>69</v>
      </c>
    </row>
    <row r="22" spans="1:18" ht="18.75" customHeight="1" x14ac:dyDescent="0.2">
      <c r="B22" s="203"/>
      <c r="C22" s="204"/>
      <c r="D22" s="205"/>
      <c r="E22" s="93">
        <v>1</v>
      </c>
      <c r="F22" s="93"/>
      <c r="G22" s="93">
        <v>2</v>
      </c>
      <c r="H22" s="93"/>
      <c r="I22" s="93">
        <v>3</v>
      </c>
      <c r="J22" s="93"/>
      <c r="K22" s="93">
        <v>4</v>
      </c>
      <c r="L22" s="93"/>
      <c r="M22" s="93">
        <v>5</v>
      </c>
      <c r="N22" s="17"/>
      <c r="Q22" s="193"/>
    </row>
    <row r="23" spans="1:18" ht="25.5" x14ac:dyDescent="0.2">
      <c r="B23" s="181" t="s">
        <v>77</v>
      </c>
      <c r="C23" s="182" t="s">
        <v>78</v>
      </c>
      <c r="D23" s="36" t="s">
        <v>79</v>
      </c>
      <c r="E23" s="34"/>
      <c r="F23" s="17" t="str">
        <f>IF(E23="X",1,"")</f>
        <v/>
      </c>
      <c r="G23" s="34"/>
      <c r="H23" s="17"/>
      <c r="I23" s="34"/>
      <c r="J23" s="17"/>
      <c r="K23" s="34"/>
      <c r="L23" s="17"/>
      <c r="M23" s="96"/>
      <c r="N23" s="17" t="str">
        <f t="shared" ref="N23:N44" si="3">IF(M23="X",5,"")</f>
        <v/>
      </c>
      <c r="O23">
        <f>SUM(F23,H23,J23,L23,N23)</f>
        <v>0</v>
      </c>
      <c r="P23" s="20">
        <f t="shared" ref="P23:P44" si="4">(O23/5)</f>
        <v>0</v>
      </c>
      <c r="Q23" s="35"/>
    </row>
    <row r="24" spans="1:18" ht="41.25" customHeight="1" x14ac:dyDescent="0.2">
      <c r="B24" s="181"/>
      <c r="C24" s="182"/>
      <c r="D24" s="36" t="s">
        <v>80</v>
      </c>
      <c r="E24" s="34"/>
      <c r="F24" s="17" t="str">
        <f t="shared" ref="F24:F27" si="5">IF(E24="X",1,"")</f>
        <v/>
      </c>
      <c r="G24" s="34"/>
      <c r="H24" s="17"/>
      <c r="I24" s="34"/>
      <c r="J24" s="17"/>
      <c r="K24" s="34"/>
      <c r="L24" s="17"/>
      <c r="M24" s="96"/>
      <c r="N24" s="17" t="str">
        <f t="shared" si="3"/>
        <v/>
      </c>
      <c r="O24">
        <f>SUM(F24,H24,J24,L24,N24)</f>
        <v>0</v>
      </c>
      <c r="P24" s="20">
        <f t="shared" si="4"/>
        <v>0</v>
      </c>
      <c r="Q24" s="35"/>
    </row>
    <row r="25" spans="1:18" ht="51" x14ac:dyDescent="0.2">
      <c r="B25" s="181"/>
      <c r="C25" s="182"/>
      <c r="D25" s="98" t="s">
        <v>138</v>
      </c>
      <c r="E25" s="34"/>
      <c r="F25" s="17" t="str">
        <f t="shared" si="5"/>
        <v/>
      </c>
      <c r="G25" s="34"/>
      <c r="H25" s="17"/>
      <c r="I25" s="34"/>
      <c r="J25" s="17"/>
      <c r="K25" s="34"/>
      <c r="L25" s="17"/>
      <c r="M25" s="96"/>
      <c r="N25" s="17" t="str">
        <f t="shared" si="3"/>
        <v/>
      </c>
      <c r="O25">
        <f>SUM(F25,H25,J25,L25,N25)</f>
        <v>0</v>
      </c>
      <c r="P25" s="20">
        <f t="shared" si="4"/>
        <v>0</v>
      </c>
      <c r="Q25" s="35"/>
    </row>
    <row r="26" spans="1:18" ht="38.25" x14ac:dyDescent="0.2">
      <c r="B26" s="181"/>
      <c r="C26" s="182"/>
      <c r="D26" s="36" t="s">
        <v>81</v>
      </c>
      <c r="E26" s="34"/>
      <c r="F26" s="17" t="str">
        <f t="shared" si="5"/>
        <v/>
      </c>
      <c r="G26" s="34"/>
      <c r="H26" s="17"/>
      <c r="I26" s="34"/>
      <c r="J26" s="17"/>
      <c r="K26" s="34"/>
      <c r="L26" s="17"/>
      <c r="M26" s="96"/>
      <c r="N26" s="17" t="str">
        <f t="shared" si="3"/>
        <v/>
      </c>
      <c r="O26">
        <f>SUM(F26,H26,J26,L26,N26)</f>
        <v>0</v>
      </c>
      <c r="P26" s="20">
        <f t="shared" si="4"/>
        <v>0</v>
      </c>
      <c r="Q26" s="35"/>
    </row>
    <row r="27" spans="1:18" ht="51" x14ac:dyDescent="0.2">
      <c r="B27" s="181"/>
      <c r="C27" s="182"/>
      <c r="D27" s="36" t="s">
        <v>82</v>
      </c>
      <c r="E27" s="34"/>
      <c r="F27" s="17" t="str">
        <f t="shared" si="5"/>
        <v/>
      </c>
      <c r="G27" s="34"/>
      <c r="H27" s="17"/>
      <c r="I27" s="34"/>
      <c r="J27" s="17"/>
      <c r="K27" s="34"/>
      <c r="L27" s="17"/>
      <c r="M27" s="96"/>
      <c r="N27" s="17" t="str">
        <f t="shared" si="3"/>
        <v/>
      </c>
      <c r="O27">
        <f>SUM(F27,H27,J27,L27,N27)</f>
        <v>0</v>
      </c>
      <c r="P27" s="20">
        <f t="shared" si="4"/>
        <v>0</v>
      </c>
      <c r="Q27" s="49"/>
    </row>
    <row r="28" spans="1:18" ht="17.25" customHeight="1" x14ac:dyDescent="0.2">
      <c r="B28" s="50">
        <f>(50/3)/100</f>
        <v>0.16666666666666669</v>
      </c>
      <c r="C28" s="21"/>
      <c r="D28" s="51"/>
      <c r="E28" s="16"/>
      <c r="F28" s="16"/>
      <c r="G28" s="16"/>
      <c r="H28" s="16"/>
      <c r="I28" s="16"/>
      <c r="J28" s="16"/>
      <c r="K28" s="16"/>
      <c r="L28" s="16"/>
      <c r="M28" s="52">
        <f>N28</f>
        <v>0</v>
      </c>
      <c r="N28" s="40">
        <f>(SUM(P23:P27)/5)*B28</f>
        <v>0</v>
      </c>
      <c r="R28" s="99"/>
    </row>
    <row r="29" spans="1:18" ht="17.25" customHeight="1" x14ac:dyDescent="0.2">
      <c r="B29" s="53"/>
      <c r="C29" s="16"/>
      <c r="D29" s="54"/>
      <c r="E29" s="16"/>
      <c r="F29" s="16"/>
      <c r="G29" s="16"/>
      <c r="H29" s="16"/>
      <c r="I29" s="16"/>
      <c r="J29" s="16"/>
      <c r="K29" s="16"/>
      <c r="L29" s="16"/>
      <c r="M29" s="52"/>
      <c r="N29" s="40"/>
    </row>
    <row r="30" spans="1:18" x14ac:dyDescent="0.2">
      <c r="B30" s="200"/>
      <c r="C30" s="201"/>
      <c r="D30" s="202"/>
      <c r="E30" s="206" t="s">
        <v>68</v>
      </c>
      <c r="F30" s="206"/>
      <c r="G30" s="206"/>
      <c r="H30" s="206"/>
      <c r="I30" s="206"/>
      <c r="J30" s="206"/>
      <c r="K30" s="206"/>
      <c r="L30" s="206"/>
      <c r="M30" s="206"/>
      <c r="N30" s="17"/>
      <c r="Q30" s="192" t="s">
        <v>69</v>
      </c>
    </row>
    <row r="31" spans="1:18" x14ac:dyDescent="0.2">
      <c r="B31" s="203"/>
      <c r="C31" s="204"/>
      <c r="D31" s="205"/>
      <c r="E31" s="93">
        <v>1</v>
      </c>
      <c r="F31" s="93"/>
      <c r="G31" s="93">
        <v>2</v>
      </c>
      <c r="H31" s="93"/>
      <c r="I31" s="93">
        <v>3</v>
      </c>
      <c r="J31" s="93"/>
      <c r="K31" s="93">
        <v>4</v>
      </c>
      <c r="L31" s="93"/>
      <c r="M31" s="93">
        <v>5</v>
      </c>
      <c r="N31" s="17"/>
      <c r="Q31" s="193"/>
    </row>
    <row r="32" spans="1:18" ht="39.75" customHeight="1" x14ac:dyDescent="0.2">
      <c r="B32" s="181" t="s">
        <v>139</v>
      </c>
      <c r="C32" s="182" t="s">
        <v>140</v>
      </c>
      <c r="D32" s="36" t="s">
        <v>141</v>
      </c>
      <c r="E32" s="34"/>
      <c r="F32" s="17" t="str">
        <f>IF(E32="X",1,"")</f>
        <v/>
      </c>
      <c r="G32" s="34"/>
      <c r="H32" s="17"/>
      <c r="I32" s="34"/>
      <c r="J32" s="17"/>
      <c r="K32" s="34"/>
      <c r="L32" s="17"/>
      <c r="M32" s="96"/>
      <c r="N32" s="17" t="str">
        <f t="shared" ref="N32:N36" si="6">IF(M32="X",5,"")</f>
        <v/>
      </c>
      <c r="O32">
        <f>SUM(F32,H32,J32,L32,N32)</f>
        <v>0</v>
      </c>
      <c r="P32" s="20">
        <f t="shared" ref="P32:P36" si="7">(O32/5)</f>
        <v>0</v>
      </c>
      <c r="Q32" s="35"/>
    </row>
    <row r="33" spans="1:17" ht="54" customHeight="1" x14ac:dyDescent="0.2">
      <c r="B33" s="181"/>
      <c r="C33" s="182"/>
      <c r="D33" s="36" t="s">
        <v>142</v>
      </c>
      <c r="E33" s="34"/>
      <c r="F33" s="17" t="str">
        <f t="shared" ref="F33:F36" si="8">IF(E33="X",1,"")</f>
        <v/>
      </c>
      <c r="G33" s="34"/>
      <c r="H33" s="17"/>
      <c r="I33" s="34"/>
      <c r="J33" s="17"/>
      <c r="K33" s="34"/>
      <c r="L33" s="17"/>
      <c r="M33" s="96"/>
      <c r="N33" s="17" t="str">
        <f t="shared" si="6"/>
        <v/>
      </c>
      <c r="O33">
        <f>SUM(F33,H33,J33,L33,N33)</f>
        <v>0</v>
      </c>
      <c r="P33" s="20">
        <f t="shared" si="7"/>
        <v>0</v>
      </c>
      <c r="Q33" s="35"/>
    </row>
    <row r="34" spans="1:17" ht="45.75" customHeight="1" x14ac:dyDescent="0.2">
      <c r="B34" s="181"/>
      <c r="C34" s="182"/>
      <c r="D34" s="36" t="s">
        <v>143</v>
      </c>
      <c r="E34" s="34"/>
      <c r="F34" s="17" t="str">
        <f t="shared" si="8"/>
        <v/>
      </c>
      <c r="G34" s="34"/>
      <c r="H34" s="17"/>
      <c r="I34" s="34"/>
      <c r="J34" s="17"/>
      <c r="K34" s="34"/>
      <c r="L34" s="17"/>
      <c r="M34" s="96"/>
      <c r="N34" s="17" t="str">
        <f t="shared" si="6"/>
        <v/>
      </c>
      <c r="O34">
        <f>SUM(F34,H34,J34,L34,N34)</f>
        <v>0</v>
      </c>
      <c r="P34" s="20">
        <f t="shared" si="7"/>
        <v>0</v>
      </c>
      <c r="Q34" s="35"/>
    </row>
    <row r="35" spans="1:17" ht="30" customHeight="1" x14ac:dyDescent="0.2">
      <c r="B35" s="181"/>
      <c r="C35" s="182"/>
      <c r="D35" s="36" t="s">
        <v>144</v>
      </c>
      <c r="E35" s="34"/>
      <c r="F35" s="17" t="str">
        <f t="shared" si="8"/>
        <v/>
      </c>
      <c r="G35" s="34"/>
      <c r="H35" s="17"/>
      <c r="I35" s="34"/>
      <c r="J35" s="17"/>
      <c r="K35" s="34"/>
      <c r="L35" s="17"/>
      <c r="M35" s="96"/>
      <c r="N35" s="17" t="str">
        <f t="shared" si="6"/>
        <v/>
      </c>
      <c r="O35">
        <f>SUM(F35,H35,J35,L35,N35)</f>
        <v>0</v>
      </c>
      <c r="P35" s="20">
        <f t="shared" si="7"/>
        <v>0</v>
      </c>
      <c r="Q35" s="35"/>
    </row>
    <row r="36" spans="1:17" ht="54.75" customHeight="1" x14ac:dyDescent="0.2">
      <c r="B36" s="181"/>
      <c r="C36" s="182"/>
      <c r="D36" s="36" t="s">
        <v>145</v>
      </c>
      <c r="E36" s="34"/>
      <c r="F36" s="17" t="str">
        <f t="shared" si="8"/>
        <v/>
      </c>
      <c r="G36" s="34"/>
      <c r="H36" s="17"/>
      <c r="I36" s="34"/>
      <c r="J36" s="17"/>
      <c r="K36" s="34"/>
      <c r="L36" s="17"/>
      <c r="M36" s="96"/>
      <c r="N36" s="17" t="str">
        <f t="shared" si="6"/>
        <v/>
      </c>
      <c r="O36">
        <f>SUM(F36,H36,J36,L36,N36)</f>
        <v>0</v>
      </c>
      <c r="P36" s="20">
        <f t="shared" si="7"/>
        <v>0</v>
      </c>
      <c r="Q36" s="49"/>
    </row>
    <row r="37" spans="1:17" ht="17.25" customHeight="1" x14ac:dyDescent="0.2">
      <c r="B37" s="50">
        <f>(50/3)/100</f>
        <v>0.16666666666666669</v>
      </c>
      <c r="C37" s="21"/>
      <c r="D37" s="51"/>
      <c r="E37" s="16"/>
      <c r="F37" s="16"/>
      <c r="G37" s="16"/>
      <c r="H37" s="16"/>
      <c r="I37" s="16"/>
      <c r="J37" s="16"/>
      <c r="K37" s="16"/>
      <c r="L37" s="16"/>
      <c r="M37" s="52">
        <f>N37</f>
        <v>0</v>
      </c>
      <c r="N37" s="40">
        <f>(SUM(P32:P36)/5)*B37</f>
        <v>0</v>
      </c>
    </row>
    <row r="38" spans="1:17" ht="15" customHeight="1" x14ac:dyDescent="0.2">
      <c r="D38" s="55"/>
      <c r="E38" s="11"/>
      <c r="F38" s="11"/>
      <c r="G38" s="56" t="s">
        <v>83</v>
      </c>
      <c r="H38" s="16"/>
      <c r="I38" s="57">
        <f>(M28+M19+M37)</f>
        <v>0</v>
      </c>
      <c r="J38" s="16"/>
      <c r="K38" s="16"/>
      <c r="L38" s="16"/>
      <c r="M38" s="16"/>
      <c r="N38" s="16"/>
    </row>
    <row r="39" spans="1:17" ht="15.75" hidden="1" customHeight="1" x14ac:dyDescent="0.25">
      <c r="A39" s="29"/>
      <c r="B39" s="58" t="s">
        <v>61</v>
      </c>
      <c r="D39" s="15"/>
      <c r="E39" s="16"/>
      <c r="F39" s="16"/>
      <c r="G39" s="59"/>
      <c r="H39" s="16"/>
      <c r="I39" s="60"/>
      <c r="J39" s="16"/>
      <c r="K39" s="16"/>
      <c r="L39" s="16"/>
      <c r="M39" s="16"/>
      <c r="N39" s="16"/>
    </row>
    <row r="40" spans="1:17" ht="14.25" hidden="1" customHeight="1" x14ac:dyDescent="0.2">
      <c r="A40" s="30"/>
      <c r="B40" t="s">
        <v>84</v>
      </c>
      <c r="D40" s="15"/>
      <c r="E40" s="16"/>
      <c r="F40" s="16"/>
      <c r="G40" s="59"/>
      <c r="H40" s="16"/>
      <c r="I40" s="60"/>
      <c r="J40" s="16"/>
      <c r="K40" s="16"/>
      <c r="L40" s="61"/>
      <c r="M40" s="62"/>
      <c r="N40" s="16"/>
      <c r="Q40" s="192" t="s">
        <v>69</v>
      </c>
    </row>
    <row r="41" spans="1:17" ht="14.25" hidden="1" customHeight="1" x14ac:dyDescent="0.2">
      <c r="B41" s="30"/>
      <c r="D41" s="63" t="s">
        <v>61</v>
      </c>
      <c r="E41" s="16"/>
      <c r="F41" s="16"/>
      <c r="G41" s="59"/>
      <c r="H41" s="16"/>
      <c r="I41" s="60"/>
      <c r="J41" s="16"/>
      <c r="K41" s="16"/>
      <c r="L41" s="93"/>
      <c r="M41" s="93">
        <v>5</v>
      </c>
      <c r="N41" s="16"/>
      <c r="Q41" s="193"/>
    </row>
    <row r="42" spans="1:17" ht="38.25" hidden="1" customHeight="1" x14ac:dyDescent="0.2">
      <c r="A42" s="32">
        <v>5</v>
      </c>
      <c r="B42" s="64" t="s">
        <v>85</v>
      </c>
      <c r="D42" s="65" t="s">
        <v>86</v>
      </c>
      <c r="E42" s="16"/>
      <c r="F42" s="16"/>
      <c r="G42" s="66"/>
      <c r="H42" s="16"/>
      <c r="I42" s="60"/>
      <c r="J42" s="16"/>
      <c r="K42" s="16"/>
      <c r="L42" s="17" t="str">
        <f t="shared" ref="L42:L44" si="9">IF(K42="X",4,"")</f>
        <v/>
      </c>
      <c r="M42" s="17" t="s">
        <v>87</v>
      </c>
      <c r="N42" s="17">
        <f t="shared" si="3"/>
        <v>5</v>
      </c>
      <c r="O42">
        <f>SUM(F42,H42,J42,L42,N42)</f>
        <v>5</v>
      </c>
      <c r="P42" s="20">
        <f t="shared" si="4"/>
        <v>1</v>
      </c>
      <c r="Q42" s="17"/>
    </row>
    <row r="43" spans="1:17" ht="45" hidden="1" customHeight="1" x14ac:dyDescent="0.2">
      <c r="A43" s="32">
        <v>4</v>
      </c>
      <c r="B43" s="64" t="s">
        <v>88</v>
      </c>
      <c r="D43" s="65" t="s">
        <v>89</v>
      </c>
      <c r="E43" s="16"/>
      <c r="F43" s="16"/>
      <c r="G43" s="66"/>
      <c r="H43" s="16"/>
      <c r="I43" s="60"/>
      <c r="J43" s="16"/>
      <c r="K43" s="16"/>
      <c r="L43" s="17" t="str">
        <f t="shared" si="9"/>
        <v/>
      </c>
      <c r="M43" s="17" t="s">
        <v>87</v>
      </c>
      <c r="N43" s="17">
        <f t="shared" si="3"/>
        <v>5</v>
      </c>
      <c r="O43">
        <f>SUM(F43,H43,J43,L43,N43)</f>
        <v>5</v>
      </c>
      <c r="P43" s="20">
        <f t="shared" si="4"/>
        <v>1</v>
      </c>
      <c r="Q43" s="17"/>
    </row>
    <row r="44" spans="1:17" ht="48.75" hidden="1" customHeight="1" x14ac:dyDescent="0.2">
      <c r="A44" s="32">
        <v>3</v>
      </c>
      <c r="B44" s="64" t="s">
        <v>90</v>
      </c>
      <c r="D44" s="65" t="s">
        <v>91</v>
      </c>
      <c r="E44" s="16"/>
      <c r="F44" s="16"/>
      <c r="G44" s="66"/>
      <c r="H44" s="16"/>
      <c r="I44" s="60"/>
      <c r="J44" s="16"/>
      <c r="K44" s="16"/>
      <c r="L44" s="17" t="str">
        <f t="shared" si="9"/>
        <v/>
      </c>
      <c r="M44" s="17" t="s">
        <v>87</v>
      </c>
      <c r="N44" s="67">
        <f t="shared" si="3"/>
        <v>5</v>
      </c>
      <c r="O44">
        <f>SUM(F44,H44,J44,L44,N44)</f>
        <v>5</v>
      </c>
      <c r="P44" s="20">
        <f t="shared" si="4"/>
        <v>1</v>
      </c>
      <c r="Q44" s="17"/>
    </row>
    <row r="45" spans="1:17" ht="25.5" hidden="1" customHeight="1" x14ac:dyDescent="0.2">
      <c r="A45" s="32">
        <v>2</v>
      </c>
      <c r="B45" s="64" t="s">
        <v>92</v>
      </c>
      <c r="D45" s="68"/>
      <c r="E45" s="16"/>
      <c r="F45" s="16"/>
      <c r="G45" s="66"/>
      <c r="H45" s="16"/>
      <c r="I45" s="60"/>
      <c r="J45" s="16"/>
      <c r="K45" s="16"/>
      <c r="L45" s="16"/>
      <c r="M45" s="16"/>
      <c r="N45" s="16"/>
      <c r="P45" s="20">
        <f>(SUM(P42:P44)/3)*B47</f>
        <v>0.5</v>
      </c>
    </row>
    <row r="46" spans="1:17" ht="25.5" hidden="1" customHeight="1" x14ac:dyDescent="0.2">
      <c r="A46" s="32">
        <v>1</v>
      </c>
      <c r="B46" s="64" t="s">
        <v>93</v>
      </c>
      <c r="D46" s="69"/>
      <c r="E46" s="16"/>
      <c r="F46" s="16"/>
      <c r="G46" s="66"/>
      <c r="H46" s="16"/>
      <c r="I46" s="60"/>
      <c r="J46" s="16"/>
      <c r="K46" s="16"/>
      <c r="M46" s="70">
        <f>P45+N28+N19</f>
        <v>0.5</v>
      </c>
      <c r="N46" s="16"/>
    </row>
    <row r="47" spans="1:17" ht="12.75" hidden="1" customHeight="1" x14ac:dyDescent="0.2">
      <c r="B47" s="71">
        <v>0.5</v>
      </c>
      <c r="D47" s="15"/>
      <c r="E47" s="16"/>
      <c r="F47" s="16"/>
      <c r="G47" s="59"/>
      <c r="H47" s="16"/>
      <c r="I47" s="60"/>
      <c r="J47" s="16"/>
      <c r="K47" s="16"/>
      <c r="L47" s="16"/>
      <c r="M47" s="16"/>
      <c r="N47" s="16"/>
    </row>
    <row r="48" spans="1:17" x14ac:dyDescent="0.2">
      <c r="D48" s="55"/>
      <c r="E48" s="14"/>
      <c r="F48" s="14"/>
      <c r="G48" s="56" t="s">
        <v>94</v>
      </c>
      <c r="H48" s="16"/>
      <c r="I48" s="72" t="e">
        <f>N49</f>
        <v>#DIV/0!</v>
      </c>
      <c r="J48" s="16"/>
      <c r="K48" s="16"/>
      <c r="L48" s="16"/>
      <c r="M48" s="16"/>
      <c r="N48" s="16"/>
    </row>
    <row r="49" spans="2:17" ht="17.25" customHeight="1" x14ac:dyDescent="0.2">
      <c r="B49" s="17" t="s">
        <v>95</v>
      </c>
      <c r="J49" s="16"/>
      <c r="K49" s="16"/>
      <c r="L49" s="16"/>
      <c r="N49" s="100" t="e">
        <f>C58*B50</f>
        <v>#DIV/0!</v>
      </c>
    </row>
    <row r="50" spans="2:17" x14ac:dyDescent="0.2">
      <c r="B50" s="50">
        <v>0.5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2:17" x14ac:dyDescent="0.2"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2:17" x14ac:dyDescent="0.2">
      <c r="B52" s="17" t="s">
        <v>96</v>
      </c>
      <c r="C52" s="73"/>
      <c r="E52" s="16"/>
      <c r="F52" s="16">
        <f>COUNTIF(C52:C57,"&gt;,01%")</f>
        <v>0</v>
      </c>
      <c r="G52" s="16"/>
      <c r="H52" s="16"/>
      <c r="I52" s="16"/>
      <c r="J52" s="16"/>
      <c r="K52" s="16"/>
      <c r="L52" s="16"/>
      <c r="M52" s="16"/>
      <c r="N52" s="16"/>
    </row>
    <row r="53" spans="2:17" x14ac:dyDescent="0.2">
      <c r="B53" s="17" t="s">
        <v>97</v>
      </c>
      <c r="C53" s="73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2:17" x14ac:dyDescent="0.2">
      <c r="B54" s="17" t="s">
        <v>98</v>
      </c>
      <c r="C54" s="73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7" x14ac:dyDescent="0.2">
      <c r="B55" s="17" t="s">
        <v>99</v>
      </c>
      <c r="C55" s="73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7" x14ac:dyDescent="0.2">
      <c r="B56" s="17" t="s">
        <v>100</v>
      </c>
      <c r="C56" s="73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7" x14ac:dyDescent="0.2">
      <c r="B57" s="17" t="s">
        <v>101</v>
      </c>
      <c r="C57" s="73"/>
      <c r="E57" s="16"/>
      <c r="F57" s="16"/>
      <c r="G57" s="16"/>
      <c r="H57" s="16"/>
      <c r="I57" s="16"/>
      <c r="J57" s="16"/>
      <c r="K57" s="74" t="s">
        <v>102</v>
      </c>
      <c r="L57" s="16"/>
      <c r="M57" s="75" t="e">
        <f>(I48*100)+(N37+N28+N19)*100</f>
        <v>#DIV/0!</v>
      </c>
      <c r="N57" s="16"/>
    </row>
    <row r="58" spans="2:17" x14ac:dyDescent="0.2">
      <c r="B58" s="76" t="s">
        <v>103</v>
      </c>
      <c r="C58" s="72" t="e">
        <f>AVERAGE(C52:C57)</f>
        <v>#DIV/0!</v>
      </c>
      <c r="E58" s="16"/>
      <c r="F58" s="16"/>
      <c r="G58" s="16"/>
      <c r="H58" s="16"/>
      <c r="N58" s="16"/>
    </row>
    <row r="59" spans="2:17" x14ac:dyDescent="0.2"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2:17" x14ac:dyDescent="0.2"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2:17" ht="15.75" x14ac:dyDescent="0.25">
      <c r="B61" s="29" t="s">
        <v>104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2:17" ht="24.75" customHeight="1" x14ac:dyDescent="0.2">
      <c r="B62" s="95" t="s">
        <v>105</v>
      </c>
      <c r="C62" s="77" t="s">
        <v>106</v>
      </c>
      <c r="D62" s="207" t="s">
        <v>107</v>
      </c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</row>
    <row r="63" spans="2:17" ht="24.75" customHeight="1" x14ac:dyDescent="0.2">
      <c r="B63" s="95" t="s">
        <v>108</v>
      </c>
      <c r="C63" s="78" t="s">
        <v>109</v>
      </c>
      <c r="D63" s="207" t="s">
        <v>110</v>
      </c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</row>
    <row r="64" spans="2:17" ht="24.75" customHeight="1" x14ac:dyDescent="0.2">
      <c r="B64" s="95" t="s">
        <v>111</v>
      </c>
      <c r="C64" s="79" t="s">
        <v>112</v>
      </c>
      <c r="D64" s="207" t="s">
        <v>113</v>
      </c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</row>
    <row r="65" spans="2:17" ht="24.75" customHeight="1" x14ac:dyDescent="0.2">
      <c r="B65" s="95" t="s">
        <v>114</v>
      </c>
      <c r="C65" s="80" t="s">
        <v>115</v>
      </c>
      <c r="D65" s="207" t="s">
        <v>116</v>
      </c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</row>
    <row r="66" spans="2:17" x14ac:dyDescent="0.2">
      <c r="F66" s="16"/>
      <c r="G66" s="16"/>
      <c r="H66" s="16"/>
      <c r="I66" s="16"/>
      <c r="J66" s="16"/>
      <c r="K66" s="16"/>
      <c r="L66" s="16"/>
      <c r="M66" s="16"/>
      <c r="N66" s="16"/>
    </row>
    <row r="67" spans="2:17" x14ac:dyDescent="0.2">
      <c r="F67" s="16"/>
      <c r="G67" s="16"/>
      <c r="H67" s="16"/>
      <c r="I67" s="16"/>
      <c r="J67" s="16"/>
      <c r="K67" s="16"/>
      <c r="L67" s="16"/>
      <c r="M67" s="16"/>
      <c r="N67" s="16"/>
    </row>
    <row r="68" spans="2:17" ht="38.25" x14ac:dyDescent="0.2">
      <c r="B68" s="103" t="s">
        <v>162</v>
      </c>
      <c r="C68" s="65" t="s">
        <v>30</v>
      </c>
      <c r="D68" s="103" t="s">
        <v>135</v>
      </c>
      <c r="F68" s="16"/>
      <c r="G68" s="16"/>
      <c r="H68" s="16"/>
      <c r="I68" s="16"/>
      <c r="J68" s="16"/>
      <c r="K68" s="16"/>
      <c r="L68" s="16"/>
      <c r="M68" s="16"/>
      <c r="N68" s="16"/>
    </row>
    <row r="69" spans="2:17" x14ac:dyDescent="0.2">
      <c r="B69" s="17" t="s">
        <v>163</v>
      </c>
      <c r="C69" s="104">
        <v>1</v>
      </c>
      <c r="D69" s="104">
        <v>0.6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2:17" x14ac:dyDescent="0.2">
      <c r="B70" s="17" t="s">
        <v>164</v>
      </c>
      <c r="C70" s="104">
        <v>1</v>
      </c>
      <c r="D70" s="104">
        <v>0.6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2:17" x14ac:dyDescent="0.2">
      <c r="B71" s="17" t="s">
        <v>165</v>
      </c>
      <c r="C71" s="104">
        <v>1</v>
      </c>
      <c r="D71" s="104">
        <v>0.6</v>
      </c>
    </row>
    <row r="72" spans="2:17" x14ac:dyDescent="0.2">
      <c r="B72" s="17" t="s">
        <v>166</v>
      </c>
      <c r="C72" s="104">
        <v>1</v>
      </c>
      <c r="D72" s="104">
        <v>0.6</v>
      </c>
    </row>
    <row r="73" spans="2:17" x14ac:dyDescent="0.2">
      <c r="B73" s="17" t="s">
        <v>167</v>
      </c>
      <c r="C73" s="104">
        <v>1</v>
      </c>
      <c r="D73" s="104">
        <v>0.6</v>
      </c>
    </row>
    <row r="74" spans="2:17" x14ac:dyDescent="0.2">
      <c r="B74" s="17" t="s">
        <v>168</v>
      </c>
      <c r="C74" s="104">
        <v>1</v>
      </c>
      <c r="D74" s="104">
        <v>0.6</v>
      </c>
    </row>
    <row r="75" spans="2:17" ht="16.5" x14ac:dyDescent="0.2">
      <c r="B75" s="82"/>
    </row>
    <row r="76" spans="2:17" ht="16.5" x14ac:dyDescent="0.2">
      <c r="B76" s="82"/>
    </row>
    <row r="77" spans="2:17" ht="16.5" x14ac:dyDescent="0.2">
      <c r="B77" s="82"/>
    </row>
    <row r="78" spans="2:17" ht="16.5" x14ac:dyDescent="0.2">
      <c r="B78" s="82"/>
    </row>
    <row r="79" spans="2:17" ht="16.5" x14ac:dyDescent="0.2">
      <c r="B79" s="83"/>
    </row>
    <row r="80" spans="2:17" ht="16.5" x14ac:dyDescent="0.2">
      <c r="B80" s="83"/>
    </row>
    <row r="82" spans="2:2" ht="16.5" x14ac:dyDescent="0.2">
      <c r="B82" s="81"/>
    </row>
    <row r="83" spans="2:2" ht="16.5" x14ac:dyDescent="0.2">
      <c r="B83" s="82"/>
    </row>
    <row r="84" spans="2:2" ht="16.5" x14ac:dyDescent="0.2">
      <c r="B84" s="83"/>
    </row>
    <row r="85" spans="2:2" ht="16.5" x14ac:dyDescent="0.2">
      <c r="B85" s="82"/>
    </row>
    <row r="86" spans="2:2" ht="16.5" x14ac:dyDescent="0.2">
      <c r="B86" s="83"/>
    </row>
    <row r="87" spans="2:2" ht="16.5" x14ac:dyDescent="0.2">
      <c r="B87" s="82"/>
    </row>
    <row r="88" spans="2:2" ht="16.5" x14ac:dyDescent="0.2">
      <c r="B88" s="83"/>
    </row>
    <row r="89" spans="2:2" ht="16.5" x14ac:dyDescent="0.2">
      <c r="B89" s="82"/>
    </row>
    <row r="90" spans="2:2" ht="16.5" x14ac:dyDescent="0.2">
      <c r="B90" s="83"/>
    </row>
    <row r="91" spans="2:2" ht="16.5" x14ac:dyDescent="0.2">
      <c r="B91" s="82"/>
    </row>
    <row r="92" spans="2:2" ht="16.5" x14ac:dyDescent="0.2">
      <c r="B92" s="83"/>
    </row>
    <row r="93" spans="2:2" ht="16.5" x14ac:dyDescent="0.2">
      <c r="B93" s="82"/>
    </row>
  </sheetData>
  <dataConsolidate/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3" priority="1" operator="greaterThan">
      <formula>79.9</formula>
    </cfRule>
    <cfRule type="cellIs" dxfId="2" priority="2" operator="between">
      <formula>70.1</formula>
      <formula>79.9</formula>
    </cfRule>
    <cfRule type="cellIs" dxfId="1" priority="3" operator="between">
      <formula>60.1</formula>
      <formula>70</formula>
    </cfRule>
    <cfRule type="cellIs" dxfId="0" priority="4" operator="lessThan">
      <formula>60.1</formula>
    </cfRule>
  </conditionalFormatting>
  <printOptions horizontalCentered="1"/>
  <pageMargins left="0.31496062992125984" right="0.31496062992125984" top="0.19685039370078741" bottom="0.15748031496062992" header="0.31496062992125984" footer="0.31496062992125984"/>
  <pageSetup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showGridLines="0" workbookViewId="0">
      <selection activeCell="A37" sqref="A37"/>
    </sheetView>
  </sheetViews>
  <sheetFormatPr baseColWidth="10" defaultRowHeight="12.75" x14ac:dyDescent="0.2"/>
  <cols>
    <col min="1" max="1" width="34.85546875" customWidth="1"/>
    <col min="2" max="2" width="36" customWidth="1"/>
    <col min="3" max="3" width="35.140625" customWidth="1"/>
    <col min="4" max="4" width="27.7109375" customWidth="1"/>
    <col min="5" max="5" width="28.7109375" customWidth="1"/>
  </cols>
  <sheetData>
    <row r="1" spans="1:5" ht="13.5" customHeight="1" x14ac:dyDescent="0.2">
      <c r="A1" s="212"/>
      <c r="B1" s="225" t="s">
        <v>117</v>
      </c>
      <c r="C1" s="226"/>
      <c r="D1" s="84" t="s">
        <v>118</v>
      </c>
    </row>
    <row r="2" spans="1:5" ht="15" customHeight="1" x14ac:dyDescent="0.2">
      <c r="A2" s="213"/>
      <c r="B2" s="227"/>
      <c r="C2" s="228"/>
      <c r="D2" s="28" t="s">
        <v>119</v>
      </c>
    </row>
    <row r="3" spans="1:5" ht="6" customHeight="1" x14ac:dyDescent="0.2">
      <c r="A3" s="11"/>
      <c r="B3" s="11"/>
      <c r="C3" s="11"/>
      <c r="D3" s="11"/>
    </row>
    <row r="4" spans="1:5" ht="25.5" customHeight="1" x14ac:dyDescent="0.2">
      <c r="A4" s="85" t="s">
        <v>120</v>
      </c>
      <c r="B4" s="85" t="s">
        <v>121</v>
      </c>
      <c r="C4" s="85" t="s">
        <v>122</v>
      </c>
      <c r="D4" s="85" t="s">
        <v>123</v>
      </c>
      <c r="E4" s="15"/>
    </row>
    <row r="5" spans="1:5" ht="12.75" customHeight="1" x14ac:dyDescent="0.2">
      <c r="A5" s="212" t="s">
        <v>150</v>
      </c>
      <c r="B5" s="208" t="s">
        <v>151</v>
      </c>
      <c r="C5" s="208" t="s">
        <v>158</v>
      </c>
      <c r="D5" s="210" t="s">
        <v>169</v>
      </c>
    </row>
    <row r="6" spans="1:5" ht="24.75" customHeight="1" x14ac:dyDescent="0.2">
      <c r="A6" s="213"/>
      <c r="B6" s="209"/>
      <c r="C6" s="209"/>
      <c r="D6" s="211"/>
    </row>
    <row r="7" spans="1:5" ht="12.75" customHeight="1" x14ac:dyDescent="0.2">
      <c r="A7" s="212" t="s">
        <v>152</v>
      </c>
      <c r="B7" s="208" t="s">
        <v>153</v>
      </c>
      <c r="C7" s="208" t="s">
        <v>154</v>
      </c>
      <c r="D7" s="210">
        <v>43617</v>
      </c>
    </row>
    <row r="8" spans="1:5" x14ac:dyDescent="0.2">
      <c r="A8" s="213"/>
      <c r="B8" s="209"/>
      <c r="C8" s="209"/>
      <c r="D8" s="211"/>
    </row>
    <row r="9" spans="1:5" ht="12.75" customHeight="1" x14ac:dyDescent="0.2">
      <c r="A9" s="212" t="s">
        <v>155</v>
      </c>
      <c r="B9" s="208" t="s">
        <v>156</v>
      </c>
      <c r="C9" s="208" t="s">
        <v>157</v>
      </c>
      <c r="D9" s="210">
        <v>43617</v>
      </c>
    </row>
    <row r="10" spans="1:5" x14ac:dyDescent="0.2">
      <c r="A10" s="213"/>
      <c r="B10" s="209"/>
      <c r="C10" s="209"/>
      <c r="D10" s="211"/>
    </row>
    <row r="11" spans="1:5" x14ac:dyDescent="0.2">
      <c r="A11" s="101"/>
      <c r="B11" s="101"/>
      <c r="C11" s="101"/>
      <c r="D11" s="101"/>
    </row>
    <row r="12" spans="1:5" x14ac:dyDescent="0.2">
      <c r="A12" s="101"/>
      <c r="B12" s="101"/>
      <c r="C12" s="101"/>
      <c r="D12" s="101"/>
    </row>
    <row r="13" spans="1:5" x14ac:dyDescent="0.2">
      <c r="A13" s="101"/>
      <c r="B13" s="101"/>
      <c r="C13" s="101"/>
      <c r="D13" s="101"/>
    </row>
    <row r="14" spans="1:5" x14ac:dyDescent="0.2">
      <c r="A14" s="101"/>
      <c r="B14" s="101"/>
      <c r="C14" s="101"/>
      <c r="D14" s="101"/>
    </row>
    <row r="15" spans="1:5" x14ac:dyDescent="0.2">
      <c r="A15" s="101"/>
      <c r="B15" s="101"/>
      <c r="C15" s="101"/>
      <c r="D15" s="101"/>
    </row>
    <row r="16" spans="1:5" x14ac:dyDescent="0.2">
      <c r="A16" s="101"/>
      <c r="B16" s="101"/>
      <c r="C16" s="101"/>
      <c r="D16" s="101"/>
    </row>
    <row r="17" spans="1:11" x14ac:dyDescent="0.2">
      <c r="A17" s="101"/>
      <c r="B17" s="101"/>
      <c r="C17" s="101"/>
      <c r="D17" s="101"/>
    </row>
    <row r="18" spans="1:11" x14ac:dyDescent="0.2">
      <c r="A18" s="101"/>
      <c r="B18" s="101"/>
      <c r="C18" s="101"/>
      <c r="D18" s="101"/>
    </row>
    <row r="19" spans="1:11" x14ac:dyDescent="0.2">
      <c r="A19" s="101"/>
      <c r="B19" s="101"/>
      <c r="C19" s="101"/>
      <c r="D19" s="101"/>
    </row>
    <row r="20" spans="1:11" x14ac:dyDescent="0.2">
      <c r="A20" s="101"/>
      <c r="B20" s="101"/>
      <c r="C20" s="101"/>
      <c r="D20" s="101"/>
    </row>
    <row r="21" spans="1:11" x14ac:dyDescent="0.2">
      <c r="A21" s="101"/>
      <c r="B21" s="101"/>
      <c r="C21" s="101"/>
      <c r="D21" s="101"/>
    </row>
    <row r="22" spans="1:11" x14ac:dyDescent="0.2">
      <c r="A22" s="101"/>
      <c r="B22" s="101"/>
      <c r="C22" s="101"/>
      <c r="D22" s="101"/>
    </row>
    <row r="23" spans="1:11" x14ac:dyDescent="0.2">
      <c r="A23" s="101"/>
      <c r="B23" s="101"/>
      <c r="C23" s="101"/>
      <c r="D23" s="101"/>
    </row>
    <row r="24" spans="1:11" x14ac:dyDescent="0.2">
      <c r="A24" s="101"/>
      <c r="B24" s="101"/>
      <c r="C24" s="101"/>
      <c r="D24" s="101"/>
    </row>
    <row r="25" spans="1:11" x14ac:dyDescent="0.2">
      <c r="A25" s="101"/>
      <c r="B25" s="101"/>
      <c r="C25" s="101"/>
      <c r="D25" s="101"/>
    </row>
    <row r="26" spans="1:11" x14ac:dyDescent="0.2">
      <c r="A26" s="101"/>
      <c r="B26" s="101"/>
      <c r="C26" s="101"/>
      <c r="D26" s="101"/>
    </row>
    <row r="27" spans="1:11" x14ac:dyDescent="0.2">
      <c r="A27" s="102"/>
      <c r="B27" s="102"/>
      <c r="C27" s="102"/>
      <c r="D27" s="102"/>
    </row>
    <row r="29" spans="1:11" ht="19.5" customHeight="1" x14ac:dyDescent="0.2">
      <c r="A29" s="86" t="s">
        <v>124</v>
      </c>
    </row>
    <row r="30" spans="1:11" ht="15" customHeight="1" x14ac:dyDescent="0.2">
      <c r="A30" s="215" t="s">
        <v>125</v>
      </c>
      <c r="B30" s="216"/>
      <c r="C30" s="216"/>
      <c r="D30" s="216"/>
      <c r="E30" s="216"/>
      <c r="F30" s="216"/>
      <c r="G30" s="216"/>
      <c r="H30" s="216"/>
      <c r="I30" s="216"/>
      <c r="J30" s="216"/>
      <c r="K30" s="217"/>
    </row>
    <row r="31" spans="1:11" ht="15" customHeight="1" x14ac:dyDescent="0.2">
      <c r="A31" s="218" t="s">
        <v>126</v>
      </c>
      <c r="B31" s="219"/>
      <c r="C31" s="219"/>
      <c r="D31" s="219"/>
      <c r="E31" s="219"/>
      <c r="F31" s="219"/>
      <c r="G31" s="219"/>
      <c r="H31" s="219"/>
      <c r="I31" s="219"/>
      <c r="J31" s="219"/>
      <c r="K31" s="220"/>
    </row>
    <row r="32" spans="1:11" ht="15" customHeight="1" x14ac:dyDescent="0.2">
      <c r="A32" s="218" t="s">
        <v>127</v>
      </c>
      <c r="B32" s="221"/>
      <c r="C32" s="221"/>
      <c r="D32" s="221"/>
      <c r="E32" s="221"/>
      <c r="F32" s="221"/>
      <c r="G32" s="221"/>
      <c r="H32" s="221"/>
      <c r="I32" s="221"/>
      <c r="J32" s="221"/>
      <c r="K32" s="222"/>
    </row>
    <row r="33" spans="1:11" ht="15" customHeight="1" x14ac:dyDescent="0.2">
      <c r="A33" s="218" t="s">
        <v>128</v>
      </c>
      <c r="B33" s="221"/>
      <c r="C33" s="221"/>
      <c r="D33" s="221"/>
      <c r="E33" s="221"/>
      <c r="F33" s="221"/>
      <c r="G33" s="221"/>
      <c r="H33" s="221"/>
      <c r="I33" s="221"/>
      <c r="J33" s="221"/>
      <c r="K33" s="222"/>
    </row>
    <row r="34" spans="1:11" ht="6.75" customHeight="1" x14ac:dyDescent="0.2"/>
    <row r="35" spans="1:11" ht="9" customHeight="1" x14ac:dyDescent="0.2"/>
    <row r="36" spans="1:11" x14ac:dyDescent="0.2">
      <c r="A36" s="223" t="s">
        <v>170</v>
      </c>
      <c r="B36" s="224"/>
    </row>
    <row r="37" spans="1:11" x14ac:dyDescent="0.2">
      <c r="A37" s="87"/>
      <c r="B37" s="88"/>
    </row>
    <row r="38" spans="1:11" x14ac:dyDescent="0.2">
      <c r="A38" s="223" t="s">
        <v>159</v>
      </c>
      <c r="B38" s="224"/>
      <c r="C38" s="214" t="s">
        <v>129</v>
      </c>
      <c r="D38" s="214"/>
    </row>
    <row r="39" spans="1:11" ht="17.25" customHeight="1" x14ac:dyDescent="0.2">
      <c r="A39" s="89"/>
      <c r="B39" s="89"/>
      <c r="C39" s="89"/>
      <c r="D39" s="90"/>
    </row>
    <row r="40" spans="1:11" x14ac:dyDescent="0.2">
      <c r="A40" s="91" t="s">
        <v>160</v>
      </c>
      <c r="B40" s="92" t="s">
        <v>161</v>
      </c>
      <c r="C40" s="214" t="s">
        <v>130</v>
      </c>
      <c r="D40" s="214"/>
    </row>
    <row r="41" spans="1:11" x14ac:dyDescent="0.2">
      <c r="A41" s="88"/>
      <c r="B41" s="88"/>
      <c r="D41" s="23"/>
    </row>
    <row r="43" spans="1:11" x14ac:dyDescent="0.2">
      <c r="B43" s="16"/>
    </row>
  </sheetData>
  <mergeCells count="22">
    <mergeCell ref="D5:D6"/>
    <mergeCell ref="A7:A8"/>
    <mergeCell ref="B7:B8"/>
    <mergeCell ref="C7:C8"/>
    <mergeCell ref="D7:D8"/>
    <mergeCell ref="A1:A2"/>
    <mergeCell ref="B1:C2"/>
    <mergeCell ref="A5:A6"/>
    <mergeCell ref="B5:B6"/>
    <mergeCell ref="C5:C6"/>
    <mergeCell ref="C9:C10"/>
    <mergeCell ref="D9:D10"/>
    <mergeCell ref="A9:A10"/>
    <mergeCell ref="B9:B10"/>
    <mergeCell ref="C40:D40"/>
    <mergeCell ref="A30:K30"/>
    <mergeCell ref="A31:K31"/>
    <mergeCell ref="A32:K32"/>
    <mergeCell ref="A33:K33"/>
    <mergeCell ref="A36:B36"/>
    <mergeCell ref="A38:B38"/>
    <mergeCell ref="C38:D38"/>
  </mergeCells>
  <pageMargins left="0.7" right="0.7" top="0.75" bottom="0.75" header="0.3" footer="0.3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Perfil</vt:lpstr>
      <vt:lpstr>Desempeño</vt:lpstr>
      <vt:lpstr>Evaluación de Desempeño </vt:lpstr>
      <vt:lpstr>Plan de Trabajo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Rabelly Osorio</dc:creator>
  <cp:lastModifiedBy>Alejandra Giraldo</cp:lastModifiedBy>
  <cp:lastPrinted>2019-05-24T19:10:31Z</cp:lastPrinted>
  <dcterms:created xsi:type="dcterms:W3CDTF">2016-03-18T19:24:45Z</dcterms:created>
  <dcterms:modified xsi:type="dcterms:W3CDTF">2019-06-14T16:48:22Z</dcterms:modified>
</cp:coreProperties>
</file>