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lean Matrix" sheetId="1" r:id="rId4"/>
    <sheet state="visible" name="Inverted Index" sheetId="2" r:id="rId5"/>
    <sheet state="visible" name="Vector Space Model" sheetId="3" r:id="rId6"/>
    <sheet state="visible" name="Similarity" sheetId="4" r:id="rId7"/>
    <sheet state="visible" name="Precision &amp; Recall Plots" sheetId="5" r:id="rId8"/>
  </sheets>
  <definedNames/>
  <calcPr/>
</workbook>
</file>

<file path=xl/sharedStrings.xml><?xml version="1.0" encoding="utf-8"?>
<sst xmlns="http://schemas.openxmlformats.org/spreadsheetml/2006/main" count="249" uniqueCount="38">
  <si>
    <t>Word</t>
  </si>
  <si>
    <t>Doc #1</t>
  </si>
  <si>
    <t>Doc #2</t>
  </si>
  <si>
    <t>Doc #3</t>
  </si>
  <si>
    <t>Doc #4</t>
  </si>
  <si>
    <t>Doc #5</t>
  </si>
  <si>
    <t>driver</t>
  </si>
  <si>
    <t>team</t>
  </si>
  <si>
    <t>circuit</t>
  </si>
  <si>
    <t>race</t>
  </si>
  <si>
    <t>engine</t>
  </si>
  <si>
    <t>aerodynamics</t>
  </si>
  <si>
    <t>tyres</t>
  </si>
  <si>
    <t>qualifying</t>
  </si>
  <si>
    <t>sprint</t>
  </si>
  <si>
    <t>championship</t>
  </si>
  <si>
    <t>podium</t>
  </si>
  <si>
    <t>regulations</t>
  </si>
  <si>
    <t>Doc #</t>
  </si>
  <si>
    <t>Total freq</t>
  </si>
  <si>
    <t>Nº Docs</t>
  </si>
  <si>
    <t xml:space="preserve">Doc # </t>
  </si>
  <si>
    <t>N=</t>
  </si>
  <si>
    <t>Presence in Query of Doc #1</t>
  </si>
  <si>
    <t>Presence in Query</t>
  </si>
  <si>
    <t>Query 1</t>
  </si>
  <si>
    <t>Vq * Vj =</t>
  </si>
  <si>
    <t xml:space="preserve">sqrt(abs(QT)) = </t>
  </si>
  <si>
    <t xml:space="preserve">norm = </t>
  </si>
  <si>
    <t>Query 2</t>
  </si>
  <si>
    <t>Query 3</t>
  </si>
  <si>
    <t>Query 4</t>
  </si>
  <si>
    <t>Query 5</t>
  </si>
  <si>
    <t>Nrelret</t>
  </si>
  <si>
    <t>Nret</t>
  </si>
  <si>
    <t>Precision</t>
  </si>
  <si>
    <t>Recall</t>
  </si>
  <si>
    <t>Average of all queries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</si>
</sst>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ck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3" fontId="2" numFmtId="0" xfId="0" applyAlignment="1" applyBorder="1" applyFont="1">
      <alignment horizontal="center" readingOrder="0" vertic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4" fillId="0" fontId="3" numFmtId="0" xfId="0" applyBorder="1" applyFont="1"/>
    <xf borderId="5" fillId="3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/>
    </xf>
    <xf borderId="7" fillId="0" fontId="3" numFmtId="0" xfId="0" applyBorder="1" applyFont="1"/>
    <xf borderId="8" fillId="0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9" fillId="2" fontId="1" numFmtId="0" xfId="0" applyAlignment="1" applyBorder="1" applyFont="1">
      <alignment horizontal="center" readingOrder="0"/>
    </xf>
    <xf borderId="10" fillId="0" fontId="3" numFmtId="0" xfId="0" applyBorder="1" applyFont="1"/>
    <xf borderId="11" fillId="0" fontId="3" numFmtId="0" xfId="0" applyBorder="1" applyFont="1"/>
    <xf borderId="1" fillId="4" fontId="4" numFmtId="0" xfId="0" applyAlignment="1" applyBorder="1" applyFill="1" applyFont="1">
      <alignment horizontal="center" readingOrder="0"/>
    </xf>
    <xf borderId="1" fillId="0" fontId="4" numFmtId="2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0" fillId="0" fontId="2" numFmtId="2" xfId="0" applyFont="1" applyNumberFormat="1"/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0" fontId="4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Plots'!$D$4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Plots'!$C$5:$C$9</c:f>
            </c:strRef>
          </c:cat>
          <c:val>
            <c:numRef>
              <c:f>'Precision &amp; Recall Plots'!$D$5:$D$9</c:f>
              <c:numCache/>
            </c:numRef>
          </c:val>
          <c:smooth val="0"/>
        </c:ser>
        <c:axId val="2013671110"/>
        <c:axId val="793675829"/>
      </c:lineChart>
      <c:catAx>
        <c:axId val="2013671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675829"/>
      </c:catAx>
      <c:valAx>
        <c:axId val="793675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671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Plots'!$AF$26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Plots'!$AA$27:$AA$31</c:f>
            </c:strRef>
          </c:cat>
          <c:val>
            <c:numRef>
              <c:f>'Precision &amp; Recall Plots'!$AF$27:$AF$31</c:f>
              <c:numCache/>
            </c:numRef>
          </c:val>
          <c:smooth val="0"/>
        </c:ser>
        <c:axId val="1048060218"/>
        <c:axId val="917726456"/>
      </c:lineChart>
      <c:catAx>
        <c:axId val="1048060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7726456"/>
      </c:catAx>
      <c:valAx>
        <c:axId val="917726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060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Plots'!$C$48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Plots'!$B$49:$B$53</c:f>
            </c:strRef>
          </c:cat>
          <c:val>
            <c:numRef>
              <c:f>'Precision &amp; Recall Plots'!$C$49:$C$53</c:f>
              <c:numCache/>
            </c:numRef>
          </c:val>
          <c:smooth val="0"/>
        </c:ser>
        <c:axId val="1476872990"/>
        <c:axId val="626016404"/>
      </c:lineChart>
      <c:catAx>
        <c:axId val="1476872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016404"/>
      </c:catAx>
      <c:valAx>
        <c:axId val="62601640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872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Plots'!$D$48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Plots'!$B$49:$B$53</c:f>
            </c:strRef>
          </c:cat>
          <c:val>
            <c:numRef>
              <c:f>'Precision &amp; Recall Plots'!$D$49:$D$53</c:f>
              <c:numCache/>
            </c:numRef>
          </c:val>
          <c:smooth val="0"/>
        </c:ser>
        <c:axId val="215653189"/>
        <c:axId val="548199266"/>
      </c:lineChart>
      <c:catAx>
        <c:axId val="215653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8199266"/>
      </c:catAx>
      <c:valAx>
        <c:axId val="548199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6531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 vs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Plots'!$H$4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Plots'!$D$5:$D$9</c:f>
            </c:strRef>
          </c:cat>
          <c:val>
            <c:numRef>
              <c:f>'Precision &amp; Recall Plots'!$H$5:$H$9</c:f>
              <c:numCache/>
            </c:numRef>
          </c:val>
          <c:smooth val="0"/>
        </c:ser>
        <c:axId val="770321337"/>
        <c:axId val="149685894"/>
      </c:lineChart>
      <c:catAx>
        <c:axId val="770321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85894"/>
      </c:catAx>
      <c:valAx>
        <c:axId val="149685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321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Precision vs Recall</a:t>
            </a:r>
          </a:p>
        </c:rich>
      </c:tx>
      <c:layout>
        <c:manualLayout>
          <c:xMode val="edge"/>
          <c:yMode val="edge"/>
          <c:x val="0.027715877437325908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Plots'!$D$48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Plots'!$C$49:$C$53</c:f>
            </c:strRef>
          </c:cat>
          <c:val>
            <c:numRef>
              <c:f>'Precision &amp; Recall Plots'!$D$49:$D$53</c:f>
              <c:numCache/>
            </c:numRef>
          </c:val>
          <c:smooth val="0"/>
        </c:ser>
        <c:axId val="662408918"/>
        <c:axId val="21436408"/>
      </c:lineChart>
      <c:catAx>
        <c:axId val="662408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6408"/>
      </c:catAx>
      <c:valAx>
        <c:axId val="21436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408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 vs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Plots'!$T$4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Plots'!$P$5:$P$9</c:f>
            </c:strRef>
          </c:cat>
          <c:val>
            <c:numRef>
              <c:f>'Precision &amp; Recall Plots'!$T$5:$T$9</c:f>
              <c:numCache/>
            </c:numRef>
          </c:val>
          <c:smooth val="0"/>
        </c:ser>
        <c:axId val="471029080"/>
        <c:axId val="635059760"/>
      </c:lineChart>
      <c:catAx>
        <c:axId val="4710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059760"/>
      </c:catAx>
      <c:valAx>
        <c:axId val="635059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029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 vs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Plots'!$T$26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Plots'!$P$27:$P$31</c:f>
            </c:strRef>
          </c:cat>
          <c:val>
            <c:numRef>
              <c:f>'Precision &amp; Recall Plots'!$T$27:$T$31</c:f>
              <c:numCache/>
            </c:numRef>
          </c:val>
          <c:smooth val="0"/>
        </c:ser>
        <c:axId val="1704759803"/>
        <c:axId val="397389335"/>
      </c:lineChart>
      <c:catAx>
        <c:axId val="1704759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389335"/>
      </c:catAx>
      <c:valAx>
        <c:axId val="397389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7598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 vs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Plots'!$AF$26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Plots'!$AB$27:$AB$31</c:f>
            </c:strRef>
          </c:cat>
          <c:val>
            <c:numRef>
              <c:f>'Precision &amp; Recall Plots'!$AF$27:$AF$31</c:f>
              <c:numCache/>
            </c:numRef>
          </c:val>
          <c:smooth val="0"/>
        </c:ser>
        <c:axId val="511820958"/>
        <c:axId val="1133887761"/>
      </c:lineChart>
      <c:catAx>
        <c:axId val="511820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3887761"/>
      </c:catAx>
      <c:valAx>
        <c:axId val="1133887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820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 vs 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Plots'!$H$26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Plots'!$D$27:$D$31</c:f>
            </c:strRef>
          </c:cat>
          <c:val>
            <c:numRef>
              <c:f>'Precision &amp; Recall Plots'!$H$27:$H$31</c:f>
              <c:numCache/>
            </c:numRef>
          </c:val>
          <c:smooth val="0"/>
        </c:ser>
        <c:axId val="109225344"/>
        <c:axId val="1346204697"/>
      </c:lineChart>
      <c:catAx>
        <c:axId val="1092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204697"/>
      </c:catAx>
      <c:valAx>
        <c:axId val="1346204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225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Plots'!$H$4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Plots'!$C$5:$C$9</c:f>
            </c:strRef>
          </c:cat>
          <c:val>
            <c:numRef>
              <c:f>'Precision &amp; Recall Plots'!$H$5:$H$9</c:f>
              <c:numCache/>
            </c:numRef>
          </c:val>
          <c:smooth val="0"/>
        </c:ser>
        <c:axId val="1712198102"/>
        <c:axId val="248652874"/>
      </c:lineChart>
      <c:catAx>
        <c:axId val="1712198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652874"/>
      </c:catAx>
      <c:valAx>
        <c:axId val="248652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1981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Plots'!$P$4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Plots'!$O$5:$O$9</c:f>
            </c:strRef>
          </c:cat>
          <c:val>
            <c:numRef>
              <c:f>'Precision &amp; Recall Plots'!$P$5:$P$9</c:f>
              <c:numCache/>
            </c:numRef>
          </c:val>
          <c:smooth val="0"/>
        </c:ser>
        <c:axId val="307033030"/>
        <c:axId val="781399539"/>
      </c:lineChart>
      <c:catAx>
        <c:axId val="307033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399539"/>
      </c:catAx>
      <c:valAx>
        <c:axId val="78139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7033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Plots'!$T$4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Plots'!$O$5:$O$9</c:f>
            </c:strRef>
          </c:cat>
          <c:val>
            <c:numRef>
              <c:f>'Precision &amp; Recall Plots'!$T$5:$T$9</c:f>
              <c:numCache/>
            </c:numRef>
          </c:val>
          <c:smooth val="0"/>
        </c:ser>
        <c:axId val="1746634457"/>
        <c:axId val="1867018031"/>
      </c:lineChart>
      <c:catAx>
        <c:axId val="174663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018031"/>
      </c:catAx>
      <c:valAx>
        <c:axId val="1867018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634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Plots'!$D$26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Plots'!$C$27:$C$31</c:f>
            </c:strRef>
          </c:cat>
          <c:val>
            <c:numRef>
              <c:f>'Precision &amp; Recall Plots'!$D$27:$D$31</c:f>
              <c:numCache/>
            </c:numRef>
          </c:val>
          <c:smooth val="0"/>
        </c:ser>
        <c:axId val="826985276"/>
        <c:axId val="38885659"/>
      </c:lineChart>
      <c:catAx>
        <c:axId val="826985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85659"/>
      </c:catAx>
      <c:valAx>
        <c:axId val="3888565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69852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Plots'!$H$26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Plots'!$C$27:$C$31</c:f>
            </c:strRef>
          </c:cat>
          <c:val>
            <c:numRef>
              <c:f>'Precision &amp; Recall Plots'!$H$27:$H$31</c:f>
              <c:numCache/>
            </c:numRef>
          </c:val>
          <c:smooth val="0"/>
        </c:ser>
        <c:axId val="1261664637"/>
        <c:axId val="79470756"/>
      </c:lineChart>
      <c:catAx>
        <c:axId val="126166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470756"/>
      </c:catAx>
      <c:valAx>
        <c:axId val="794707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664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Plots'!$P$26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Plots'!$O$27:$O$31</c:f>
            </c:strRef>
          </c:cat>
          <c:val>
            <c:numRef>
              <c:f>'Precision &amp; Recall Plots'!$P$27:$P$31</c:f>
              <c:numCache/>
            </c:numRef>
          </c:val>
          <c:smooth val="0"/>
        </c:ser>
        <c:axId val="10499058"/>
        <c:axId val="995841372"/>
      </c:lineChart>
      <c:catAx>
        <c:axId val="1049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5841372"/>
      </c:catAx>
      <c:valAx>
        <c:axId val="99584137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Recall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Plots'!$T$26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Plots'!$O$27:$O$31</c:f>
            </c:strRef>
          </c:cat>
          <c:val>
            <c:numRef>
              <c:f>'Precision &amp; Recall Plots'!$T$27:$T$31</c:f>
              <c:numCache/>
            </c:numRef>
          </c:val>
          <c:smooth val="0"/>
        </c:ser>
        <c:axId val="293412418"/>
        <c:axId val="2061214874"/>
      </c:lineChart>
      <c:catAx>
        <c:axId val="293412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1214874"/>
      </c:catAx>
      <c:valAx>
        <c:axId val="20612148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Recall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34124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Precision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'Precision &amp; Recall Plots'!$AB$26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'Precision &amp; Recall Plots'!$AA$27:$AA$31</c:f>
            </c:strRef>
          </c:cat>
          <c:val>
            <c:numRef>
              <c:f>'Precision &amp; Recall Plots'!$AB$27:$AB$31</c:f>
              <c:numCache/>
            </c:numRef>
          </c:val>
          <c:smooth val="0"/>
        </c:ser>
        <c:axId val="1699110467"/>
        <c:axId val="1461084729"/>
      </c:lineChart>
      <c:catAx>
        <c:axId val="1699110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Retrieved Documents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084729"/>
      </c:catAx>
      <c:valAx>
        <c:axId val="14610847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1104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10</xdr:row>
      <xdr:rowOff>190500</xdr:rowOff>
    </xdr:from>
    <xdr:ext cx="3333750" cy="2085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438150</xdr:colOff>
      <xdr:row>10</xdr:row>
      <xdr:rowOff>190500</xdr:rowOff>
    </xdr:from>
    <xdr:ext cx="3419475" cy="2085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942975</xdr:colOff>
      <xdr:row>10</xdr:row>
      <xdr:rowOff>190500</xdr:rowOff>
    </xdr:from>
    <xdr:ext cx="3333750" cy="2085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16</xdr:col>
      <xdr:colOff>428625</xdr:colOff>
      <xdr:row>10</xdr:row>
      <xdr:rowOff>190500</xdr:rowOff>
    </xdr:from>
    <xdr:ext cx="3419475" cy="2085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32</xdr:row>
      <xdr:rowOff>190500</xdr:rowOff>
    </xdr:from>
    <xdr:ext cx="3333750" cy="20859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438150</xdr:colOff>
      <xdr:row>32</xdr:row>
      <xdr:rowOff>190500</xdr:rowOff>
    </xdr:from>
    <xdr:ext cx="3419475" cy="20859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942975</xdr:colOff>
      <xdr:row>32</xdr:row>
      <xdr:rowOff>190500</xdr:rowOff>
    </xdr:from>
    <xdr:ext cx="3333750" cy="20859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16</xdr:col>
      <xdr:colOff>428625</xdr:colOff>
      <xdr:row>32</xdr:row>
      <xdr:rowOff>190500</xdr:rowOff>
    </xdr:from>
    <xdr:ext cx="3419475" cy="20859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24</xdr:col>
      <xdr:colOff>952500</xdr:colOff>
      <xdr:row>32</xdr:row>
      <xdr:rowOff>190500</xdr:rowOff>
    </xdr:from>
    <xdr:ext cx="3333750" cy="20859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28</xdr:col>
      <xdr:colOff>438150</xdr:colOff>
      <xdr:row>32</xdr:row>
      <xdr:rowOff>190500</xdr:rowOff>
    </xdr:from>
    <xdr:ext cx="3419475" cy="20859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952500</xdr:colOff>
      <xdr:row>54</xdr:row>
      <xdr:rowOff>190500</xdr:rowOff>
    </xdr:from>
    <xdr:ext cx="3333750" cy="20859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4</xdr:col>
      <xdr:colOff>438150</xdr:colOff>
      <xdr:row>54</xdr:row>
      <xdr:rowOff>190500</xdr:rowOff>
    </xdr:from>
    <xdr:ext cx="3419475" cy="20859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9525</xdr:colOff>
      <xdr:row>10</xdr:row>
      <xdr:rowOff>190500</xdr:rowOff>
    </xdr:from>
    <xdr:ext cx="3419475" cy="20859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8</xdr:col>
      <xdr:colOff>9525</xdr:colOff>
      <xdr:row>54</xdr:row>
      <xdr:rowOff>190500</xdr:rowOff>
    </xdr:from>
    <xdr:ext cx="3419475" cy="20859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20</xdr:col>
      <xdr:colOff>0</xdr:colOff>
      <xdr:row>10</xdr:row>
      <xdr:rowOff>190500</xdr:rowOff>
    </xdr:from>
    <xdr:ext cx="3419475" cy="20859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20</xdr:col>
      <xdr:colOff>9525</xdr:colOff>
      <xdr:row>32</xdr:row>
      <xdr:rowOff>190500</xdr:rowOff>
    </xdr:from>
    <xdr:ext cx="3419475" cy="20859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32</xdr:col>
      <xdr:colOff>9525</xdr:colOff>
      <xdr:row>32</xdr:row>
      <xdr:rowOff>190500</xdr:rowOff>
    </xdr:from>
    <xdr:ext cx="3419475" cy="20859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8</xdr:col>
      <xdr:colOff>9525</xdr:colOff>
      <xdr:row>32</xdr:row>
      <xdr:rowOff>190500</xdr:rowOff>
    </xdr:from>
    <xdr:ext cx="3419475" cy="20859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>
      <c r="B4" s="2" t="s">
        <v>6</v>
      </c>
      <c r="C4" s="3">
        <v>0.0</v>
      </c>
      <c r="D4" s="3">
        <v>1.0</v>
      </c>
      <c r="E4" s="3">
        <v>0.0</v>
      </c>
      <c r="F4" s="3">
        <v>1.0</v>
      </c>
      <c r="G4" s="3">
        <v>0.0</v>
      </c>
    </row>
    <row r="5">
      <c r="B5" s="2" t="s">
        <v>7</v>
      </c>
      <c r="C5" s="3">
        <v>0.0</v>
      </c>
      <c r="D5" s="3">
        <v>1.0</v>
      </c>
      <c r="E5" s="3">
        <v>0.0</v>
      </c>
      <c r="F5" s="3">
        <v>1.0</v>
      </c>
      <c r="G5" s="3">
        <v>1.0</v>
      </c>
    </row>
    <row r="6">
      <c r="B6" s="2" t="s">
        <v>8</v>
      </c>
      <c r="C6" s="3">
        <v>0.0</v>
      </c>
      <c r="D6" s="3">
        <v>0.0</v>
      </c>
      <c r="E6" s="3">
        <v>1.0</v>
      </c>
      <c r="F6" s="3">
        <v>1.0</v>
      </c>
      <c r="G6" s="3">
        <v>0.0</v>
      </c>
    </row>
    <row r="7">
      <c r="B7" s="2" t="s">
        <v>9</v>
      </c>
      <c r="C7" s="3">
        <v>0.0</v>
      </c>
      <c r="D7" s="3">
        <v>1.0</v>
      </c>
      <c r="E7" s="3">
        <v>1.0</v>
      </c>
      <c r="F7" s="3">
        <v>1.0</v>
      </c>
      <c r="G7" s="3">
        <v>0.0</v>
      </c>
    </row>
    <row r="8">
      <c r="B8" s="2" t="s">
        <v>10</v>
      </c>
      <c r="C8" s="3">
        <v>1.0</v>
      </c>
      <c r="D8" s="3">
        <v>1.0</v>
      </c>
      <c r="E8" s="3">
        <v>0.0</v>
      </c>
      <c r="F8" s="3">
        <v>0.0</v>
      </c>
      <c r="G8" s="3">
        <v>1.0</v>
      </c>
    </row>
    <row r="9">
      <c r="B9" s="2" t="s">
        <v>11</v>
      </c>
      <c r="C9" s="3">
        <v>1.0</v>
      </c>
      <c r="D9" s="3">
        <v>1.0</v>
      </c>
      <c r="E9" s="3">
        <v>0.0</v>
      </c>
      <c r="F9" s="3">
        <v>0.0</v>
      </c>
      <c r="G9" s="3">
        <v>1.0</v>
      </c>
    </row>
    <row r="10">
      <c r="B10" s="2" t="s">
        <v>12</v>
      </c>
      <c r="C10" s="3">
        <v>0.0</v>
      </c>
      <c r="D10" s="3">
        <v>1.0</v>
      </c>
      <c r="E10" s="3">
        <v>0.0</v>
      </c>
      <c r="F10" s="3">
        <v>1.0</v>
      </c>
      <c r="G10" s="3">
        <v>1.0</v>
      </c>
    </row>
    <row r="11">
      <c r="B11" s="2" t="s">
        <v>13</v>
      </c>
      <c r="C11" s="3">
        <v>0.0</v>
      </c>
      <c r="D11" s="3">
        <v>0.0</v>
      </c>
      <c r="E11" s="3">
        <v>0.0</v>
      </c>
      <c r="F11" s="3">
        <v>1.0</v>
      </c>
      <c r="G11" s="3">
        <v>0.0</v>
      </c>
    </row>
    <row r="12">
      <c r="B12" s="2" t="s">
        <v>14</v>
      </c>
      <c r="C12" s="3">
        <v>0.0</v>
      </c>
      <c r="D12" s="3">
        <v>1.0</v>
      </c>
      <c r="E12" s="3">
        <v>0.0</v>
      </c>
      <c r="F12" s="3">
        <v>1.0</v>
      </c>
      <c r="G12" s="3">
        <v>1.0</v>
      </c>
    </row>
    <row r="13">
      <c r="B13" s="2" t="s">
        <v>15</v>
      </c>
      <c r="C13" s="3">
        <v>1.0</v>
      </c>
      <c r="D13" s="3">
        <v>1.0</v>
      </c>
      <c r="E13" s="3">
        <v>0.0</v>
      </c>
      <c r="F13" s="3">
        <v>0.0</v>
      </c>
      <c r="G13" s="3">
        <v>0.0</v>
      </c>
    </row>
    <row r="14">
      <c r="B14" s="2" t="s">
        <v>16</v>
      </c>
      <c r="C14" s="3">
        <v>0.0</v>
      </c>
      <c r="D14" s="3">
        <v>0.0</v>
      </c>
      <c r="E14" s="3">
        <v>0.0</v>
      </c>
      <c r="F14" s="3">
        <v>1.0</v>
      </c>
      <c r="G14" s="3">
        <v>0.0</v>
      </c>
    </row>
    <row r="15">
      <c r="B15" s="2" t="s">
        <v>17</v>
      </c>
      <c r="C15" s="3">
        <v>1.0</v>
      </c>
      <c r="D15" s="3">
        <v>0.0</v>
      </c>
      <c r="E15" s="3">
        <v>0.0</v>
      </c>
      <c r="F15" s="3">
        <v>0.0</v>
      </c>
      <c r="G15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E9" s="1" t="s">
        <v>0</v>
      </c>
      <c r="F9" s="1" t="s">
        <v>1</v>
      </c>
      <c r="G9" s="1" t="s">
        <v>2</v>
      </c>
      <c r="H9" s="1" t="s">
        <v>3</v>
      </c>
      <c r="I9" s="1" t="s">
        <v>4</v>
      </c>
      <c r="J9" s="1" t="s">
        <v>5</v>
      </c>
    </row>
    <row r="10">
      <c r="E10" s="2" t="s">
        <v>6</v>
      </c>
      <c r="F10" s="3">
        <v>0.0</v>
      </c>
      <c r="G10" s="3">
        <v>1.0</v>
      </c>
      <c r="H10" s="3">
        <v>0.0</v>
      </c>
      <c r="I10" s="3">
        <v>1.0</v>
      </c>
      <c r="J10" s="3">
        <v>0.0</v>
      </c>
    </row>
    <row r="11">
      <c r="E11" s="2" t="s">
        <v>7</v>
      </c>
      <c r="F11" s="3">
        <v>0.0</v>
      </c>
      <c r="G11" s="3">
        <v>1.0</v>
      </c>
      <c r="H11" s="3">
        <v>0.0</v>
      </c>
      <c r="I11" s="3">
        <v>1.0</v>
      </c>
      <c r="J11" s="3">
        <v>1.0</v>
      </c>
    </row>
    <row r="12">
      <c r="E12" s="2" t="s">
        <v>8</v>
      </c>
      <c r="F12" s="3">
        <v>0.0</v>
      </c>
      <c r="G12" s="3">
        <v>0.0</v>
      </c>
      <c r="H12" s="3">
        <v>1.0</v>
      </c>
      <c r="I12" s="3">
        <v>1.0</v>
      </c>
      <c r="J12" s="3">
        <v>0.0</v>
      </c>
    </row>
    <row r="13">
      <c r="E13" s="2" t="s">
        <v>9</v>
      </c>
      <c r="F13" s="3">
        <v>0.0</v>
      </c>
      <c r="G13" s="3">
        <v>1.0</v>
      </c>
      <c r="H13" s="3">
        <v>1.0</v>
      </c>
      <c r="I13" s="3">
        <v>1.0</v>
      </c>
      <c r="J13" s="3">
        <v>0.0</v>
      </c>
    </row>
    <row r="14">
      <c r="E14" s="2" t="s">
        <v>10</v>
      </c>
      <c r="F14" s="3">
        <v>1.0</v>
      </c>
      <c r="G14" s="3">
        <v>1.0</v>
      </c>
      <c r="H14" s="3">
        <v>0.0</v>
      </c>
      <c r="I14" s="3">
        <v>0.0</v>
      </c>
      <c r="J14" s="3">
        <v>1.0</v>
      </c>
    </row>
    <row r="15">
      <c r="E15" s="2" t="s">
        <v>11</v>
      </c>
      <c r="F15" s="3">
        <v>1.0</v>
      </c>
      <c r="G15" s="3">
        <v>1.0</v>
      </c>
      <c r="H15" s="3">
        <v>0.0</v>
      </c>
      <c r="I15" s="3">
        <v>0.0</v>
      </c>
      <c r="J15" s="3">
        <v>1.0</v>
      </c>
    </row>
    <row r="16">
      <c r="E16" s="2" t="s">
        <v>12</v>
      </c>
      <c r="F16" s="3">
        <v>0.0</v>
      </c>
      <c r="G16" s="3">
        <v>1.0</v>
      </c>
      <c r="H16" s="3">
        <v>0.0</v>
      </c>
      <c r="I16" s="3">
        <v>1.0</v>
      </c>
      <c r="J16" s="3">
        <v>1.0</v>
      </c>
    </row>
    <row r="17">
      <c r="E17" s="2" t="s">
        <v>13</v>
      </c>
      <c r="F17" s="3">
        <v>0.0</v>
      </c>
      <c r="G17" s="3">
        <v>0.0</v>
      </c>
      <c r="H17" s="3">
        <v>0.0</v>
      </c>
      <c r="I17" s="3">
        <v>1.0</v>
      </c>
      <c r="J17" s="3">
        <v>0.0</v>
      </c>
    </row>
    <row r="18">
      <c r="E18" s="2" t="s">
        <v>14</v>
      </c>
      <c r="F18" s="3">
        <v>0.0</v>
      </c>
      <c r="G18" s="3">
        <v>1.0</v>
      </c>
      <c r="H18" s="3">
        <v>0.0</v>
      </c>
      <c r="I18" s="3">
        <v>1.0</v>
      </c>
      <c r="J18" s="3">
        <v>1.0</v>
      </c>
    </row>
    <row r="19">
      <c r="E19" s="2" t="s">
        <v>15</v>
      </c>
      <c r="F19" s="3">
        <v>1.0</v>
      </c>
      <c r="G19" s="3">
        <v>1.0</v>
      </c>
      <c r="H19" s="3">
        <v>0.0</v>
      </c>
      <c r="I19" s="3">
        <v>0.0</v>
      </c>
      <c r="J19" s="3">
        <v>0.0</v>
      </c>
    </row>
    <row r="20">
      <c r="E20" s="2" t="s">
        <v>16</v>
      </c>
      <c r="F20" s="3">
        <v>0.0</v>
      </c>
      <c r="G20" s="3">
        <v>0.0</v>
      </c>
      <c r="H20" s="3">
        <v>0.0</v>
      </c>
      <c r="I20" s="3">
        <v>1.0</v>
      </c>
      <c r="J20" s="3">
        <v>0.0</v>
      </c>
    </row>
    <row r="21">
      <c r="E21" s="2" t="s">
        <v>17</v>
      </c>
      <c r="F21" s="3">
        <v>1.0</v>
      </c>
      <c r="G21" s="3">
        <v>0.0</v>
      </c>
      <c r="H21" s="3">
        <v>0.0</v>
      </c>
      <c r="I21" s="3">
        <v>0.0</v>
      </c>
      <c r="J21" s="3">
        <v>1.0</v>
      </c>
    </row>
    <row r="25">
      <c r="E25" s="1" t="s">
        <v>0</v>
      </c>
      <c r="F25" s="1" t="s">
        <v>18</v>
      </c>
      <c r="G25" s="1" t="s">
        <v>19</v>
      </c>
      <c r="I25" s="1" t="s">
        <v>0</v>
      </c>
      <c r="J25" s="1" t="s">
        <v>20</v>
      </c>
      <c r="K25" s="1" t="s">
        <v>19</v>
      </c>
      <c r="M25" s="1" t="s">
        <v>0</v>
      </c>
      <c r="N25" s="1" t="s">
        <v>21</v>
      </c>
      <c r="O25" s="1" t="s">
        <v>19</v>
      </c>
    </row>
    <row r="26">
      <c r="E26" s="4" t="s">
        <v>6</v>
      </c>
      <c r="F26" s="3">
        <v>2.0</v>
      </c>
      <c r="G26" s="3">
        <v>1.0</v>
      </c>
      <c r="I26" s="2" t="s">
        <v>6</v>
      </c>
      <c r="J26" s="3">
        <v>2.0</v>
      </c>
      <c r="K26" s="3">
        <v>2.0</v>
      </c>
      <c r="M26" s="4" t="s">
        <v>9</v>
      </c>
      <c r="N26" s="3">
        <v>2.0</v>
      </c>
      <c r="O26" s="3">
        <v>1.0</v>
      </c>
    </row>
    <row r="27">
      <c r="E27" s="5"/>
      <c r="F27" s="6">
        <v>3.0</v>
      </c>
      <c r="G27" s="6">
        <v>1.0</v>
      </c>
      <c r="I27" s="2" t="s">
        <v>7</v>
      </c>
      <c r="J27" s="3">
        <v>3.0</v>
      </c>
      <c r="K27" s="3">
        <v>3.0</v>
      </c>
      <c r="M27" s="7"/>
      <c r="N27" s="3">
        <v>3.0</v>
      </c>
      <c r="O27" s="3">
        <v>1.0</v>
      </c>
    </row>
    <row r="28">
      <c r="E28" s="8" t="s">
        <v>7</v>
      </c>
      <c r="F28" s="9">
        <v>2.0</v>
      </c>
      <c r="G28" s="9">
        <v>1.0</v>
      </c>
      <c r="I28" s="2" t="s">
        <v>8</v>
      </c>
      <c r="J28" s="3">
        <v>2.0</v>
      </c>
      <c r="K28" s="3">
        <v>2.0</v>
      </c>
      <c r="M28" s="5"/>
      <c r="N28" s="3">
        <v>4.0</v>
      </c>
      <c r="O28" s="3">
        <v>1.0</v>
      </c>
    </row>
    <row r="29">
      <c r="E29" s="7"/>
      <c r="F29" s="3">
        <v>3.0</v>
      </c>
      <c r="G29" s="3">
        <v>1.0</v>
      </c>
      <c r="I29" s="2" t="s">
        <v>9</v>
      </c>
      <c r="J29" s="3">
        <v>3.0</v>
      </c>
      <c r="K29" s="3">
        <v>3.0</v>
      </c>
      <c r="M29" s="4" t="s">
        <v>10</v>
      </c>
      <c r="N29" s="3">
        <v>1.0</v>
      </c>
      <c r="O29" s="3">
        <v>1.0</v>
      </c>
    </row>
    <row r="30">
      <c r="E30" s="10"/>
      <c r="F30" s="11">
        <v>5.0</v>
      </c>
      <c r="G30" s="11">
        <v>1.0</v>
      </c>
      <c r="I30" s="2" t="s">
        <v>10</v>
      </c>
      <c r="J30" s="3">
        <v>3.0</v>
      </c>
      <c r="K30" s="3">
        <v>3.0</v>
      </c>
      <c r="M30" s="7"/>
      <c r="N30" s="3">
        <v>2.0</v>
      </c>
      <c r="O30" s="3">
        <v>1.0</v>
      </c>
    </row>
    <row r="31">
      <c r="E31" s="12" t="s">
        <v>8</v>
      </c>
      <c r="F31" s="13">
        <v>3.0</v>
      </c>
      <c r="G31" s="13">
        <v>1.0</v>
      </c>
      <c r="I31" s="2" t="s">
        <v>11</v>
      </c>
      <c r="J31" s="3">
        <v>3.0</v>
      </c>
      <c r="K31" s="3">
        <v>3.0</v>
      </c>
      <c r="M31" s="5"/>
      <c r="N31" s="3">
        <v>5.0</v>
      </c>
      <c r="O31" s="3">
        <v>1.0</v>
      </c>
    </row>
    <row r="32">
      <c r="E32" s="7"/>
      <c r="F32" s="3">
        <v>4.0</v>
      </c>
      <c r="G32" s="3">
        <v>1.0</v>
      </c>
      <c r="I32" s="2" t="s">
        <v>12</v>
      </c>
      <c r="J32" s="3">
        <v>3.0</v>
      </c>
      <c r="K32" s="3">
        <v>3.0</v>
      </c>
      <c r="M32" s="4" t="s">
        <v>11</v>
      </c>
      <c r="N32" s="3">
        <v>1.0</v>
      </c>
      <c r="O32" s="3">
        <v>1.0</v>
      </c>
    </row>
    <row r="33">
      <c r="E33" s="5"/>
      <c r="F33" s="3">
        <v>5.0</v>
      </c>
      <c r="G33" s="3">
        <v>1.0</v>
      </c>
      <c r="I33" s="2" t="s">
        <v>13</v>
      </c>
      <c r="J33" s="3">
        <v>1.0</v>
      </c>
      <c r="K33" s="3">
        <v>1.0</v>
      </c>
      <c r="M33" s="7"/>
      <c r="N33" s="3">
        <v>2.0</v>
      </c>
      <c r="O33" s="3">
        <v>1.0</v>
      </c>
    </row>
    <row r="34">
      <c r="I34" s="2" t="s">
        <v>14</v>
      </c>
      <c r="J34" s="3">
        <v>3.0</v>
      </c>
      <c r="K34" s="3">
        <v>3.0</v>
      </c>
      <c r="M34" s="5"/>
      <c r="N34" s="3">
        <v>5.0</v>
      </c>
      <c r="O34" s="3">
        <v>1.0</v>
      </c>
    </row>
    <row r="35">
      <c r="I35" s="2" t="s">
        <v>15</v>
      </c>
      <c r="J35" s="3">
        <v>2.0</v>
      </c>
      <c r="K35" s="3">
        <v>2.0</v>
      </c>
    </row>
    <row r="36">
      <c r="I36" s="2" t="s">
        <v>16</v>
      </c>
      <c r="J36" s="3">
        <v>1.0</v>
      </c>
      <c r="K36" s="3">
        <v>1.0</v>
      </c>
    </row>
    <row r="37">
      <c r="I37" s="2" t="s">
        <v>17</v>
      </c>
      <c r="J37" s="3">
        <v>2.0</v>
      </c>
      <c r="K37" s="3">
        <v>2.0</v>
      </c>
    </row>
  </sheetData>
  <mergeCells count="6">
    <mergeCell ref="E26:E27"/>
    <mergeCell ref="M26:M28"/>
    <mergeCell ref="E28:E30"/>
    <mergeCell ref="M29:M31"/>
    <mergeCell ref="E31:E33"/>
    <mergeCell ref="M32:M3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75"/>
    <col customWidth="1" min="11" max="11" width="25.88"/>
  </cols>
  <sheetData>
    <row r="3">
      <c r="C3" s="14" t="s">
        <v>22</v>
      </c>
      <c r="D3" s="15">
        <v>5.0</v>
      </c>
    </row>
    <row r="5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J5" s="1" t="s">
        <v>0</v>
      </c>
      <c r="K5" s="1" t="s">
        <v>23</v>
      </c>
    </row>
    <row r="6">
      <c r="C6" s="2" t="s">
        <v>6</v>
      </c>
      <c r="D6" s="3">
        <v>0.0</v>
      </c>
      <c r="E6" s="3">
        <v>1.0</v>
      </c>
      <c r="F6" s="3">
        <v>0.0</v>
      </c>
      <c r="G6" s="3">
        <v>1.0</v>
      </c>
      <c r="H6" s="3">
        <v>0.0</v>
      </c>
      <c r="J6" s="2" t="s">
        <v>6</v>
      </c>
      <c r="K6" s="16">
        <v>0.0</v>
      </c>
    </row>
    <row r="7">
      <c r="C7" s="2" t="s">
        <v>7</v>
      </c>
      <c r="D7" s="3">
        <v>0.0</v>
      </c>
      <c r="E7" s="3">
        <v>1.0</v>
      </c>
      <c r="F7" s="3">
        <v>0.0</v>
      </c>
      <c r="G7" s="3">
        <v>1.0</v>
      </c>
      <c r="H7" s="3">
        <v>1.0</v>
      </c>
      <c r="J7" s="2" t="s">
        <v>7</v>
      </c>
      <c r="K7" s="16">
        <v>0.0</v>
      </c>
    </row>
    <row r="8">
      <c r="C8" s="2" t="s">
        <v>8</v>
      </c>
      <c r="D8" s="3">
        <v>0.0</v>
      </c>
      <c r="E8" s="3">
        <v>0.0</v>
      </c>
      <c r="F8" s="3">
        <v>1.0</v>
      </c>
      <c r="G8" s="3">
        <v>1.0</v>
      </c>
      <c r="H8" s="3">
        <v>0.0</v>
      </c>
      <c r="J8" s="2" t="s">
        <v>8</v>
      </c>
      <c r="K8" s="16">
        <v>0.0</v>
      </c>
    </row>
    <row r="9">
      <c r="C9" s="2" t="s">
        <v>9</v>
      </c>
      <c r="D9" s="3">
        <v>0.0</v>
      </c>
      <c r="E9" s="3">
        <v>1.0</v>
      </c>
      <c r="F9" s="3">
        <v>1.0</v>
      </c>
      <c r="G9" s="3">
        <v>1.0</v>
      </c>
      <c r="H9" s="3">
        <v>0.0</v>
      </c>
      <c r="J9" s="2" t="s">
        <v>9</v>
      </c>
      <c r="K9" s="16">
        <v>0.0</v>
      </c>
    </row>
    <row r="10">
      <c r="C10" s="2" t="s">
        <v>10</v>
      </c>
      <c r="D10" s="3">
        <v>1.0</v>
      </c>
      <c r="E10" s="3">
        <v>1.0</v>
      </c>
      <c r="F10" s="3">
        <v>0.0</v>
      </c>
      <c r="G10" s="3">
        <v>0.0</v>
      </c>
      <c r="H10" s="3">
        <v>1.0</v>
      </c>
      <c r="J10" s="2" t="s">
        <v>10</v>
      </c>
      <c r="K10" s="17">
        <v>1.0</v>
      </c>
    </row>
    <row r="11">
      <c r="C11" s="2" t="s">
        <v>11</v>
      </c>
      <c r="D11" s="3">
        <v>1.0</v>
      </c>
      <c r="E11" s="3">
        <v>1.0</v>
      </c>
      <c r="F11" s="3">
        <v>0.0</v>
      </c>
      <c r="G11" s="3">
        <v>0.0</v>
      </c>
      <c r="H11" s="3">
        <v>1.0</v>
      </c>
      <c r="J11" s="2" t="s">
        <v>11</v>
      </c>
      <c r="K11" s="17">
        <v>1.0</v>
      </c>
    </row>
    <row r="12">
      <c r="C12" s="2" t="s">
        <v>12</v>
      </c>
      <c r="D12" s="3">
        <v>0.0</v>
      </c>
      <c r="E12" s="3">
        <v>1.0</v>
      </c>
      <c r="F12" s="3">
        <v>0.0</v>
      </c>
      <c r="G12" s="3">
        <v>1.0</v>
      </c>
      <c r="H12" s="3">
        <v>1.0</v>
      </c>
      <c r="J12" s="2" t="s">
        <v>12</v>
      </c>
      <c r="K12" s="16">
        <v>0.0</v>
      </c>
    </row>
    <row r="13">
      <c r="C13" s="2" t="s">
        <v>13</v>
      </c>
      <c r="D13" s="3">
        <v>0.0</v>
      </c>
      <c r="E13" s="3">
        <v>0.0</v>
      </c>
      <c r="F13" s="3">
        <v>0.0</v>
      </c>
      <c r="G13" s="3">
        <v>1.0</v>
      </c>
      <c r="H13" s="3">
        <v>0.0</v>
      </c>
      <c r="J13" s="2" t="s">
        <v>13</v>
      </c>
      <c r="K13" s="16">
        <v>0.0</v>
      </c>
    </row>
    <row r="14">
      <c r="C14" s="2" t="s">
        <v>14</v>
      </c>
      <c r="D14" s="3">
        <v>0.0</v>
      </c>
      <c r="E14" s="3">
        <v>1.0</v>
      </c>
      <c r="F14" s="3">
        <v>0.0</v>
      </c>
      <c r="G14" s="3">
        <v>1.0</v>
      </c>
      <c r="H14" s="3">
        <v>1.0</v>
      </c>
      <c r="J14" s="2" t="s">
        <v>14</v>
      </c>
      <c r="K14" s="16">
        <v>0.0</v>
      </c>
    </row>
    <row r="15">
      <c r="C15" s="2" t="s">
        <v>15</v>
      </c>
      <c r="D15" s="3">
        <v>1.0</v>
      </c>
      <c r="E15" s="3">
        <v>1.0</v>
      </c>
      <c r="F15" s="3">
        <v>0.0</v>
      </c>
      <c r="G15" s="3">
        <v>0.0</v>
      </c>
      <c r="H15" s="3">
        <v>0.0</v>
      </c>
      <c r="J15" s="2" t="s">
        <v>15</v>
      </c>
      <c r="K15" s="16">
        <v>0.0</v>
      </c>
    </row>
    <row r="16">
      <c r="C16" s="2" t="s">
        <v>16</v>
      </c>
      <c r="D16" s="3">
        <v>0.0</v>
      </c>
      <c r="E16" s="3">
        <v>0.0</v>
      </c>
      <c r="F16" s="3">
        <v>0.0</v>
      </c>
      <c r="G16" s="3">
        <v>1.0</v>
      </c>
      <c r="H16" s="3">
        <v>0.0</v>
      </c>
      <c r="J16" s="2" t="s">
        <v>16</v>
      </c>
      <c r="K16" s="16">
        <v>0.0</v>
      </c>
    </row>
    <row r="17">
      <c r="C17" s="2" t="s">
        <v>17</v>
      </c>
      <c r="D17" s="3">
        <v>1.0</v>
      </c>
      <c r="E17" s="3">
        <v>0.0</v>
      </c>
      <c r="F17" s="3">
        <v>0.0</v>
      </c>
      <c r="G17" s="3">
        <v>0.0</v>
      </c>
      <c r="H17" s="3">
        <v>1.0</v>
      </c>
      <c r="J17" s="2" t="s">
        <v>17</v>
      </c>
      <c r="K17" s="16">
        <v>0.0</v>
      </c>
    </row>
    <row r="20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J20" s="1" t="s">
        <v>0</v>
      </c>
      <c r="K20" s="1" t="s">
        <v>24</v>
      </c>
    </row>
    <row r="21">
      <c r="C21" s="2" t="s">
        <v>6</v>
      </c>
      <c r="D21" s="18">
        <f>(D6/COUNTIF(D6:D17,1)/(LOG(D3/COUNTIF(D6:H6,1))))</f>
        <v>0</v>
      </c>
      <c r="E21" s="18">
        <f>(E6/COUNTIF(E6:E17,1)/(LOG(D3/COUNTIF(D6:H6,1))))</f>
        <v>0.3141176993</v>
      </c>
      <c r="F21" s="18">
        <f>(F6/COUNTIF(F6:F17,1)/(LOG(D3/COUNTIF(D6:H6,1))))</f>
        <v>0</v>
      </c>
      <c r="G21" s="18">
        <f>(G6/COUNTIF(G6:G17,1)/(LOG(D3/COUNTIF(D6:H6,1))))</f>
        <v>0.3141176993</v>
      </c>
      <c r="H21" s="18">
        <f>(H6/COUNTIF(H6:H17,1)/(LOG(D3/COUNTIF(D6:H6,1))))</f>
        <v>0</v>
      </c>
      <c r="J21" s="2" t="s">
        <v>6</v>
      </c>
      <c r="K21" s="16">
        <v>0.0</v>
      </c>
    </row>
    <row r="22">
      <c r="C22" s="2" t="s">
        <v>7</v>
      </c>
      <c r="D22" s="18">
        <f>(D7/COUNTIF(D6:D17,1)/(LOG(D3/COUNTIF(D7:H7,1))))</f>
        <v>0</v>
      </c>
      <c r="E22" s="18">
        <f>(E7/COUNTIF(E6:E17,1)/(LOG(D3/COUNTIF(D7:H7,1))))</f>
        <v>0.563446944</v>
      </c>
      <c r="F22" s="18">
        <f>(F7/COUNTIF(F6:F17,1)/(LOG(D3/COUNTIF(D7:H7,1))))</f>
        <v>0</v>
      </c>
      <c r="G22" s="18">
        <f>(G7/COUNTIF(G6:G17,1)/(LOG(D3/COUNTIF(D7:H7,1))))</f>
        <v>0.563446944</v>
      </c>
      <c r="H22" s="18">
        <f>(H7/COUNTIF(H6:H17,1)/(LOG(D3/COUNTIF(D7:H7,1))))</f>
        <v>0.751262592</v>
      </c>
      <c r="J22" s="2" t="s">
        <v>7</v>
      </c>
      <c r="K22" s="16">
        <v>0.0</v>
      </c>
    </row>
    <row r="23">
      <c r="C23" s="2" t="s">
        <v>8</v>
      </c>
      <c r="D23" s="18">
        <f>(D8/COUNTIF(D6:D17,1)/(LOG(D3/COUNTIF(D8:H8,1))))</f>
        <v>0</v>
      </c>
      <c r="E23" s="18">
        <f>(E8/COUNTIF(E6:E17,1)/(LOG(D3/COUNTIF(D8:H8,1))))</f>
        <v>0</v>
      </c>
      <c r="F23" s="18">
        <f>(F8/COUNTIF(F6:F17,1)/(LOG(D3/COUNTIF(D8:H8,1))))</f>
        <v>1.256470797</v>
      </c>
      <c r="G23" s="18">
        <f>(G8/COUNTIF(G6:G17,1)/(LOG(D3/COUNTIF(D8:H8,1))))</f>
        <v>0.3141176993</v>
      </c>
      <c r="H23" s="18">
        <f>(H8/COUNTIF(H6:H17,1)/(LOG(D3/COUNTIF(D8:H8,1))))</f>
        <v>0</v>
      </c>
      <c r="J23" s="2" t="s">
        <v>8</v>
      </c>
      <c r="K23" s="16">
        <v>0.0</v>
      </c>
    </row>
    <row r="24">
      <c r="C24" s="2" t="s">
        <v>9</v>
      </c>
      <c r="D24" s="18">
        <f>(D9/COUNTIF(D6:D17,1)/(LOG(D3/COUNTIF(D9:H9,1))))</f>
        <v>0</v>
      </c>
      <c r="E24" s="18">
        <f>(E9/COUNTIF(E6:E17,1)/(LOG(D3/COUNTIF(D9:H9,1))))</f>
        <v>0.563446944</v>
      </c>
      <c r="F24" s="18">
        <f>(F9/COUNTIF(F6:F17,1)/(LOG(D3/COUNTIF(D9:H9,1))))</f>
        <v>2.253787776</v>
      </c>
      <c r="G24" s="18">
        <f>(G9/COUNTIF(G6:G17,1)/(LOG(D3/COUNTIF(D9:H9,1))))</f>
        <v>0.563446944</v>
      </c>
      <c r="H24" s="18">
        <f>(H9/COUNTIF(H6:H17,1)/(LOG(D3/COUNTIF(D9:H9,1))))</f>
        <v>0</v>
      </c>
      <c r="J24" s="2" t="s">
        <v>9</v>
      </c>
      <c r="K24" s="16">
        <v>0.0</v>
      </c>
    </row>
    <row r="25">
      <c r="C25" s="2" t="s">
        <v>10</v>
      </c>
      <c r="D25" s="18">
        <f>(D10/COUNTIF(D6:D17,1)/(LOG(D3/COUNTIF(D10:H10,1))))</f>
        <v>1.126893888</v>
      </c>
      <c r="E25" s="18">
        <f>(E10/COUNTIF(E6:E17,1)/(LOG(D3/COUNTIF(D10:H10,1))))</f>
        <v>0.563446944</v>
      </c>
      <c r="F25" s="18">
        <f>(F10/COUNTIF(F6:F17,1)/(LOG(D3/COUNTIF(D10:H10,1))))</f>
        <v>0</v>
      </c>
      <c r="G25" s="18">
        <f>(G10/COUNTIF(G6:G17,1)/(LOG(D3/COUNTIF(D10:H10,1))))</f>
        <v>0</v>
      </c>
      <c r="H25" s="18">
        <f>(H10/COUNTIF(H6:H17,1)/(LOG(D3/COUNTIF(D10:H10,1))))</f>
        <v>0.751262592</v>
      </c>
      <c r="J25" s="2" t="s">
        <v>10</v>
      </c>
      <c r="K25" s="17">
        <v>1.0</v>
      </c>
    </row>
    <row r="26">
      <c r="C26" s="2" t="s">
        <v>11</v>
      </c>
      <c r="D26" s="18">
        <f>(D11/COUNTIF(D6:D17,1)/(LOG(D3/COUNTIF(D11:H11,1))))</f>
        <v>1.126893888</v>
      </c>
      <c r="E26" s="18">
        <f>(E11/COUNTIF(E6:E17,1)/(LOG(D3/COUNTIF(D11:H11,1))))</f>
        <v>0.563446944</v>
      </c>
      <c r="F26" s="18">
        <f>(F11/COUNTIF(F6:F17,1)/(LOG(D3/COUNTIF(D11:H11,1))))</f>
        <v>0</v>
      </c>
      <c r="G26" s="18">
        <f>(G11/COUNTIF(G6:G17,1)/(LOG(D3/COUNTIF(D11:H11,1))))</f>
        <v>0</v>
      </c>
      <c r="H26" s="18">
        <f>(H11/COUNTIF(H6:H17,1)/(LOG(D3/COUNTIF(D11:H11,1))))</f>
        <v>0.751262592</v>
      </c>
      <c r="J26" s="2" t="s">
        <v>11</v>
      </c>
      <c r="K26" s="17">
        <v>1.0</v>
      </c>
    </row>
    <row r="27">
      <c r="C27" s="2" t="s">
        <v>12</v>
      </c>
      <c r="D27" s="18">
        <f>(D12/COUNTIF(D6:D17,1)/(LOG(D3/COUNTIF(D12:H12,1))))</f>
        <v>0</v>
      </c>
      <c r="E27" s="18">
        <f>(E12/COUNTIF(E6:E17,1)/(LOG(D3/COUNTIF(D12:H12,1))))</f>
        <v>0.563446944</v>
      </c>
      <c r="F27" s="18">
        <f>(F12/COUNTIF(F6:F17,1)/(LOG(D3/COUNTIF(D12:H12,1))))</f>
        <v>0</v>
      </c>
      <c r="G27" s="18">
        <f>(G12/COUNTIF(G6:G17,1)/(LOG(D3/COUNTIF(D12:H12,1))))</f>
        <v>0.563446944</v>
      </c>
      <c r="H27" s="18">
        <f>(H12/COUNTIF(H6:H17,1)/(LOG(D3/COUNTIF(D12:H12,1))))</f>
        <v>0.751262592</v>
      </c>
      <c r="J27" s="2" t="s">
        <v>12</v>
      </c>
      <c r="K27" s="17">
        <v>1.0</v>
      </c>
    </row>
    <row r="28">
      <c r="C28" s="2" t="s">
        <v>13</v>
      </c>
      <c r="D28" s="18">
        <f>(D13/COUNTIF(D6:D17,1)/(LOG(D3/COUNTIF(D13:H13,1))))</f>
        <v>0</v>
      </c>
      <c r="E28" s="18">
        <f>(E13/COUNTIF(E6:E17,1)/(LOG(D3/COUNTIF(D13:H13,1))))</f>
        <v>0</v>
      </c>
      <c r="F28" s="18">
        <f>(F13/COUNTIF(F6:F17,1)/(LOG(D3/COUNTIF(D13:H13,1))))</f>
        <v>0</v>
      </c>
      <c r="G28" s="18">
        <f>(G13/COUNTIF(G6:G17,1)/(LOG(D3/COUNTIF(D13:H13,1))))</f>
        <v>0.1788345698</v>
      </c>
      <c r="H28" s="18">
        <f>(H13/COUNTIF(H6:H17,1)/(LOG(D3/COUNTIF(D13:H13,1))))</f>
        <v>0</v>
      </c>
      <c r="J28" s="2" t="s">
        <v>13</v>
      </c>
      <c r="K28" s="16">
        <v>0.0</v>
      </c>
    </row>
    <row r="29">
      <c r="C29" s="2" t="s">
        <v>14</v>
      </c>
      <c r="D29" s="18">
        <f>(D14/COUNTIF(D6:D17,1)/(LOG(D3/COUNTIF(D14:H14,1))))</f>
        <v>0</v>
      </c>
      <c r="E29" s="18">
        <f>(E14/COUNTIF(E6:E17,1)/(LOG(D3/COUNTIF(D14:H14,1))))</f>
        <v>0.563446944</v>
      </c>
      <c r="F29" s="18">
        <f>(F14/COUNTIF(F6:F17,1)/(LOG(D3/COUNTIF(D14:H14,1))))</f>
        <v>0</v>
      </c>
      <c r="G29" s="18">
        <f>(G14/COUNTIF(G6:G17,1)/(LOG(D3/COUNTIF(D14:H14,1))))</f>
        <v>0.563446944</v>
      </c>
      <c r="H29" s="18">
        <f>(H14/COUNTIF(H6:H17,1)/(LOG(D3/COUNTIF(D14:H14,1))))</f>
        <v>0.751262592</v>
      </c>
      <c r="J29" s="2" t="s">
        <v>14</v>
      </c>
      <c r="K29" s="16">
        <v>0.0</v>
      </c>
    </row>
    <row r="30">
      <c r="C30" s="2" t="s">
        <v>15</v>
      </c>
      <c r="D30" s="18">
        <f>(D15/COUNTIF(D6:D17,1)/(LOG(D3/COUNTIF(D15:H15,1))))</f>
        <v>0.6282353987</v>
      </c>
      <c r="E30" s="18">
        <f>(E15/COUNTIF(E6:E17,1)/(LOG(D3/COUNTIF(D15:H15,1))))</f>
        <v>0.3141176993</v>
      </c>
      <c r="F30" s="18">
        <f>(F15/COUNTIF(F6:F17,1)/(LOG(D3/COUNTIF(D15:H15,1))))</f>
        <v>0</v>
      </c>
      <c r="G30" s="18">
        <f>(G15/COUNTIF(G6:G17,1)/(LOG(D3/COUNTIF(D15:H15,1))))</f>
        <v>0</v>
      </c>
      <c r="H30" s="18">
        <f>(H15/COUNTIF(H6:H17,1)/(LOG(D3/COUNTIF(D15:H15,1))))</f>
        <v>0</v>
      </c>
      <c r="J30" s="2" t="s">
        <v>15</v>
      </c>
      <c r="K30" s="16">
        <v>0.0</v>
      </c>
    </row>
    <row r="31">
      <c r="C31" s="2" t="s">
        <v>16</v>
      </c>
      <c r="D31" s="18">
        <f>(D16/COUNTIF(D6:D17,1)/(LOG(D3/COUNTIF(D16:H16,1))))</f>
        <v>0</v>
      </c>
      <c r="E31" s="18">
        <f>(E16/COUNTIF(E6:E17,1)/(LOG(D3/COUNTIF(D16:H16,1))))</f>
        <v>0</v>
      </c>
      <c r="F31" s="18">
        <f>(F16/COUNTIF(F6:F17,1)/(LOG(D3/COUNTIF(D16:H16,1))))</f>
        <v>0</v>
      </c>
      <c r="G31" s="18">
        <f>(G16/COUNTIF(G6:G17,1)/(LOG(D3/COUNTIF(D16:H16,1))))</f>
        <v>0.1788345698</v>
      </c>
      <c r="H31" s="18">
        <f>(H16/COUNTIF(H6:H17,1)/(LOG(D3/COUNTIF(D16:H16,1))))</f>
        <v>0</v>
      </c>
      <c r="J31" s="2" t="s">
        <v>16</v>
      </c>
      <c r="K31" s="16">
        <v>0.0</v>
      </c>
    </row>
    <row r="32">
      <c r="C32" s="2" t="s">
        <v>17</v>
      </c>
      <c r="D32" s="18">
        <f>(D17/COUNTIF(D6:D17,1)/(LOG(D3/COUNTIF(D17:H17,1))))</f>
        <v>0.6282353987</v>
      </c>
      <c r="E32" s="18">
        <f>(E17/COUNTIF(E6:E17,1)/(LOG(D3/COUNTIF(D17:H17,1))))</f>
        <v>0</v>
      </c>
      <c r="F32" s="18">
        <f>(F17/COUNTIF(F6:F17,1)/(LOG(D3/COUNTIF(D17:H17,1))))</f>
        <v>0</v>
      </c>
      <c r="G32" s="18">
        <f>(G17/COUNTIF(G6:G17,1)/(LOG(D3/COUNTIF(D17:H17,1))))</f>
        <v>0</v>
      </c>
      <c r="H32" s="18">
        <f>(H17/COUNTIF(H6:H17,1)/(LOG(D3/COUNTIF(D17:H17,1))))</f>
        <v>0.4188235991</v>
      </c>
      <c r="J32" s="2" t="s">
        <v>17</v>
      </c>
      <c r="K32" s="16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4" t="s">
        <v>22</v>
      </c>
      <c r="C2" s="15">
        <v>5.0</v>
      </c>
    </row>
    <row r="3">
      <c r="I3" s="19" t="s">
        <v>25</v>
      </c>
      <c r="J3" s="20"/>
      <c r="K3" s="20"/>
      <c r="L3" s="20"/>
      <c r="M3" s="21"/>
    </row>
    <row r="4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22" t="s">
        <v>1</v>
      </c>
      <c r="J4" s="22" t="s">
        <v>2</v>
      </c>
      <c r="K4" s="22" t="s">
        <v>3</v>
      </c>
      <c r="L4" s="22" t="s">
        <v>4</v>
      </c>
      <c r="M4" s="22" t="s">
        <v>5</v>
      </c>
    </row>
    <row r="5">
      <c r="B5" s="2" t="s">
        <v>6</v>
      </c>
      <c r="C5" s="3">
        <v>0.0</v>
      </c>
      <c r="D5" s="3">
        <v>1.0</v>
      </c>
      <c r="E5" s="3">
        <v>0.0</v>
      </c>
      <c r="F5" s="3">
        <v>1.0</v>
      </c>
      <c r="G5" s="3">
        <v>0.0</v>
      </c>
      <c r="I5" s="23">
        <f t="shared" ref="I5:M5" si="1">I6/(I8*I7)</f>
        <v>0.617613887</v>
      </c>
      <c r="J5" s="24">
        <f t="shared" si="1"/>
        <v>0.2317349512</v>
      </c>
      <c r="K5" s="24">
        <f t="shared" si="1"/>
        <v>0</v>
      </c>
      <c r="L5" s="24">
        <f t="shared" si="1"/>
        <v>0</v>
      </c>
      <c r="M5" s="24">
        <f t="shared" si="1"/>
        <v>0.2811007961</v>
      </c>
      <c r="N5" s="25"/>
    </row>
    <row r="6">
      <c r="B6" s="2" t="s">
        <v>7</v>
      </c>
      <c r="C6" s="3">
        <v>0.0</v>
      </c>
      <c r="D6" s="3">
        <v>1.0</v>
      </c>
      <c r="E6" s="3">
        <v>0.0</v>
      </c>
      <c r="F6" s="3">
        <v>1.0</v>
      </c>
      <c r="G6" s="3">
        <v>1.0</v>
      </c>
      <c r="H6" s="14" t="s">
        <v>26</v>
      </c>
      <c r="I6" s="26">
        <f t="shared" ref="I6:M6" si="2">(C9*C24)+(C10*C25)</f>
        <v>2.253787776</v>
      </c>
      <c r="J6" s="26">
        <f t="shared" si="2"/>
        <v>1.126893888</v>
      </c>
      <c r="K6" s="26">
        <f t="shared" si="2"/>
        <v>0</v>
      </c>
      <c r="L6" s="26">
        <f t="shared" si="2"/>
        <v>0</v>
      </c>
      <c r="M6" s="26">
        <f t="shared" si="2"/>
        <v>1.502525184</v>
      </c>
    </row>
    <row r="7">
      <c r="B7" s="2" t="s">
        <v>8</v>
      </c>
      <c r="C7" s="3">
        <v>0.0</v>
      </c>
      <c r="D7" s="3">
        <v>0.0</v>
      </c>
      <c r="E7" s="3">
        <v>1.0</v>
      </c>
      <c r="F7" s="3">
        <v>1.0</v>
      </c>
      <c r="G7" s="3">
        <v>0.0</v>
      </c>
      <c r="H7" s="14" t="s">
        <v>27</v>
      </c>
      <c r="I7" s="26">
        <f t="shared" ref="I7:M7" si="3">SQRT(2)</f>
        <v>1.414213562</v>
      </c>
      <c r="J7" s="26">
        <f t="shared" si="3"/>
        <v>1.414213562</v>
      </c>
      <c r="K7" s="26">
        <f t="shared" si="3"/>
        <v>1.414213562</v>
      </c>
      <c r="L7" s="26">
        <f t="shared" si="3"/>
        <v>1.414213562</v>
      </c>
      <c r="M7" s="26">
        <f t="shared" si="3"/>
        <v>1.414213562</v>
      </c>
    </row>
    <row r="8">
      <c r="B8" s="2" t="s">
        <v>9</v>
      </c>
      <c r="C8" s="3">
        <v>0.0</v>
      </c>
      <c r="D8" s="3">
        <v>1.0</v>
      </c>
      <c r="E8" s="3">
        <v>1.0</v>
      </c>
      <c r="F8" s="3">
        <v>1.0</v>
      </c>
      <c r="G8" s="3">
        <v>0.0</v>
      </c>
      <c r="H8" s="14" t="s">
        <v>28</v>
      </c>
      <c r="I8" s="26">
        <f>SQRT((C24*2)^2 + (C29*2)^2)</f>
        <v>2.580363967</v>
      </c>
      <c r="J8" s="26">
        <f>SQRT((D20*2)^2+(D21*6)^2)</f>
        <v>3.438559034</v>
      </c>
      <c r="K8" s="26">
        <f>SQRT((E22^2+E23^2))</f>
        <v>2.580363967</v>
      </c>
      <c r="L8" s="26">
        <f>SQRT((F20*2)^2+(F21*3)^2+(F27*2)^2)</f>
        <v>1.838439299</v>
      </c>
      <c r="M8" s="26">
        <f>SQRT((G21*5)^2+G31^2)</f>
        <v>3.779589959</v>
      </c>
    </row>
    <row r="9">
      <c r="B9" s="2" t="s">
        <v>10</v>
      </c>
      <c r="C9" s="3">
        <v>1.0</v>
      </c>
      <c r="D9" s="3">
        <v>1.0</v>
      </c>
      <c r="E9" s="3">
        <v>0.0</v>
      </c>
      <c r="F9" s="3">
        <v>0.0</v>
      </c>
      <c r="G9" s="3">
        <v>1.0</v>
      </c>
      <c r="I9" s="27"/>
      <c r="J9" s="27"/>
      <c r="K9" s="27"/>
      <c r="L9" s="27"/>
      <c r="M9" s="27"/>
    </row>
    <row r="10">
      <c r="B10" s="2" t="s">
        <v>11</v>
      </c>
      <c r="C10" s="3">
        <v>1.0</v>
      </c>
      <c r="D10" s="3">
        <v>1.0</v>
      </c>
      <c r="E10" s="3">
        <v>0.0</v>
      </c>
      <c r="F10" s="3">
        <v>0.0</v>
      </c>
      <c r="G10" s="3">
        <v>1.0</v>
      </c>
      <c r="I10" s="19" t="s">
        <v>29</v>
      </c>
      <c r="J10" s="20"/>
      <c r="K10" s="20"/>
      <c r="L10" s="20"/>
      <c r="M10" s="21"/>
    </row>
    <row r="11">
      <c r="B11" s="2" t="s">
        <v>12</v>
      </c>
      <c r="C11" s="3">
        <v>0.0</v>
      </c>
      <c r="D11" s="3">
        <v>1.0</v>
      </c>
      <c r="E11" s="3">
        <v>0.0</v>
      </c>
      <c r="F11" s="3">
        <v>1.0</v>
      </c>
      <c r="G11" s="3">
        <v>1.0</v>
      </c>
      <c r="I11" s="22" t="s">
        <v>1</v>
      </c>
      <c r="J11" s="22" t="s">
        <v>2</v>
      </c>
      <c r="K11" s="22" t="s">
        <v>3</v>
      </c>
      <c r="L11" s="22" t="s">
        <v>4</v>
      </c>
      <c r="M11" s="22" t="s">
        <v>5</v>
      </c>
    </row>
    <row r="12">
      <c r="B12" s="2" t="s">
        <v>13</v>
      </c>
      <c r="C12" s="3">
        <v>0.0</v>
      </c>
      <c r="D12" s="3">
        <v>0.0</v>
      </c>
      <c r="E12" s="3">
        <v>0.0</v>
      </c>
      <c r="F12" s="3">
        <v>1.0</v>
      </c>
      <c r="G12" s="3">
        <v>0.0</v>
      </c>
      <c r="I12" s="28">
        <f t="shared" ref="I12:M12" si="4">I13/(I15*I14)</f>
        <v>0.5584528406</v>
      </c>
      <c r="J12" s="29">
        <f t="shared" si="4"/>
        <v>0.2457920331</v>
      </c>
      <c r="K12" s="29">
        <f t="shared" si="4"/>
        <v>0</v>
      </c>
      <c r="L12" s="29">
        <f t="shared" si="4"/>
        <v>0.1532405623</v>
      </c>
      <c r="M12" s="29">
        <f t="shared" si="4"/>
        <v>0.3535583759</v>
      </c>
    </row>
    <row r="13">
      <c r="B13" s="2" t="s">
        <v>14</v>
      </c>
      <c r="C13" s="3">
        <v>0.0</v>
      </c>
      <c r="D13" s="3">
        <v>1.0</v>
      </c>
      <c r="E13" s="3">
        <v>0.0</v>
      </c>
      <c r="F13" s="3">
        <v>1.0</v>
      </c>
      <c r="G13" s="3">
        <v>1.0</v>
      </c>
      <c r="H13" s="14" t="s">
        <v>26</v>
      </c>
      <c r="I13" s="26">
        <f t="shared" ref="I13:M13" si="5">(C9*C24)+(C10*C25)+(C11*C26)+(C16*C31)</f>
        <v>2.882023175</v>
      </c>
      <c r="J13" s="26">
        <f t="shared" si="5"/>
        <v>1.690340832</v>
      </c>
      <c r="K13" s="26">
        <f t="shared" si="5"/>
        <v>0</v>
      </c>
      <c r="L13" s="26">
        <f t="shared" si="5"/>
        <v>0.563446944</v>
      </c>
      <c r="M13" s="26">
        <f t="shared" si="5"/>
        <v>2.672611375</v>
      </c>
    </row>
    <row r="14">
      <c r="B14" s="2" t="s">
        <v>15</v>
      </c>
      <c r="C14" s="3">
        <v>1.0</v>
      </c>
      <c r="D14" s="3">
        <v>1.0</v>
      </c>
      <c r="E14" s="3">
        <v>0.0</v>
      </c>
      <c r="F14" s="3">
        <v>0.0</v>
      </c>
      <c r="G14" s="3">
        <v>0.0</v>
      </c>
      <c r="H14" s="14" t="s">
        <v>27</v>
      </c>
      <c r="I14" s="27">
        <f t="shared" ref="I14:M14" si="6">SQRT(4)</f>
        <v>2</v>
      </c>
      <c r="J14" s="27">
        <f t="shared" si="6"/>
        <v>2</v>
      </c>
      <c r="K14" s="27">
        <f t="shared" si="6"/>
        <v>2</v>
      </c>
      <c r="L14" s="27">
        <f t="shared" si="6"/>
        <v>2</v>
      </c>
      <c r="M14" s="27">
        <f t="shared" si="6"/>
        <v>2</v>
      </c>
    </row>
    <row r="15">
      <c r="B15" s="2" t="s">
        <v>16</v>
      </c>
      <c r="C15" s="3">
        <v>0.0</v>
      </c>
      <c r="D15" s="3">
        <v>0.0</v>
      </c>
      <c r="E15" s="3">
        <v>0.0</v>
      </c>
      <c r="F15" s="3">
        <v>1.0</v>
      </c>
      <c r="G15" s="3">
        <v>0.0</v>
      </c>
      <c r="H15" s="14" t="s">
        <v>28</v>
      </c>
      <c r="I15" s="26">
        <f t="shared" ref="I15:M15" si="7">I8</f>
        <v>2.580363967</v>
      </c>
      <c r="J15" s="26">
        <f t="shared" si="7"/>
        <v>3.438559034</v>
      </c>
      <c r="K15" s="26">
        <f t="shared" si="7"/>
        <v>2.580363967</v>
      </c>
      <c r="L15" s="26">
        <f t="shared" si="7"/>
        <v>1.838439299</v>
      </c>
      <c r="M15" s="26">
        <f t="shared" si="7"/>
        <v>3.779589959</v>
      </c>
    </row>
    <row r="16">
      <c r="B16" s="2" t="s">
        <v>17</v>
      </c>
      <c r="C16" s="3">
        <v>1.0</v>
      </c>
      <c r="D16" s="3">
        <v>0.0</v>
      </c>
      <c r="E16" s="3">
        <v>0.0</v>
      </c>
      <c r="F16" s="3">
        <v>0.0</v>
      </c>
      <c r="G16" s="3">
        <v>1.0</v>
      </c>
      <c r="I16" s="27"/>
      <c r="J16" s="27"/>
      <c r="K16" s="27"/>
      <c r="L16" s="27"/>
      <c r="M16" s="27"/>
    </row>
    <row r="17">
      <c r="I17" s="19" t="s">
        <v>30</v>
      </c>
      <c r="J17" s="20"/>
      <c r="K17" s="20"/>
      <c r="L17" s="20"/>
      <c r="M17" s="21"/>
    </row>
    <row r="18">
      <c r="I18" s="22" t="s">
        <v>1</v>
      </c>
      <c r="J18" s="22" t="s">
        <v>2</v>
      </c>
      <c r="K18" s="22" t="s">
        <v>3</v>
      </c>
      <c r="L18" s="22" t="s">
        <v>4</v>
      </c>
      <c r="M18" s="22" t="s">
        <v>5</v>
      </c>
    </row>
    <row r="19"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I19" s="28">
        <f t="shared" ref="I19:M19" si="8">I20/(I22*I21)</f>
        <v>0.1721576941</v>
      </c>
      <c r="J19" s="29">
        <f t="shared" si="8"/>
        <v>0.1291906017</v>
      </c>
      <c r="K19" s="29">
        <f t="shared" si="8"/>
        <v>0</v>
      </c>
      <c r="L19" s="29">
        <f t="shared" si="8"/>
        <v>0.1208170187</v>
      </c>
      <c r="M19" s="29">
        <f t="shared" si="8"/>
        <v>0</v>
      </c>
    </row>
    <row r="20">
      <c r="B20" s="2" t="s">
        <v>6</v>
      </c>
      <c r="C20" s="18">
        <f>(C5/COUNTIF(C5:C16,1)/(LOG(C2/COUNTIF(C5:G5,1))))</f>
        <v>0</v>
      </c>
      <c r="D20" s="18">
        <f>(D5/COUNTIF(D5:D16,1)/(LOG(C2/COUNTIF(C5:G5,1))))</f>
        <v>0.3141176993</v>
      </c>
      <c r="E20" s="18">
        <f>(E5/COUNTIF(E5:E16,1)/(LOG(C2/COUNTIF(C5:G5,1))))</f>
        <v>0</v>
      </c>
      <c r="F20" s="18">
        <f>(F5/COUNTIF(F5:F16,1)/(LOG(C2/COUNTIF(C5:G5,1))))</f>
        <v>0.3141176993</v>
      </c>
      <c r="G20" s="18">
        <f>(G5/COUNTIF(G5:G16,1)/(LOG(C2/COUNTIF(C5:G5,1))))</f>
        <v>0</v>
      </c>
      <c r="H20" s="14" t="s">
        <v>26</v>
      </c>
      <c r="I20" s="26">
        <f t="shared" ref="I20:M20" si="9">(C5*C20)+(C14*C29)</f>
        <v>0.6282353987</v>
      </c>
      <c r="J20" s="26">
        <f t="shared" si="9"/>
        <v>0.6282353987</v>
      </c>
      <c r="K20" s="26">
        <f t="shared" si="9"/>
        <v>0</v>
      </c>
      <c r="L20" s="26">
        <f t="shared" si="9"/>
        <v>0.3141176993</v>
      </c>
      <c r="M20" s="26">
        <f t="shared" si="9"/>
        <v>0</v>
      </c>
    </row>
    <row r="21">
      <c r="B21" s="2" t="s">
        <v>7</v>
      </c>
      <c r="C21" s="18">
        <f>(C6/COUNTIF(C5:C16,1)/(LOG(C2/COUNTIF(C6:G6,1))))</f>
        <v>0</v>
      </c>
      <c r="D21" s="18">
        <f>(D6/COUNTIF(D5:D16,1)/(LOG(C2/COUNTIF(C6:G6,1))))</f>
        <v>0.563446944</v>
      </c>
      <c r="E21" s="18">
        <f>(E6/COUNTIF(E5:E16,1)/(LOG(C2/COUNTIF(C6:G6,1))))</f>
        <v>0</v>
      </c>
      <c r="F21" s="18">
        <f>(F6/COUNTIF(F5:F16,1)/(LOG(C2/COUNTIF(C6:G6,1))))</f>
        <v>0.563446944</v>
      </c>
      <c r="G21" s="18">
        <f>(G6/COUNTIF(G5:G16,1)/(LOG(C2/COUNTIF(C6:G6,1))))</f>
        <v>0.751262592</v>
      </c>
      <c r="H21" s="14" t="s">
        <v>27</v>
      </c>
      <c r="I21" s="26">
        <f t="shared" ref="I21:M21" si="10">SQRT(2)</f>
        <v>1.414213562</v>
      </c>
      <c r="J21" s="26">
        <f t="shared" si="10"/>
        <v>1.414213562</v>
      </c>
      <c r="K21" s="26">
        <f t="shared" si="10"/>
        <v>1.414213562</v>
      </c>
      <c r="L21" s="26">
        <f t="shared" si="10"/>
        <v>1.414213562</v>
      </c>
      <c r="M21" s="26">
        <f t="shared" si="10"/>
        <v>1.414213562</v>
      </c>
    </row>
    <row r="22">
      <c r="B22" s="2" t="s">
        <v>8</v>
      </c>
      <c r="C22" s="18">
        <f>(C7/COUNTIF(C5:C16,1)/(LOG(C2/COUNTIF(C7:G7,1))))</f>
        <v>0</v>
      </c>
      <c r="D22" s="18">
        <f>(D7/COUNTIF(D5:D16,1)/(LOG(C2/COUNTIF(C7:G7,1))))</f>
        <v>0</v>
      </c>
      <c r="E22" s="18">
        <f>(E7/COUNTIF(E5:E16,1)/(LOG(C2/COUNTIF(C7:G7,1))))</f>
        <v>1.256470797</v>
      </c>
      <c r="F22" s="18">
        <f>(F7/COUNTIF(F5:F16,1)/(LOG(C2/COUNTIF(C7:G7,1))))</f>
        <v>0.3141176993</v>
      </c>
      <c r="G22" s="18">
        <f>(G7/COUNTIF(G5:G16,1)/(LOG(C2/COUNTIF(C7:G7,1))))</f>
        <v>0</v>
      </c>
      <c r="H22" s="14" t="s">
        <v>28</v>
      </c>
      <c r="I22" s="26">
        <f t="shared" ref="I22:M22" si="11">I8</f>
        <v>2.580363967</v>
      </c>
      <c r="J22" s="26">
        <f t="shared" si="11"/>
        <v>3.438559034</v>
      </c>
      <c r="K22" s="26">
        <f t="shared" si="11"/>
        <v>2.580363967</v>
      </c>
      <c r="L22" s="26">
        <f t="shared" si="11"/>
        <v>1.838439299</v>
      </c>
      <c r="M22" s="26">
        <f t="shared" si="11"/>
        <v>3.779589959</v>
      </c>
    </row>
    <row r="23">
      <c r="B23" s="2" t="s">
        <v>9</v>
      </c>
      <c r="C23" s="18">
        <f>(C8/COUNTIF(C5:C16,1)/(LOG(C2/COUNTIF(C8:G8,1))))</f>
        <v>0</v>
      </c>
      <c r="D23" s="18">
        <f>(D8/COUNTIF(D5:D16,1)/(LOG(C2/COUNTIF(C8:G8,1))))</f>
        <v>0.563446944</v>
      </c>
      <c r="E23" s="18">
        <f>(E8/COUNTIF(E5:E16,1)/(LOG(C2/COUNTIF(C8:G8,1))))</f>
        <v>2.253787776</v>
      </c>
      <c r="F23" s="18">
        <f>(F8/COUNTIF(F5:F16,1)/(LOG(C2/COUNTIF(C8:G8,1))))</f>
        <v>0.563446944</v>
      </c>
      <c r="G23" s="18">
        <f>(G8/COUNTIF(G5:G16,1)/(LOG(C2/COUNTIF(C8:G8,1))))</f>
        <v>0</v>
      </c>
      <c r="I23" s="27"/>
      <c r="J23" s="27"/>
      <c r="K23" s="27"/>
      <c r="L23" s="27"/>
      <c r="M23" s="27"/>
    </row>
    <row r="24">
      <c r="B24" s="2" t="s">
        <v>10</v>
      </c>
      <c r="C24" s="18">
        <f>(C9/COUNTIF(C5:C16,1)/(LOG(C2/COUNTIF(C9:G9,1))))</f>
        <v>1.126893888</v>
      </c>
      <c r="D24" s="18">
        <f>(D9/COUNTIF(D5:D16,1)/(LOG(C2/COUNTIF(C9:G9,1))))</f>
        <v>0.563446944</v>
      </c>
      <c r="E24" s="18">
        <f>(E9/COUNTIF(E5:E16,1)/(LOG(C2/COUNTIF(C9:G9,1))))</f>
        <v>0</v>
      </c>
      <c r="F24" s="18">
        <f>(F9/COUNTIF(F5:F16,1)/(LOG(C2/COUNTIF(C9:G9,1))))</f>
        <v>0</v>
      </c>
      <c r="G24" s="18">
        <f>(G9/COUNTIF(G5:G16,1)/(LOG(C2/COUNTIF(C9:G9,1))))</f>
        <v>0.751262592</v>
      </c>
      <c r="I24" s="19" t="s">
        <v>31</v>
      </c>
      <c r="J24" s="20"/>
      <c r="K24" s="20"/>
      <c r="L24" s="20"/>
      <c r="M24" s="21"/>
    </row>
    <row r="25">
      <c r="B25" s="2" t="s">
        <v>11</v>
      </c>
      <c r="C25" s="18">
        <f>(C10/COUNTIF(C5:C16,1)/(LOG(C2/COUNTIF(C10:G10,1))))</f>
        <v>1.126893888</v>
      </c>
      <c r="D25" s="18">
        <f>(D10/COUNTIF(D5:D16,1)/(LOG(C2/COUNTIF(C10:G10,1))))</f>
        <v>0.563446944</v>
      </c>
      <c r="E25" s="18">
        <f>(E10/COUNTIF(E5:E16,1)/(LOG(C2/COUNTIF(C10:G10,1))))</f>
        <v>0</v>
      </c>
      <c r="F25" s="18">
        <f>(F10/COUNTIF(F5:F16,1)/(LOG(C2/COUNTIF(C10:G10,1))))</f>
        <v>0</v>
      </c>
      <c r="G25" s="18">
        <f>(G10/COUNTIF(G5:G16,1)/(LOG(C2/COUNTIF(C10:G10,1))))</f>
        <v>0.751262592</v>
      </c>
      <c r="I25" s="22" t="s">
        <v>1</v>
      </c>
      <c r="J25" s="22" t="s">
        <v>2</v>
      </c>
      <c r="K25" s="22" t="s">
        <v>3</v>
      </c>
      <c r="L25" s="22" t="s">
        <v>4</v>
      </c>
      <c r="M25" s="22" t="s">
        <v>5</v>
      </c>
    </row>
    <row r="26">
      <c r="B26" s="2" t="s">
        <v>12</v>
      </c>
      <c r="C26" s="18">
        <f>(C11/COUNTIF(C5:C16,1)/(LOG(C2/COUNTIF(C11:G11,1))))</f>
        <v>0</v>
      </c>
      <c r="D26" s="18">
        <f>(D11/COUNTIF(D5:D16,1)/(LOG(C2/COUNTIF(C11:G11,1))))</f>
        <v>0.563446944</v>
      </c>
      <c r="E26" s="18">
        <f>(E11/COUNTIF(E5:E16,1)/(LOG(C2/COUNTIF(C11:G11,1))))</f>
        <v>0</v>
      </c>
      <c r="F26" s="18">
        <f>(F11/COUNTIF(F5:F16,1)/(LOG(C2/COUNTIF(C11:G11,1))))</f>
        <v>0.563446944</v>
      </c>
      <c r="G26" s="18">
        <f>(G11/COUNTIF(G5:G16,1)/(LOG(C2/COUNTIF(C11:G11,1))))</f>
        <v>0.751262592</v>
      </c>
      <c r="I26" s="29">
        <f t="shared" ref="I26:M26" si="12">I27/(I29*I28)</f>
        <v>0</v>
      </c>
      <c r="J26" s="29">
        <f t="shared" si="12"/>
        <v>0.05274184229</v>
      </c>
      <c r="K26" s="28">
        <f t="shared" si="12"/>
        <v>0.2811323373</v>
      </c>
      <c r="L26" s="29">
        <f t="shared" si="12"/>
        <v>0.2534552344</v>
      </c>
      <c r="M26" s="29">
        <f t="shared" si="12"/>
        <v>0</v>
      </c>
    </row>
    <row r="27">
      <c r="B27" s="2" t="s">
        <v>13</v>
      </c>
      <c r="C27" s="18">
        <f>(C12/COUNTIF(C5:C16,1)/(LOG(C2/COUNTIF(C12:G12,1))))</f>
        <v>0</v>
      </c>
      <c r="D27" s="18">
        <f>(D12/COUNTIF(D5:D16,1)/(LOG(C2/COUNTIF(C12:G12,1))))</f>
        <v>0</v>
      </c>
      <c r="E27" s="18">
        <f>(E12/COUNTIF(E5:E16,1)/(LOG(C2/COUNTIF(C12:G12,1))))</f>
        <v>0</v>
      </c>
      <c r="F27" s="18">
        <f>(F12/COUNTIF(F5:F16,1)/(LOG(C2/COUNTIF(C12:G12,1))))</f>
        <v>0.1788345698</v>
      </c>
      <c r="G27" s="18">
        <f>(G12/COUNTIF(G5:G16,1)/(LOG(C2/COUNTIF(C12:G12,1))))</f>
        <v>0</v>
      </c>
      <c r="H27" s="14" t="s">
        <v>26</v>
      </c>
      <c r="I27" s="26">
        <f t="shared" ref="I27:M27" si="13">(C5*C20)+(C7*C22)+(C15*C30)</f>
        <v>0</v>
      </c>
      <c r="J27" s="26">
        <f t="shared" si="13"/>
        <v>0.3141176993</v>
      </c>
      <c r="K27" s="26">
        <f t="shared" si="13"/>
        <v>1.256470797</v>
      </c>
      <c r="L27" s="26">
        <f t="shared" si="13"/>
        <v>0.8070699684</v>
      </c>
      <c r="M27" s="26">
        <f t="shared" si="13"/>
        <v>0</v>
      </c>
    </row>
    <row r="28">
      <c r="B28" s="2" t="s">
        <v>14</v>
      </c>
      <c r="C28" s="18">
        <f>(C13/COUNTIF(C5:C16,1)/(LOG(C2/COUNTIF(C13:G13,1))))</f>
        <v>0</v>
      </c>
      <c r="D28" s="18">
        <f>(D13/COUNTIF(D5:D16,1)/(LOG(C2/COUNTIF(C13:G13,1))))</f>
        <v>0.563446944</v>
      </c>
      <c r="E28" s="18">
        <f>(E13/COUNTIF(E5:E16,1)/(LOG(C2/COUNTIF(C13:G13,1))))</f>
        <v>0</v>
      </c>
      <c r="F28" s="18">
        <f>(F13/COUNTIF(F5:F16,1)/(LOG(C2/COUNTIF(C13:G13,1))))</f>
        <v>0.563446944</v>
      </c>
      <c r="G28" s="18">
        <f>(G13/COUNTIF(G5:G16,1)/(LOG(C2/COUNTIF(C13:G13,1))))</f>
        <v>0.751262592</v>
      </c>
      <c r="H28" s="14" t="s">
        <v>27</v>
      </c>
      <c r="I28" s="26">
        <f t="shared" ref="I28:M28" si="14">SQRT(3)</f>
        <v>1.732050808</v>
      </c>
      <c r="J28" s="26">
        <f t="shared" si="14"/>
        <v>1.732050808</v>
      </c>
      <c r="K28" s="26">
        <f t="shared" si="14"/>
        <v>1.732050808</v>
      </c>
      <c r="L28" s="26">
        <f t="shared" si="14"/>
        <v>1.732050808</v>
      </c>
      <c r="M28" s="26">
        <f t="shared" si="14"/>
        <v>1.732050808</v>
      </c>
    </row>
    <row r="29">
      <c r="B29" s="2" t="s">
        <v>15</v>
      </c>
      <c r="C29" s="18">
        <f>(C14/COUNTIF(C5:C16,1)/(LOG(C2/COUNTIF(C14:G14,1))))</f>
        <v>0.6282353987</v>
      </c>
      <c r="D29" s="18">
        <f>(D14/COUNTIF(D5:D16,1)/(LOG(C2/COUNTIF(C14:G14,1))))</f>
        <v>0.3141176993</v>
      </c>
      <c r="E29" s="18">
        <f>(E14/COUNTIF(E5:E16,1)/(LOG(C2/COUNTIF(C14:G14,1))))</f>
        <v>0</v>
      </c>
      <c r="F29" s="18">
        <f>(F14/COUNTIF(F5:F16,1)/(LOG(C2/COUNTIF(C14:G14,1))))</f>
        <v>0</v>
      </c>
      <c r="G29" s="18">
        <f>(G14/COUNTIF(G5:G16,1)/(LOG(C2/COUNTIF(C14:G14,1))))</f>
        <v>0</v>
      </c>
      <c r="H29" s="14" t="s">
        <v>28</v>
      </c>
      <c r="I29" s="26">
        <f t="shared" ref="I29:M29" si="15">I8</f>
        <v>2.580363967</v>
      </c>
      <c r="J29" s="26">
        <f t="shared" si="15"/>
        <v>3.438559034</v>
      </c>
      <c r="K29" s="26">
        <f t="shared" si="15"/>
        <v>2.580363967</v>
      </c>
      <c r="L29" s="26">
        <f t="shared" si="15"/>
        <v>1.838439299</v>
      </c>
      <c r="M29" s="26">
        <f t="shared" si="15"/>
        <v>3.779589959</v>
      </c>
    </row>
    <row r="30">
      <c r="B30" s="2" t="s">
        <v>16</v>
      </c>
      <c r="C30" s="18">
        <f>(C15/COUNTIF(C5:C16,1)/(LOG(C2/COUNTIF(C15:G15,1))))</f>
        <v>0</v>
      </c>
      <c r="D30" s="18">
        <f>(D15/COUNTIF(D5:D16,1)/(LOG(C2/COUNTIF(C15:G15,1))))</f>
        <v>0</v>
      </c>
      <c r="E30" s="18">
        <f>(E15/COUNTIF(E5:E16,1)/(LOG(C2/COUNTIF(C15:G15,1))))</f>
        <v>0</v>
      </c>
      <c r="F30" s="18">
        <f>(F15/COUNTIF(F5:F16,1)/(LOG(C2/COUNTIF(C15:G15,1))))</f>
        <v>0.1788345698</v>
      </c>
      <c r="G30" s="18">
        <f>(G15/COUNTIF(G5:G16,1)/(LOG(C2/COUNTIF(C15:G15,1))))</f>
        <v>0</v>
      </c>
      <c r="I30" s="27"/>
      <c r="J30" s="27"/>
      <c r="K30" s="27"/>
      <c r="L30" s="27"/>
      <c r="M30" s="27"/>
    </row>
    <row r="31">
      <c r="B31" s="2" t="s">
        <v>17</v>
      </c>
      <c r="C31" s="18">
        <f>(C16/COUNTIF(C5:C16,1)/(LOG(C2/COUNTIF(C16:G16,1))))</f>
        <v>0.6282353987</v>
      </c>
      <c r="D31" s="18">
        <f>(D16/COUNTIF(D5:D16,1)/(LOG(C2/COUNTIF(C16:G16,1))))</f>
        <v>0</v>
      </c>
      <c r="E31" s="18">
        <f>(E16/COUNTIF(E5:E16,1)/(LOG(C2/COUNTIF(C16:G16,1))))</f>
        <v>0</v>
      </c>
      <c r="F31" s="18">
        <f>(F16/COUNTIF(F5:F16,1)/(LOG(C2/COUNTIF(C16:G16,1))))</f>
        <v>0</v>
      </c>
      <c r="G31" s="18">
        <f>(G16/COUNTIF(G5:G16,1)/(LOG(C2/COUNTIF(C16:G16,1))))</f>
        <v>0.4188235991</v>
      </c>
      <c r="I31" s="19" t="s">
        <v>32</v>
      </c>
      <c r="J31" s="20"/>
      <c r="K31" s="20"/>
      <c r="L31" s="20"/>
      <c r="M31" s="21"/>
    </row>
    <row r="32">
      <c r="I32" s="22" t="s">
        <v>1</v>
      </c>
      <c r="J32" s="22" t="s">
        <v>2</v>
      </c>
      <c r="K32" s="22" t="s">
        <v>3</v>
      </c>
      <c r="L32" s="22" t="s">
        <v>4</v>
      </c>
      <c r="M32" s="22" t="s">
        <v>5</v>
      </c>
    </row>
    <row r="33">
      <c r="I33" s="29">
        <f t="shared" ref="I33:M33" si="16">I34/(I36*I35)</f>
        <v>0.2183594838</v>
      </c>
      <c r="J33" s="29">
        <f t="shared" si="16"/>
        <v>0.2095371307</v>
      </c>
      <c r="K33" s="29">
        <f t="shared" si="16"/>
        <v>0.2434677459</v>
      </c>
      <c r="L33" s="28">
        <f t="shared" si="16"/>
        <v>0.3241016288</v>
      </c>
      <c r="M33" s="29">
        <f t="shared" si="16"/>
        <v>0.1987682791</v>
      </c>
    </row>
    <row r="34">
      <c r="H34" s="14" t="s">
        <v>26</v>
      </c>
      <c r="I34" s="26">
        <f t="shared" ref="I34:M34" si="17">(C5*C20)+(C7*C22)+(C10*C25)+(C11*C26)</f>
        <v>1.126893888</v>
      </c>
      <c r="J34" s="26">
        <f t="shared" si="17"/>
        <v>1.441011587</v>
      </c>
      <c r="K34" s="26">
        <f t="shared" si="17"/>
        <v>1.256470797</v>
      </c>
      <c r="L34" s="26">
        <f t="shared" si="17"/>
        <v>1.191682343</v>
      </c>
      <c r="M34" s="26">
        <f t="shared" si="17"/>
        <v>1.502525184</v>
      </c>
    </row>
    <row r="35">
      <c r="H35" s="14" t="s">
        <v>27</v>
      </c>
      <c r="I35" s="27">
        <f t="shared" ref="I35:M35" si="18">SQRT(4)</f>
        <v>2</v>
      </c>
      <c r="J35" s="27">
        <f t="shared" si="18"/>
        <v>2</v>
      </c>
      <c r="K35" s="27">
        <f t="shared" si="18"/>
        <v>2</v>
      </c>
      <c r="L35" s="27">
        <f t="shared" si="18"/>
        <v>2</v>
      </c>
      <c r="M35" s="27">
        <f t="shared" si="18"/>
        <v>2</v>
      </c>
    </row>
    <row r="36">
      <c r="H36" s="14" t="s">
        <v>28</v>
      </c>
      <c r="I36" s="26">
        <f t="shared" ref="I36:M36" si="19">I8</f>
        <v>2.580363967</v>
      </c>
      <c r="J36" s="26">
        <f t="shared" si="19"/>
        <v>3.438559034</v>
      </c>
      <c r="K36" s="26">
        <f t="shared" si="19"/>
        <v>2.580363967</v>
      </c>
      <c r="L36" s="26">
        <f t="shared" si="19"/>
        <v>1.838439299</v>
      </c>
      <c r="M36" s="26">
        <f t="shared" si="19"/>
        <v>3.779589959</v>
      </c>
    </row>
  </sheetData>
  <mergeCells count="5">
    <mergeCell ref="I3:M3"/>
    <mergeCell ref="I10:M10"/>
    <mergeCell ref="I17:M17"/>
    <mergeCell ref="I24:M24"/>
    <mergeCell ref="I31:M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0" t="s">
        <v>25</v>
      </c>
      <c r="N3" s="30" t="s">
        <v>29</v>
      </c>
    </row>
    <row r="4">
      <c r="B4" s="31" t="s">
        <v>33</v>
      </c>
      <c r="C4" s="31" t="s">
        <v>34</v>
      </c>
      <c r="D4" s="31" t="s">
        <v>35</v>
      </c>
      <c r="E4" s="27"/>
      <c r="F4" s="31" t="s">
        <v>33</v>
      </c>
      <c r="G4" s="31" t="s">
        <v>34</v>
      </c>
      <c r="H4" s="31" t="s">
        <v>36</v>
      </c>
      <c r="N4" s="31" t="s">
        <v>33</v>
      </c>
      <c r="O4" s="31" t="s">
        <v>34</v>
      </c>
      <c r="P4" s="31" t="s">
        <v>35</v>
      </c>
      <c r="Q4" s="27"/>
      <c r="R4" s="31" t="s">
        <v>33</v>
      </c>
      <c r="S4" s="31" t="s">
        <v>34</v>
      </c>
      <c r="T4" s="31" t="s">
        <v>36</v>
      </c>
    </row>
    <row r="5">
      <c r="B5" s="16">
        <v>1.0</v>
      </c>
      <c r="C5" s="16">
        <v>1.0</v>
      </c>
      <c r="D5" s="27">
        <f t="shared" ref="D5:D9" si="1">B5/C5</f>
        <v>1</v>
      </c>
      <c r="E5" s="27"/>
      <c r="F5" s="16">
        <v>1.0</v>
      </c>
      <c r="G5" s="16">
        <v>3.0</v>
      </c>
      <c r="H5" s="32">
        <f t="shared" ref="H5:H9" si="2">F5/G5</f>
        <v>0.3333333333</v>
      </c>
      <c r="N5" s="16">
        <v>1.0</v>
      </c>
      <c r="O5" s="16">
        <v>1.0</v>
      </c>
      <c r="P5" s="27">
        <f t="shared" ref="P5:P9" si="3">N5/O5</f>
        <v>1</v>
      </c>
      <c r="Q5" s="27"/>
      <c r="R5" s="16">
        <v>1.0</v>
      </c>
      <c r="S5" s="16">
        <v>2.0</v>
      </c>
      <c r="T5" s="32">
        <f t="shared" ref="T5:T9" si="4">R5/S5</f>
        <v>0.5</v>
      </c>
    </row>
    <row r="6">
      <c r="B6" s="16">
        <v>2.0</v>
      </c>
      <c r="C6" s="16">
        <v>2.0</v>
      </c>
      <c r="D6" s="27">
        <f t="shared" si="1"/>
        <v>1</v>
      </c>
      <c r="E6" s="27"/>
      <c r="F6" s="16">
        <v>2.0</v>
      </c>
      <c r="G6" s="16">
        <v>3.0</v>
      </c>
      <c r="H6" s="32">
        <f t="shared" si="2"/>
        <v>0.6666666667</v>
      </c>
      <c r="N6" s="16">
        <v>1.0</v>
      </c>
      <c r="O6" s="16">
        <v>2.0</v>
      </c>
      <c r="P6" s="27">
        <f t="shared" si="3"/>
        <v>0.5</v>
      </c>
      <c r="Q6" s="27"/>
      <c r="R6" s="16">
        <v>1.0</v>
      </c>
      <c r="S6" s="16">
        <v>2.0</v>
      </c>
      <c r="T6" s="32">
        <f t="shared" si="4"/>
        <v>0.5</v>
      </c>
    </row>
    <row r="7">
      <c r="B7" s="16">
        <v>2.0</v>
      </c>
      <c r="C7" s="16">
        <v>3.0</v>
      </c>
      <c r="D7" s="32">
        <f t="shared" si="1"/>
        <v>0.6666666667</v>
      </c>
      <c r="E7" s="27"/>
      <c r="F7" s="16">
        <v>2.0</v>
      </c>
      <c r="G7" s="16">
        <v>3.0</v>
      </c>
      <c r="H7" s="32">
        <f t="shared" si="2"/>
        <v>0.6666666667</v>
      </c>
      <c r="N7" s="16">
        <v>1.0</v>
      </c>
      <c r="O7" s="16">
        <v>3.0</v>
      </c>
      <c r="P7" s="32">
        <f t="shared" si="3"/>
        <v>0.3333333333</v>
      </c>
      <c r="Q7" s="27"/>
      <c r="R7" s="16">
        <v>1.0</v>
      </c>
      <c r="S7" s="16">
        <v>2.0</v>
      </c>
      <c r="T7" s="32">
        <f t="shared" si="4"/>
        <v>0.5</v>
      </c>
    </row>
    <row r="8">
      <c r="B8" s="16">
        <v>2.0</v>
      </c>
      <c r="C8" s="16">
        <v>4.0</v>
      </c>
      <c r="D8" s="27">
        <f t="shared" si="1"/>
        <v>0.5</v>
      </c>
      <c r="E8" s="27"/>
      <c r="F8" s="16">
        <v>2.0</v>
      </c>
      <c r="G8" s="16">
        <v>3.0</v>
      </c>
      <c r="H8" s="32">
        <f t="shared" si="2"/>
        <v>0.6666666667</v>
      </c>
      <c r="N8" s="16">
        <v>1.0</v>
      </c>
      <c r="O8" s="16">
        <v>4.0</v>
      </c>
      <c r="P8" s="27">
        <f t="shared" si="3"/>
        <v>0.25</v>
      </c>
      <c r="Q8" s="27"/>
      <c r="R8" s="16">
        <v>1.0</v>
      </c>
      <c r="S8" s="16">
        <v>2.0</v>
      </c>
      <c r="T8" s="32">
        <f t="shared" si="4"/>
        <v>0.5</v>
      </c>
    </row>
    <row r="9">
      <c r="B9" s="16">
        <v>3.0</v>
      </c>
      <c r="C9" s="16">
        <v>5.0</v>
      </c>
      <c r="D9" s="27">
        <f t="shared" si="1"/>
        <v>0.6</v>
      </c>
      <c r="E9" s="27"/>
      <c r="F9" s="16">
        <v>3.0</v>
      </c>
      <c r="G9" s="16">
        <v>3.0</v>
      </c>
      <c r="H9" s="32">
        <f t="shared" si="2"/>
        <v>1</v>
      </c>
      <c r="N9" s="16">
        <v>2.0</v>
      </c>
      <c r="O9" s="16">
        <v>5.0</v>
      </c>
      <c r="P9" s="27">
        <f t="shared" si="3"/>
        <v>0.4</v>
      </c>
      <c r="Q9" s="27"/>
      <c r="R9" s="16">
        <v>2.0</v>
      </c>
      <c r="S9" s="16">
        <v>2.0</v>
      </c>
      <c r="T9" s="32">
        <f t="shared" si="4"/>
        <v>1</v>
      </c>
    </row>
    <row r="25">
      <c r="B25" s="33" t="s">
        <v>30</v>
      </c>
      <c r="N25" s="33" t="s">
        <v>31</v>
      </c>
      <c r="Z25" s="33" t="s">
        <v>32</v>
      </c>
    </row>
    <row r="26">
      <c r="B26" s="34" t="s">
        <v>33</v>
      </c>
      <c r="C26" s="34" t="s">
        <v>34</v>
      </c>
      <c r="D26" s="35" t="s">
        <v>35</v>
      </c>
      <c r="E26" s="36"/>
      <c r="F26" s="34" t="s">
        <v>33</v>
      </c>
      <c r="G26" s="34" t="s">
        <v>34</v>
      </c>
      <c r="H26" s="34" t="s">
        <v>36</v>
      </c>
      <c r="N26" s="34" t="s">
        <v>33</v>
      </c>
      <c r="O26" s="34" t="s">
        <v>34</v>
      </c>
      <c r="P26" s="35" t="s">
        <v>35</v>
      </c>
      <c r="Q26" s="36"/>
      <c r="R26" s="34" t="s">
        <v>33</v>
      </c>
      <c r="S26" s="34" t="s">
        <v>34</v>
      </c>
      <c r="T26" s="34" t="s">
        <v>36</v>
      </c>
      <c r="Z26" s="34" t="s">
        <v>33</v>
      </c>
      <c r="AA26" s="34" t="s">
        <v>34</v>
      </c>
      <c r="AB26" s="35" t="s">
        <v>35</v>
      </c>
      <c r="AC26" s="36"/>
      <c r="AD26" s="34" t="s">
        <v>33</v>
      </c>
      <c r="AE26" s="34" t="s">
        <v>34</v>
      </c>
      <c r="AF26" s="34" t="s">
        <v>36</v>
      </c>
    </row>
    <row r="27">
      <c r="B27" s="37">
        <v>0.0</v>
      </c>
      <c r="C27" s="38">
        <v>1.0</v>
      </c>
      <c r="D27" s="38">
        <f t="shared" ref="D27:D31" si="5">B27/C27</f>
        <v>0</v>
      </c>
      <c r="E27" s="36"/>
      <c r="F27" s="37">
        <v>0.0</v>
      </c>
      <c r="G27" s="37">
        <v>1.0</v>
      </c>
      <c r="H27" s="39">
        <f t="shared" ref="H27:H31" si="6">F27/G27</f>
        <v>0</v>
      </c>
      <c r="N27" s="37">
        <v>0.0</v>
      </c>
      <c r="O27" s="38">
        <v>1.0</v>
      </c>
      <c r="P27" s="38">
        <f t="shared" ref="P27:P31" si="7">N27/O27</f>
        <v>0</v>
      </c>
      <c r="Q27" s="36"/>
      <c r="R27" s="37">
        <v>0.0</v>
      </c>
      <c r="S27" s="37">
        <v>1.0</v>
      </c>
      <c r="T27" s="39">
        <f t="shared" ref="T27:T31" si="8">R27/S27</f>
        <v>0</v>
      </c>
      <c r="Z27" s="37">
        <v>0.0</v>
      </c>
      <c r="AA27" s="38">
        <v>1.0</v>
      </c>
      <c r="AB27" s="38">
        <f t="shared" ref="AB27:AB31" si="9">Z27/AA27</f>
        <v>0</v>
      </c>
      <c r="AC27" s="36"/>
      <c r="AD27" s="37">
        <v>0.0</v>
      </c>
      <c r="AE27" s="37">
        <v>2.0</v>
      </c>
      <c r="AF27" s="39">
        <f t="shared" ref="AF27:AF31" si="10">AD27/AE27</f>
        <v>0</v>
      </c>
    </row>
    <row r="28">
      <c r="B28" s="37">
        <v>1.0</v>
      </c>
      <c r="C28" s="38">
        <v>2.0</v>
      </c>
      <c r="D28" s="38">
        <f t="shared" si="5"/>
        <v>0.5</v>
      </c>
      <c r="E28" s="36"/>
      <c r="F28" s="37">
        <v>1.0</v>
      </c>
      <c r="G28" s="37">
        <v>1.0</v>
      </c>
      <c r="H28" s="39">
        <f t="shared" si="6"/>
        <v>1</v>
      </c>
      <c r="N28" s="37">
        <v>0.0</v>
      </c>
      <c r="O28" s="38">
        <v>2.0</v>
      </c>
      <c r="P28" s="38">
        <f t="shared" si="7"/>
        <v>0</v>
      </c>
      <c r="Q28" s="36"/>
      <c r="R28" s="37">
        <v>0.0</v>
      </c>
      <c r="S28" s="37">
        <v>1.0</v>
      </c>
      <c r="T28" s="39">
        <f t="shared" si="8"/>
        <v>0</v>
      </c>
      <c r="Z28" s="37">
        <v>1.0</v>
      </c>
      <c r="AA28" s="38">
        <v>2.0</v>
      </c>
      <c r="AB28" s="38">
        <f t="shared" si="9"/>
        <v>0.5</v>
      </c>
      <c r="AC28" s="36"/>
      <c r="AD28" s="37">
        <v>1.0</v>
      </c>
      <c r="AE28" s="37">
        <v>2.0</v>
      </c>
      <c r="AF28" s="39">
        <f t="shared" si="10"/>
        <v>0.5</v>
      </c>
    </row>
    <row r="29">
      <c r="B29" s="37">
        <v>1.0</v>
      </c>
      <c r="C29" s="38">
        <v>3.0</v>
      </c>
      <c r="D29" s="39">
        <f t="shared" si="5"/>
        <v>0.3333333333</v>
      </c>
      <c r="E29" s="36"/>
      <c r="F29" s="37">
        <v>1.0</v>
      </c>
      <c r="G29" s="37">
        <v>1.0</v>
      </c>
      <c r="H29" s="39">
        <f t="shared" si="6"/>
        <v>1</v>
      </c>
      <c r="N29" s="37">
        <v>0.0</v>
      </c>
      <c r="O29" s="38">
        <v>3.0</v>
      </c>
      <c r="P29" s="39">
        <f t="shared" si="7"/>
        <v>0</v>
      </c>
      <c r="Q29" s="36"/>
      <c r="R29" s="37">
        <v>0.0</v>
      </c>
      <c r="S29" s="37">
        <v>1.0</v>
      </c>
      <c r="T29" s="39">
        <f t="shared" si="8"/>
        <v>0</v>
      </c>
      <c r="Z29" s="37">
        <v>1.0</v>
      </c>
      <c r="AA29" s="38">
        <v>3.0</v>
      </c>
      <c r="AB29" s="39">
        <f t="shared" si="9"/>
        <v>0.3333333333</v>
      </c>
      <c r="AC29" s="36"/>
      <c r="AD29" s="37">
        <v>1.0</v>
      </c>
      <c r="AE29" s="37">
        <v>2.0</v>
      </c>
      <c r="AF29" s="39">
        <f t="shared" si="10"/>
        <v>0.5</v>
      </c>
    </row>
    <row r="30">
      <c r="B30" s="37">
        <v>1.0</v>
      </c>
      <c r="C30" s="38">
        <v>4.0</v>
      </c>
      <c r="D30" s="38">
        <f t="shared" si="5"/>
        <v>0.25</v>
      </c>
      <c r="E30" s="36"/>
      <c r="F30" s="37">
        <v>1.0</v>
      </c>
      <c r="G30" s="37">
        <v>1.0</v>
      </c>
      <c r="H30" s="39">
        <f t="shared" si="6"/>
        <v>1</v>
      </c>
      <c r="N30" s="37">
        <v>1.0</v>
      </c>
      <c r="O30" s="38">
        <v>4.0</v>
      </c>
      <c r="P30" s="38">
        <f t="shared" si="7"/>
        <v>0.25</v>
      </c>
      <c r="Q30" s="36"/>
      <c r="R30" s="37">
        <v>1.0</v>
      </c>
      <c r="S30" s="37">
        <v>1.0</v>
      </c>
      <c r="T30" s="39">
        <f t="shared" si="8"/>
        <v>1</v>
      </c>
      <c r="Z30" s="37">
        <v>2.0</v>
      </c>
      <c r="AA30" s="38">
        <v>4.0</v>
      </c>
      <c r="AB30" s="38">
        <f t="shared" si="9"/>
        <v>0.5</v>
      </c>
      <c r="AC30" s="36"/>
      <c r="AD30" s="37">
        <v>2.0</v>
      </c>
      <c r="AE30" s="37">
        <v>2.0</v>
      </c>
      <c r="AF30" s="39">
        <f t="shared" si="10"/>
        <v>1</v>
      </c>
    </row>
    <row r="31">
      <c r="B31" s="37">
        <v>1.0</v>
      </c>
      <c r="C31" s="38">
        <v>5.0</v>
      </c>
      <c r="D31" s="38">
        <f t="shared" si="5"/>
        <v>0.2</v>
      </c>
      <c r="E31" s="36"/>
      <c r="F31" s="37">
        <v>1.0</v>
      </c>
      <c r="G31" s="37">
        <v>1.0</v>
      </c>
      <c r="H31" s="39">
        <f t="shared" si="6"/>
        <v>1</v>
      </c>
      <c r="N31" s="37">
        <v>1.0</v>
      </c>
      <c r="O31" s="38">
        <v>5.0</v>
      </c>
      <c r="P31" s="38">
        <f t="shared" si="7"/>
        <v>0.2</v>
      </c>
      <c r="Q31" s="36"/>
      <c r="R31" s="37">
        <v>1.0</v>
      </c>
      <c r="S31" s="37">
        <v>1.0</v>
      </c>
      <c r="T31" s="39">
        <f t="shared" si="8"/>
        <v>1</v>
      </c>
      <c r="Z31" s="37">
        <v>2.0</v>
      </c>
      <c r="AA31" s="38">
        <v>5.0</v>
      </c>
      <c r="AB31" s="38">
        <f t="shared" si="9"/>
        <v>0.4</v>
      </c>
      <c r="AC31" s="36"/>
      <c r="AD31" s="37">
        <v>2.0</v>
      </c>
      <c r="AE31" s="37">
        <v>2.0</v>
      </c>
      <c r="AF31" s="39">
        <f t="shared" si="10"/>
        <v>1</v>
      </c>
    </row>
    <row r="47">
      <c r="B47" s="30" t="s">
        <v>37</v>
      </c>
    </row>
    <row r="48">
      <c r="B48" s="31" t="s">
        <v>34</v>
      </c>
      <c r="C48" s="31" t="s">
        <v>35</v>
      </c>
      <c r="D48" s="31" t="s">
        <v>36</v>
      </c>
    </row>
    <row r="49">
      <c r="B49" s="16">
        <v>1.0</v>
      </c>
      <c r="C49" s="27">
        <f t="shared" ref="C49:C53" si="11">(D5+P5+D27+P27+AB27)/($B$53)</f>
        <v>0.4</v>
      </c>
      <c r="D49" s="40">
        <f t="shared" ref="D49:D53" si="12">(H5+T5+H27+T27+AF27)/($B$53)</f>
        <v>0.1666666667</v>
      </c>
    </row>
    <row r="50">
      <c r="B50" s="16">
        <v>2.0</v>
      </c>
      <c r="C50" s="27">
        <f t="shared" si="11"/>
        <v>0.5</v>
      </c>
      <c r="D50" s="40">
        <f t="shared" si="12"/>
        <v>0.5333333333</v>
      </c>
    </row>
    <row r="51">
      <c r="B51" s="16">
        <v>3.0</v>
      </c>
      <c r="C51" s="40">
        <f t="shared" si="11"/>
        <v>0.3333333333</v>
      </c>
      <c r="D51" s="40">
        <f t="shared" si="12"/>
        <v>0.5333333333</v>
      </c>
    </row>
    <row r="52">
      <c r="B52" s="16">
        <v>4.0</v>
      </c>
      <c r="C52" s="27">
        <f t="shared" si="11"/>
        <v>0.35</v>
      </c>
      <c r="D52" s="40">
        <f t="shared" si="12"/>
        <v>0.8333333333</v>
      </c>
    </row>
    <row r="53">
      <c r="B53" s="16">
        <v>5.0</v>
      </c>
      <c r="C53" s="27">
        <f t="shared" si="11"/>
        <v>0.36</v>
      </c>
      <c r="D53" s="40">
        <f t="shared" si="12"/>
        <v>1</v>
      </c>
    </row>
  </sheetData>
  <mergeCells count="6">
    <mergeCell ref="B3:H3"/>
    <mergeCell ref="N3:T3"/>
    <mergeCell ref="B25:H25"/>
    <mergeCell ref="N25:T25"/>
    <mergeCell ref="Z25:AF25"/>
    <mergeCell ref="B47:D47"/>
  </mergeCells>
  <drawing r:id="rId1"/>
</worksheet>
</file>