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0" yWindow="300" windowWidth="7770" windowHeight="4185" tabRatio="599" activeTab="2"/>
  </bookViews>
  <sheets>
    <sheet name="data" sheetId="15" r:id="rId1"/>
    <sheet name="skpp" sheetId="38" r:id="rId2"/>
    <sheet name="sttpl pdg" sheetId="20" r:id="rId3"/>
    <sheet name="baliknya " sheetId="32" r:id="rId4"/>
    <sheet name="data (2)" sheetId="40" r:id="rId5"/>
    <sheet name="Sheet1" sheetId="39" state="hidden" r:id="rId6"/>
  </sheets>
  <externalReferences>
    <externalReference r:id="rId7"/>
  </externalReferences>
  <definedNames>
    <definedName name="_xlnm._FilterDatabase" localSheetId="0" hidden="1">data!$A$1:$BA$26</definedName>
    <definedName name="_xlnm._FilterDatabase" localSheetId="4" hidden="1">'data (2)'!$A$9:$K$32</definedName>
    <definedName name="data" localSheetId="3">'baliknya '!#REF!</definedName>
    <definedName name="data">'sttpl pdg'!$G$3</definedName>
    <definedName name="DOS_PRO" localSheetId="4">#REF!</definedName>
    <definedName name="DOS_PRO">#REF!</definedName>
    <definedName name="MHS_PKL" localSheetId="4">#REF!</definedName>
    <definedName name="MHS_PKL">#REF!</definedName>
    <definedName name="nilai" localSheetId="4">#REF!</definedName>
    <definedName name="nilai">#REF!</definedName>
    <definedName name="pangkat" localSheetId="4">#REF!</definedName>
    <definedName name="pangkat">#REF!</definedName>
    <definedName name="PEMB_PKL" localSheetId="4">#REF!</definedName>
    <definedName name="PEMB_PKL">#REF!</definedName>
    <definedName name="_xlnm.Print_Area" localSheetId="3">'baliknya '!$B$1:$I$31</definedName>
    <definedName name="_xlnm.Print_Area" localSheetId="0">data!$A$6:$K$32</definedName>
    <definedName name="_xlnm.Print_Area" localSheetId="4">'data (2)'!$A$6:$L$32</definedName>
    <definedName name="_xlnm.Print_Area" localSheetId="1">skpp!$A$1:$D$355</definedName>
    <definedName name="_xlnm.Print_Area" localSheetId="2">'sttpl pdg'!$A$2:$I$30</definedName>
    <definedName name="_xlnm.Print_Titles" localSheetId="0">data!$9:$11</definedName>
    <definedName name="_xlnm.Print_Titles" localSheetId="4">'data (2)'!$9:$11</definedName>
    <definedName name="tabel" localSheetId="4">'data (2)'!$A$12:$AZ$26</definedName>
    <definedName name="tabel">data!$A$12:$AZ$26</definedName>
  </definedNames>
  <calcPr calcId="125725"/>
</workbook>
</file>

<file path=xl/calcChain.xml><?xml version="1.0" encoding="utf-8"?>
<calcChain xmlns="http://schemas.openxmlformats.org/spreadsheetml/2006/main">
  <c r="D7" i="40"/>
  <c r="D6"/>
  <c r="D5"/>
  <c r="D4"/>
  <c r="D3"/>
  <c r="D2"/>
  <c r="D1"/>
  <c r="E11" i="20" l="1"/>
  <c r="E10"/>
  <c r="E9"/>
  <c r="E8"/>
  <c r="E7"/>
  <c r="E6"/>
  <c r="B18" i="39" l="1"/>
  <c r="B19"/>
  <c r="B20"/>
  <c r="B21"/>
  <c r="B22"/>
  <c r="B23"/>
  <c r="B24"/>
  <c r="B25"/>
  <c r="B26"/>
  <c r="B27"/>
  <c r="B28"/>
  <c r="B29"/>
  <c r="B30"/>
  <c r="B31"/>
  <c r="B32"/>
  <c r="B33"/>
  <c r="B34"/>
  <c r="B35"/>
  <c r="B36"/>
  <c r="B37"/>
  <c r="B38"/>
  <c r="B39"/>
  <c r="B40"/>
  <c r="B41"/>
  <c r="B42"/>
  <c r="B17"/>
  <c r="C18"/>
  <c r="C19"/>
  <c r="C20"/>
  <c r="C21"/>
  <c r="C22"/>
  <c r="C23"/>
  <c r="C24"/>
  <c r="C25"/>
  <c r="C26"/>
  <c r="C27"/>
  <c r="C28"/>
  <c r="C29"/>
  <c r="C30"/>
  <c r="C31"/>
  <c r="C32"/>
  <c r="C33"/>
  <c r="C34"/>
  <c r="C35"/>
  <c r="C36"/>
  <c r="C37"/>
  <c r="C38"/>
  <c r="C39"/>
  <c r="C40"/>
  <c r="C41"/>
  <c r="C42"/>
  <c r="C17"/>
  <c r="I42"/>
  <c r="H42"/>
  <c r="G42"/>
  <c r="F42"/>
  <c r="E42"/>
  <c r="D42"/>
  <c r="I41"/>
  <c r="H41"/>
  <c r="G41"/>
  <c r="F41"/>
  <c r="E41"/>
  <c r="D41"/>
  <c r="I40"/>
  <c r="H40"/>
  <c r="G40"/>
  <c r="F40"/>
  <c r="E40"/>
  <c r="D40"/>
  <c r="I39"/>
  <c r="H39"/>
  <c r="G39"/>
  <c r="F39"/>
  <c r="E39"/>
  <c r="D39"/>
  <c r="I38"/>
  <c r="H38"/>
  <c r="G38"/>
  <c r="F38"/>
  <c r="E38"/>
  <c r="D38"/>
  <c r="I37"/>
  <c r="H37"/>
  <c r="G37"/>
  <c r="F37"/>
  <c r="E37"/>
  <c r="D37"/>
  <c r="I36"/>
  <c r="H36"/>
  <c r="G36"/>
  <c r="F36"/>
  <c r="E36"/>
  <c r="D36"/>
  <c r="I35"/>
  <c r="H35"/>
  <c r="G35"/>
  <c r="F35"/>
  <c r="E35"/>
  <c r="D35"/>
  <c r="I34"/>
  <c r="H34"/>
  <c r="G34"/>
  <c r="F34"/>
  <c r="E34"/>
  <c r="D34"/>
  <c r="I33"/>
  <c r="H33"/>
  <c r="G33"/>
  <c r="F33"/>
  <c r="E33"/>
  <c r="D33"/>
  <c r="I32"/>
  <c r="H32"/>
  <c r="G32"/>
  <c r="F32"/>
  <c r="E32"/>
  <c r="D32"/>
  <c r="I31"/>
  <c r="H31"/>
  <c r="G31"/>
  <c r="F31"/>
  <c r="E31"/>
  <c r="D31"/>
  <c r="I30"/>
  <c r="H30"/>
  <c r="G30"/>
  <c r="F30"/>
  <c r="E30"/>
  <c r="D30"/>
  <c r="I29"/>
  <c r="H29"/>
  <c r="G29"/>
  <c r="F29"/>
  <c r="E29"/>
  <c r="D29"/>
  <c r="I28"/>
  <c r="H28"/>
  <c r="G28"/>
  <c r="F28"/>
  <c r="E28"/>
  <c r="D28"/>
  <c r="I27"/>
  <c r="H27"/>
  <c r="G27"/>
  <c r="F27"/>
  <c r="E27"/>
  <c r="D27"/>
  <c r="I26"/>
  <c r="H26"/>
  <c r="G26"/>
  <c r="F26"/>
  <c r="E26"/>
  <c r="D26"/>
  <c r="I25"/>
  <c r="H25"/>
  <c r="G25"/>
  <c r="F25"/>
  <c r="E25"/>
  <c r="D25"/>
  <c r="I24"/>
  <c r="H24"/>
  <c r="G24"/>
  <c r="F24"/>
  <c r="E24"/>
  <c r="D24"/>
  <c r="I23"/>
  <c r="H23"/>
  <c r="G23"/>
  <c r="F23"/>
  <c r="E23"/>
  <c r="D23"/>
  <c r="I22"/>
  <c r="H22"/>
  <c r="G22"/>
  <c r="F22"/>
  <c r="E22"/>
  <c r="D22"/>
  <c r="I21"/>
  <c r="H21"/>
  <c r="G21"/>
  <c r="F21"/>
  <c r="E21"/>
  <c r="D21"/>
  <c r="I20"/>
  <c r="H20"/>
  <c r="G20"/>
  <c r="F20"/>
  <c r="E20"/>
  <c r="D20"/>
  <c r="I19"/>
  <c r="H19"/>
  <c r="G19"/>
  <c r="F19"/>
  <c r="E19"/>
  <c r="D19"/>
  <c r="I18"/>
  <c r="H18"/>
  <c r="G18"/>
  <c r="F18"/>
  <c r="E18"/>
  <c r="D18"/>
  <c r="I17"/>
  <c r="H17"/>
  <c r="G17"/>
  <c r="F17"/>
  <c r="E17"/>
  <c r="D17"/>
  <c r="C338" i="38"/>
  <c r="C330"/>
  <c r="C301"/>
  <c r="C293"/>
  <c r="C285"/>
  <c r="C277"/>
  <c r="C248"/>
  <c r="C240"/>
  <c r="C232"/>
  <c r="C224"/>
  <c r="C195"/>
  <c r="C187"/>
  <c r="C179"/>
  <c r="C171"/>
  <c r="C142"/>
  <c r="C134"/>
  <c r="C126"/>
  <c r="C118"/>
  <c r="C89"/>
  <c r="C81"/>
  <c r="C73"/>
  <c r="C65"/>
  <c r="C36"/>
  <c r="C28"/>
  <c r="C20"/>
  <c r="C12"/>
  <c r="C92"/>
  <c r="C93"/>
  <c r="C40"/>
  <c r="C32"/>
  <c r="C342"/>
  <c r="C345"/>
  <c r="C344"/>
  <c r="C343"/>
  <c r="C341"/>
  <c r="C340"/>
  <c r="C335"/>
  <c r="C334"/>
  <c r="C337"/>
  <c r="C336"/>
  <c r="C333"/>
  <c r="C332"/>
  <c r="C306"/>
  <c r="C305"/>
  <c r="C308"/>
  <c r="C307"/>
  <c r="C304"/>
  <c r="C303"/>
  <c r="C298"/>
  <c r="C297"/>
  <c r="C300"/>
  <c r="C299"/>
  <c r="C296"/>
  <c r="C295"/>
  <c r="C290"/>
  <c r="C289"/>
  <c r="C292"/>
  <c r="C291"/>
  <c r="C288"/>
  <c r="C287"/>
  <c r="C281"/>
  <c r="C284"/>
  <c r="C283"/>
  <c r="C282"/>
  <c r="C280"/>
  <c r="C279"/>
  <c r="C253"/>
  <c r="C252"/>
  <c r="C255"/>
  <c r="C254"/>
  <c r="C251"/>
  <c r="C250"/>
  <c r="C244"/>
  <c r="C247"/>
  <c r="C246"/>
  <c r="C245"/>
  <c r="C243"/>
  <c r="C242"/>
  <c r="C237"/>
  <c r="C236"/>
  <c r="C239"/>
  <c r="C238"/>
  <c r="C235"/>
  <c r="C234"/>
  <c r="C228"/>
  <c r="C231"/>
  <c r="C230"/>
  <c r="C229"/>
  <c r="C227"/>
  <c r="C226"/>
  <c r="C200"/>
  <c r="C199"/>
  <c r="C202"/>
  <c r="C201"/>
  <c r="C198"/>
  <c r="C197"/>
  <c r="C192"/>
  <c r="C191"/>
  <c r="C194"/>
  <c r="C193"/>
  <c r="C190"/>
  <c r="C189"/>
  <c r="C184"/>
  <c r="C183"/>
  <c r="C186"/>
  <c r="C185"/>
  <c r="C182"/>
  <c r="C181"/>
  <c r="C175"/>
  <c r="C178"/>
  <c r="C177"/>
  <c r="C176"/>
  <c r="C174"/>
  <c r="C173"/>
  <c r="C146"/>
  <c r="C147"/>
  <c r="C149"/>
  <c r="C148"/>
  <c r="C145"/>
  <c r="C144"/>
  <c r="C138"/>
  <c r="C141"/>
  <c r="C140"/>
  <c r="C139"/>
  <c r="C137"/>
  <c r="C136"/>
  <c r="C123"/>
  <c r="C130"/>
  <c r="C131"/>
  <c r="C133"/>
  <c r="C132"/>
  <c r="C129"/>
  <c r="C128"/>
  <c r="C122"/>
  <c r="C125"/>
  <c r="C124"/>
  <c r="C121"/>
  <c r="C120"/>
  <c r="C94"/>
  <c r="C95"/>
  <c r="C96"/>
  <c r="C91"/>
  <c r="C85"/>
  <c r="C86"/>
  <c r="C88"/>
  <c r="C87"/>
  <c r="C84"/>
  <c r="C83"/>
  <c r="C78"/>
  <c r="C77"/>
  <c r="C80"/>
  <c r="C79"/>
  <c r="C76"/>
  <c r="C75"/>
  <c r="C70"/>
  <c r="C69"/>
  <c r="C72"/>
  <c r="C71"/>
  <c r="C68"/>
  <c r="C67"/>
  <c r="C41"/>
  <c r="C43"/>
  <c r="C42"/>
  <c r="C39"/>
  <c r="C38"/>
  <c r="C35"/>
  <c r="C34"/>
  <c r="C33"/>
  <c r="C31"/>
  <c r="C30"/>
  <c r="C27"/>
  <c r="C26"/>
  <c r="C24"/>
  <c r="C25"/>
  <c r="C23"/>
  <c r="C22"/>
  <c r="C18"/>
  <c r="C17"/>
  <c r="C19"/>
  <c r="C16"/>
  <c r="C15"/>
  <c r="C14"/>
  <c r="B338"/>
  <c r="B293"/>
  <c r="B285"/>
  <c r="B301" s="1"/>
  <c r="B240"/>
  <c r="B232"/>
  <c r="B248" s="1"/>
  <c r="B179"/>
  <c r="B187" s="1"/>
  <c r="B195" s="1"/>
  <c r="B126"/>
  <c r="B134"/>
  <c r="B142" s="1"/>
  <c r="D106"/>
  <c r="D159" s="1"/>
  <c r="D212" s="1"/>
  <c r="D265" s="1"/>
  <c r="D318" s="1"/>
  <c r="D355" s="1"/>
  <c r="D105"/>
  <c r="D158" s="1"/>
  <c r="D211" s="1"/>
  <c r="D264" s="1"/>
  <c r="D317" s="1"/>
  <c r="D354" s="1"/>
  <c r="D99"/>
  <c r="D152" s="1"/>
  <c r="D205" s="1"/>
  <c r="D258" s="1"/>
  <c r="D311" s="1"/>
  <c r="D348" s="1"/>
  <c r="D98"/>
  <c r="D151" s="1"/>
  <c r="D204" s="1"/>
  <c r="D257" s="1"/>
  <c r="D310" s="1"/>
  <c r="D347" s="1"/>
  <c r="B73"/>
  <c r="B81" s="1"/>
  <c r="B89" s="1"/>
  <c r="C62"/>
  <c r="C115" s="1"/>
  <c r="C168" s="1"/>
  <c r="C221" s="1"/>
  <c r="C274" s="1"/>
  <c r="C327" s="1"/>
  <c r="C61"/>
  <c r="C114" s="1"/>
  <c r="C167" s="1"/>
  <c r="C220" s="1"/>
  <c r="C273" s="1"/>
  <c r="C326" s="1"/>
  <c r="C60"/>
  <c r="C113" s="1"/>
  <c r="C166" s="1"/>
  <c r="C219" s="1"/>
  <c r="C272" s="1"/>
  <c r="C325" s="1"/>
  <c r="B20"/>
  <c r="B28" s="1"/>
  <c r="B36" s="1"/>
  <c r="D7" i="15"/>
  <c r="D6"/>
  <c r="D5"/>
  <c r="D4"/>
  <c r="D3"/>
  <c r="D2"/>
  <c r="D1"/>
</calcChain>
</file>

<file path=xl/sharedStrings.xml><?xml version="1.0" encoding="utf-8"?>
<sst xmlns="http://schemas.openxmlformats.org/spreadsheetml/2006/main" count="832" uniqueCount="261">
  <si>
    <t>NAMA</t>
  </si>
  <si>
    <t>NIP</t>
  </si>
  <si>
    <t>PANGKAT/GOLONGAN</t>
  </si>
  <si>
    <t>INSTANSI</t>
  </si>
  <si>
    <t xml:space="preserve">                                           Kotabaru</t>
  </si>
  <si>
    <t xml:space="preserve">    19  November 1998</t>
  </si>
  <si>
    <t xml:space="preserve"> </t>
  </si>
  <si>
    <t xml:space="preserve"> 9  Desember 1998</t>
  </si>
  <si>
    <t>NO.</t>
  </si>
  <si>
    <t>GRADE</t>
  </si>
  <si>
    <t>KET.</t>
  </si>
  <si>
    <t>Pangkat/Golongan</t>
  </si>
  <si>
    <t>Jabatan</t>
  </si>
  <si>
    <t xml:space="preserve">                        </t>
  </si>
  <si>
    <t>TEMPAT, TANGGAL LAHIR</t>
  </si>
  <si>
    <t>NAMA, TEMPAT, TANGGAL LAHIR</t>
  </si>
  <si>
    <t>NO. STTPL</t>
  </si>
  <si>
    <t>P</t>
  </si>
  <si>
    <t>Q</t>
  </si>
  <si>
    <t>R</t>
  </si>
  <si>
    <t>NPR</t>
  </si>
  <si>
    <t>NT</t>
  </si>
  <si>
    <t>Grade</t>
  </si>
  <si>
    <t>MATA PELAJARAN POKOK</t>
  </si>
  <si>
    <t>npr</t>
  </si>
  <si>
    <t>KODE</t>
  </si>
  <si>
    <t>N a m a</t>
  </si>
  <si>
    <t>:</t>
  </si>
  <si>
    <t>DAFTAR MATA PELAJARAN</t>
  </si>
  <si>
    <t>M.P. PENUNJANG</t>
  </si>
  <si>
    <t>JUMLAH  NT</t>
  </si>
  <si>
    <t>BADAN PENDIDIKAN DAN PELATIHAN KEUANGAN</t>
  </si>
  <si>
    <t>PUSAT PENDIDIKAN DAN PELATIHAN ANGGARAN</t>
  </si>
  <si>
    <t>PENC. ABRP</t>
  </si>
  <si>
    <t>PEMBUKUAN BEND.</t>
  </si>
  <si>
    <t>PENGELOLAAN APBN</t>
  </si>
  <si>
    <t>PENCAIRAN PHLN</t>
  </si>
  <si>
    <t>PERPAJAKAN</t>
  </si>
  <si>
    <t xml:space="preserve">REKAPITULASI NILAI UJIAN DIKLAT BENDAHARAWAN PENGELUARAN KELAS PARALEL BALAI LATIHAN KEHUTANAN MANOKWARI TAHUN ANGGARAN 2001 DI MANOKWARI </t>
  </si>
  <si>
    <t>MENTAH</t>
  </si>
  <si>
    <t>I n s t a n s i</t>
  </si>
  <si>
    <t>N I P</t>
  </si>
  <si>
    <t>Tempat/Tanggal Lahir</t>
  </si>
  <si>
    <t>J a b a t a n</t>
  </si>
  <si>
    <t>Nama</t>
  </si>
  <si>
    <t>S E R T I F I K A T</t>
  </si>
  <si>
    <t>DJPLN REPUBLIK INDONESIA</t>
  </si>
  <si>
    <t>Nomor SKPP</t>
  </si>
  <si>
    <t>KEMENTERIAN KEUANGAN REPUBLIK INDONESIA</t>
  </si>
  <si>
    <t>BALAI PENDIDIKAN DAN PELATIHAN KEUANGAN BALIKPAPAN</t>
  </si>
  <si>
    <t>NA</t>
  </si>
  <si>
    <t xml:space="preserve">BADAN PENDIDIKAN DAN PELATIHAN KEUANGAN </t>
  </si>
  <si>
    <t>REGISTRASI SKPP</t>
  </si>
  <si>
    <t>Nama Diklat</t>
  </si>
  <si>
    <t>Diselenggarakan Tanggal</t>
  </si>
  <si>
    <t>Jumlah yang Lulus</t>
  </si>
  <si>
    <t>No</t>
  </si>
  <si>
    <t>Komponen</t>
  </si>
  <si>
    <t>Data</t>
  </si>
  <si>
    <t>Foto</t>
  </si>
  <si>
    <t>Nomor Seri</t>
  </si>
  <si>
    <t>Tempat, Tanggal Lahir</t>
  </si>
  <si>
    <t xml:space="preserve">Pangkat, Golongan </t>
  </si>
  <si>
    <t>Unit Organisasi</t>
  </si>
  <si>
    <t>Nomor Seri Sertifikat</t>
  </si>
  <si>
    <t xml:space="preserve">Pangkat/Golongan </t>
  </si>
  <si>
    <t>Kepala Balai</t>
  </si>
  <si>
    <t>No. Seri</t>
  </si>
  <si>
    <t>-</t>
  </si>
  <si>
    <t xml:space="preserve">KEPALA BALAI PENDIDIKAN DAN PELATIHAN KEUANGAN </t>
  </si>
  <si>
    <t>BALIKPAPAN</t>
  </si>
  <si>
    <t>DR. Ir. CHAIZI NASUCHA, MPKN.</t>
  </si>
  <si>
    <t>NIP 195201091981031002</t>
  </si>
  <si>
    <t>TELAH MENGIKUTI</t>
  </si>
  <si>
    <t>LAMPIRAN I</t>
  </si>
  <si>
    <t>No.</t>
  </si>
  <si>
    <t>Instansi</t>
  </si>
  <si>
    <t>Nilai</t>
  </si>
  <si>
    <t>Tempat Tanggal Lahir</t>
  </si>
  <si>
    <t>Ditetapkan di Jakarta</t>
  </si>
  <si>
    <t>pada tanggal 23 April 2010</t>
  </si>
  <si>
    <r>
      <t xml:space="preserve">NAMA PESERTA YANG </t>
    </r>
    <r>
      <rPr>
        <b/>
        <sz val="14"/>
        <rFont val="Arial"/>
        <family val="2"/>
      </rPr>
      <t>TELAH MENGIKUTI</t>
    </r>
    <r>
      <rPr>
        <sz val="14"/>
        <rFont val="Arial"/>
        <family val="2"/>
      </rPr>
      <t xml:space="preserve"> DIKLAT TEKNIS SUBSTANTIF SPESIALISASI ACCOUNT REPRESENTATIVE</t>
    </r>
  </si>
  <si>
    <t>PUSAT PENDIDIKAN DAN PELATIHAN PAJAK</t>
  </si>
  <si>
    <t>Pelaksana</t>
  </si>
  <si>
    <t>TAHUN ANGGARAN 2011 DI BALAI PENDIDIKAN DAN PELATIHAN KEUANGAN BALIKPAPAN</t>
  </si>
  <si>
    <t>KEPUTUSAN KEPALA PUSAT PENDIDIKAN DAN PELATIHAN PAJAK NOMOR KEP-     /PP.3/2011 TENTANG HASIL PENDIDIKAN DAN PELATIHAN FUNGSIONAL BENDAHARA PENGELUARAN  KELAS REGULAR YANG DISELENGGARAKAN OLEH BALAI PENDIDIKAN DAN PELATIHAN KEUANGAN BALIKPAPAN TAHUN ANGGARAN 2010 DI BALIKPAPAN.</t>
  </si>
  <si>
    <t>Badan Pendidikan dan Pelatihan Keuangan berdasarkan Peraturan Pemerintah Nomor 101 Tahun 2000 dan ketentuan-ketentuan pelaksanaannya menyatakan bahwa :</t>
  </si>
  <si>
    <t>REKAP PESERTA DTSS PENYEGARAN PBJ</t>
  </si>
  <si>
    <t>Balikpapan, 1 Februari 2013</t>
  </si>
  <si>
    <t>Eko Sulistyo</t>
  </si>
  <si>
    <t>: Diklat Penyegaran Pengadaan Barang/Jasa</t>
  </si>
  <si>
    <t>: 28 Januari s.d 1 Februari 2013</t>
  </si>
  <si>
    <t>: 29 Peserta</t>
  </si>
  <si>
    <t>Kantor Pengawasan dan Pelayanan Bea dan Cukai Tipe Madya Pabean B Banjarmasin</t>
  </si>
  <si>
    <t>Kantor Pengawasan dan Pelayanan Bea dan Cukai Tipe Madya Pabean B Balikpapan</t>
  </si>
  <si>
    <t>NIP 196803031995011001</t>
  </si>
  <si>
    <t xml:space="preserve">KEPALA PUSAT PENDIDIKAN DAN PELATIHAN </t>
  </si>
  <si>
    <t>Penata Muda (III/a)</t>
  </si>
  <si>
    <t>Penata (III/c)</t>
  </si>
  <si>
    <t>Kantor Pengawasan dan Pelayanan Bea dan Cukai Tipe Madya Pabean B Samarinda</t>
  </si>
  <si>
    <t>Kantor Pengawasan dan Pelayanan Bea dan Cukai Tipe Madya Pabean C Tarakan</t>
  </si>
  <si>
    <t>Kantor Pelayanan Pajak Madya Balikpapan</t>
  </si>
  <si>
    <t>Kantor Pengawasan dan Pelayanan Bea dan Cukai Tipe Madya Pabean C Bontang</t>
  </si>
  <si>
    <t>Kantor Pengawasan dan Pelayanan Bea dan Cukai Tipe Pratama Sangata</t>
  </si>
  <si>
    <t>SYAMSU SYAKBANI</t>
  </si>
  <si>
    <t>NIP 195902241980031001</t>
  </si>
  <si>
    <t>EKO SULISTYO</t>
  </si>
  <si>
    <t>Kantor Pelayanan Pajak Pratama Muara Teweh</t>
  </si>
  <si>
    <t>Kantor Pengawasan dan Pelayanan Bea dan Cukai Tipe Madya Pabean C Nunukan</t>
  </si>
  <si>
    <t>Benyamin Andries Rooroh</t>
  </si>
  <si>
    <t>Dewi Gustanti</t>
  </si>
  <si>
    <t>Dwi Warti Sri Lestari</t>
  </si>
  <si>
    <t>Imam Supaat</t>
  </si>
  <si>
    <t>Moh. Matori</t>
  </si>
  <si>
    <t>Muhamad Fahmi</t>
  </si>
  <si>
    <t>Muhammad Noor</t>
  </si>
  <si>
    <t>Sucipto</t>
  </si>
  <si>
    <t>Anyer, 5 Agustus 1976</t>
  </si>
  <si>
    <t>Purworejo, 12 Juni 1977</t>
  </si>
  <si>
    <t>Balikpapan, 7 Desember 1977</t>
  </si>
  <si>
    <t>Gadingrejo, Lampung, 13 Mei 1977</t>
  </si>
  <si>
    <t>Kuningan, 10 Februari 1978</t>
  </si>
  <si>
    <t>Balikpapan, 10 Juni 1977</t>
  </si>
  <si>
    <t>Hulu Sungai Tengah, 17 Agustus 1963</t>
  </si>
  <si>
    <t>Yogyakarta, 12 Agustus 1979</t>
  </si>
  <si>
    <t>Margorejo, Pati, 22 Mei 1977</t>
  </si>
  <si>
    <t>Lombok Tengah, 20 Maret 1977</t>
  </si>
  <si>
    <t>Blitar, 23 Juli 1968</t>
  </si>
  <si>
    <t>Kudus, 1 Januari 1977</t>
  </si>
  <si>
    <t>Margorejo, Pati, 2 Mei 1975</t>
  </si>
  <si>
    <t>Banjarmasin, 26 Desember 1977</t>
  </si>
  <si>
    <t>Samarinda, 21 November 1981</t>
  </si>
  <si>
    <t>Balikpapan, 7 Desember 1963</t>
  </si>
  <si>
    <t>Magetan, 20 Oktober 1972</t>
  </si>
  <si>
    <t>Klaten, 27 Desember 1981</t>
  </si>
  <si>
    <t>Banjarmasin, 12 April 1978</t>
  </si>
  <si>
    <t>Bantul, 1 Februari 1979</t>
  </si>
  <si>
    <t>Semarang, 30 Mei 1983</t>
  </si>
  <si>
    <t>197608051997031001</t>
  </si>
  <si>
    <t>197706121997031001</t>
  </si>
  <si>
    <t>197712072002121002</t>
  </si>
  <si>
    <t>197705132002122001</t>
  </si>
  <si>
    <t>197802101998031002</t>
  </si>
  <si>
    <t>197706101997032002</t>
  </si>
  <si>
    <t>196308171986031001</t>
  </si>
  <si>
    <t>197908122001121002</t>
  </si>
  <si>
    <t>197705221999031002</t>
  </si>
  <si>
    <t>197703202002121003</t>
  </si>
  <si>
    <t>196807231989121001</t>
  </si>
  <si>
    <t>197701011996031007</t>
  </si>
  <si>
    <t>197505021995031003</t>
  </si>
  <si>
    <t>197712261999031001</t>
  </si>
  <si>
    <t>198111212002121002</t>
  </si>
  <si>
    <t>196312071983031002</t>
  </si>
  <si>
    <t>197210201992011001</t>
  </si>
  <si>
    <t>198112272003121001</t>
  </si>
  <si>
    <t>197804122000031001</t>
  </si>
  <si>
    <t>197902012002121001</t>
  </si>
  <si>
    <t>198305302004121002</t>
  </si>
  <si>
    <t>Kepala Urusan Rumah Tangga</t>
  </si>
  <si>
    <t>Kepala Seksi Pelayanan Penilaian</t>
  </si>
  <si>
    <t>Kepala Seksi Pengolahan Data dan Informasi</t>
  </si>
  <si>
    <t>Kepala Subbagian Umum</t>
  </si>
  <si>
    <t>Kepala Subseksi Kepatuhan Pelaksanaan Tugas Pengawasan</t>
  </si>
  <si>
    <t>Kepala Kantor Pelayanan, Penyuluhan, dan Konsultasi Perpajakan Rantau</t>
  </si>
  <si>
    <t>Kepala Seksi Penagihan</t>
  </si>
  <si>
    <t>Kepala Subbagian Hubungan Masyarakat dan Rumah Tangga</t>
  </si>
  <si>
    <t>Kepala Subseksi Kepatuhan Pelaksanaan Tugas</t>
  </si>
  <si>
    <t>Kepala Seksi Pelayanan Lelang</t>
  </si>
  <si>
    <t>Kepala Subseksi Penyidikan dan Barang Hasil Penindakan</t>
  </si>
  <si>
    <t>Kepala Urusan Umum</t>
  </si>
  <si>
    <t xml:space="preserve">Kepala Seksi Pelayanan  </t>
  </si>
  <si>
    <t>Kepala Subseksi Administrasi Manifes, Penerimaan, dan Jaminan</t>
  </si>
  <si>
    <t>Account Representative</t>
  </si>
  <si>
    <t>Kepala Seksi Pelayanan</t>
  </si>
  <si>
    <t>Kepala Subseksi Pengolahan Data dan Administrasi Dokumen</t>
  </si>
  <si>
    <t>Kantor Pelayanan Kekayaan Negara dan Lelang Samarinda</t>
  </si>
  <si>
    <t>Kantor Pelayanan Pajak Pratama Samarinda</t>
  </si>
  <si>
    <t>Kantor Pelayanan Pajak Pratama Penajam</t>
  </si>
  <si>
    <t>Kantor Pelayanan Pajak Pratama Barabai</t>
  </si>
  <si>
    <t>Kantor Pelayanan Kekayaan Negara dan Lelang Bontang</t>
  </si>
  <si>
    <t>Kantor Pelayanan Pajak Pratama Tanjung</t>
  </si>
  <si>
    <t>Kantor Wilayah Direktorat Jenderal Bea dan Cukai Kalimantan Bagian Timur</t>
  </si>
  <si>
    <t>Kantor Pelayanan Kekayaan Negara dan Lelang Balikpapan</t>
  </si>
  <si>
    <t>Kantor Pelayanan Pajak Pratama Tanjung Redeb</t>
  </si>
  <si>
    <t>Kantor Pengawasan dan Pelayanan Bea dan Cukai Tipe Madya Pabean C Kotabaru</t>
  </si>
  <si>
    <t>Penata  (III/c)</t>
  </si>
  <si>
    <t>Penata Muda  (III/a)</t>
  </si>
  <si>
    <t>Penata Tingkat I  (III/d)</t>
  </si>
  <si>
    <t>Pengatur Tingkat I  (II/d)</t>
  </si>
  <si>
    <t>Penata Muda Tingkat I  (III/b)</t>
  </si>
  <si>
    <t>Agus Supriatna Pongoh</t>
  </si>
  <si>
    <t>Banu Hasmoro</t>
  </si>
  <si>
    <t>Dulhaedi</t>
  </si>
  <si>
    <t>Herman Prianto</t>
  </si>
  <si>
    <t>Heru Agus Widarto</t>
  </si>
  <si>
    <t>Mahsan</t>
  </si>
  <si>
    <t>Mashuri Sholeh</t>
  </si>
  <si>
    <t>Moh. Fuad</t>
  </si>
  <si>
    <t>Sofyan Effendy</t>
  </si>
  <si>
    <t>Sugiyanto</t>
  </si>
  <si>
    <t>Syaiful</t>
  </si>
  <si>
    <t>Trianta Mayardi</t>
  </si>
  <si>
    <t>Yosa Hilman Wisaksono</t>
  </si>
  <si>
    <t>Pendidikan dan Pelatihan Teknis Substantif Spesialisasi Pejabat Pembuat Komitmen Tahun Anggaran 2014 yang diselenggarakan oleh Pusat Pendidikan dan Pelatihan Anggaran dan Perbendaharaan, Badan Pendidikan dan Pelatihan Keuangan, Kementerian Keuangan Republik Indonesia di Balai Pendidikan dan Pelatihan Keuangan Balikpapan, dari tanggal 20 Januari  sampai dengan 24 Januari  2014 yang meliputi 48 jam pelatihan.</t>
  </si>
  <si>
    <t>Bogor, 24 Januari 2014</t>
  </si>
  <si>
    <t>0001/2.3.1.2.33/03/13/2014</t>
  </si>
  <si>
    <t>2.3.1.2.33.0001</t>
  </si>
  <si>
    <t>2.3.1.2.33.0002</t>
  </si>
  <si>
    <t>2.3.1.2.33.0003</t>
  </si>
  <si>
    <t>2.3.1.2.33.0004</t>
  </si>
  <si>
    <t>2.3.1.2.33.0005</t>
  </si>
  <si>
    <t>2.3.1.2.33.0006</t>
  </si>
  <si>
    <t>2.3.1.2.33.0007</t>
  </si>
  <si>
    <t>2.3.1.2.33.0008</t>
  </si>
  <si>
    <t>2.3.1.2.33.0009</t>
  </si>
  <si>
    <t>2.3.1.2.33.0010</t>
  </si>
  <si>
    <t>2.3.1.2.33.0011</t>
  </si>
  <si>
    <t>2.3.1.2.33.0012</t>
  </si>
  <si>
    <t>2.3.1.2.33.0013</t>
  </si>
  <si>
    <t>2.3.1.2.33.0014</t>
  </si>
  <si>
    <t>2.3.1.2.33.0015</t>
  </si>
  <si>
    <t>2.3.1.2.33.0016</t>
  </si>
  <si>
    <t>2.3.1.2.33.0017</t>
  </si>
  <si>
    <t>2.3.1.2.33.0018</t>
  </si>
  <si>
    <t>2.3.1.2.33.0019</t>
  </si>
  <si>
    <t>2.3.1.2.33.0020</t>
  </si>
  <si>
    <t>2.3.1.2.33.0021</t>
  </si>
  <si>
    <t>0002/2.3.1.2.33/03/13/2014</t>
  </si>
  <si>
    <t>0003/2.3.1.2.33/03/13/2014</t>
  </si>
  <si>
    <t>0004/2.3.1.2.33/03/13/2014</t>
  </si>
  <si>
    <t>0005/2.3.1.2.33/03/13/2014</t>
  </si>
  <si>
    <t>0006/2.3.1.2.33/03/13/2014</t>
  </si>
  <si>
    <t>0007/2.3.1.2.33/03/13/2014</t>
  </si>
  <si>
    <t>0008/2.3.1.2.33/03/13/2014</t>
  </si>
  <si>
    <t>0009/2.3.1.2.33/03/13/2014</t>
  </si>
  <si>
    <t>0010/2.3.1.2.33/03/13/2014</t>
  </si>
  <si>
    <t>0011/2.3.1.2.33/03/13/2014</t>
  </si>
  <si>
    <t>0012/2.3.1.2.33/03/13/2014</t>
  </si>
  <si>
    <t>0013/2.3.1.2.33/03/13/2014</t>
  </si>
  <si>
    <t>0014/2.3.1.2.33/03/13/2014</t>
  </si>
  <si>
    <t>0015/2.3.1.2.33/03/13/2014</t>
  </si>
  <si>
    <t>0016/2.3.1.2.33/03/13/2014</t>
  </si>
  <si>
    <t>0017/2.3.1.2.33/03/13/2014</t>
  </si>
  <si>
    <t>0018/2.3.1.2.33/03/13/2014</t>
  </si>
  <si>
    <t>0019/2.3.1.2.33/03/13/2014</t>
  </si>
  <si>
    <t>0020/2.3.1.2.33/03/13/2014</t>
  </si>
  <si>
    <t>0021/2.3.1.2.33/03/13/2014</t>
  </si>
  <si>
    <t xml:space="preserve">                   NOMOR : </t>
  </si>
  <si>
    <t xml:space="preserve">    0021/2.3.1.2.33/03/13/2014</t>
  </si>
  <si>
    <t>1.  Perencanaan Pelaksanaan Pengadaan Barang/Jasa Pemerintah</t>
  </si>
  <si>
    <t>2.  Spesifikasi teknis Barang/Jasa dan Harga Perkiraan Sendiri (HPS)</t>
  </si>
  <si>
    <t>3.  Penyusunan Kontrak</t>
  </si>
  <si>
    <t>4.  Pengendalian Kontrak dan Penyelesaian Perselisihan</t>
  </si>
  <si>
    <t>5.  Mekanisme Pembayaran dalam Pengadaan Barang/Jasa Pemerintah</t>
  </si>
  <si>
    <t xml:space="preserve">6.  Ceramah Kebijakan APBN </t>
  </si>
  <si>
    <t>7.  Ceramah Kepemimpinan yang Bersih dan Bebas dari KKN</t>
  </si>
  <si>
    <t>Balikpapan, 24 Januari 2014</t>
  </si>
  <si>
    <t>Alamat Kantor</t>
  </si>
  <si>
    <t>REKAP PESERTA DTSS PPK</t>
  </si>
  <si>
    <t>ANGGARAN DAN PERBENDAHARAAN,</t>
  </si>
</sst>
</file>

<file path=xl/styles.xml><?xml version="1.0" encoding="utf-8"?>
<styleSheet xmlns="http://schemas.openxmlformats.org/spreadsheetml/2006/main">
  <numFmts count="1">
    <numFmt numFmtId="164" formatCode="0.0"/>
  </numFmts>
  <fonts count="45">
    <font>
      <sz val="10"/>
      <name val="Times New Roman"/>
    </font>
    <font>
      <sz val="10"/>
      <name val="Times New Roman"/>
      <family val="1"/>
    </font>
    <font>
      <sz val="12"/>
      <name val="Times New Roman"/>
      <family val="1"/>
    </font>
    <font>
      <sz val="10"/>
      <name val="Bookman Old Style"/>
      <family val="1"/>
    </font>
    <font>
      <sz val="14"/>
      <name val="Times New Roman"/>
      <family val="1"/>
    </font>
    <font>
      <b/>
      <sz val="14"/>
      <name val="Times New Roman"/>
      <family val="1"/>
    </font>
    <font>
      <sz val="10"/>
      <name val="Arial"/>
      <family val="2"/>
    </font>
    <font>
      <sz val="10"/>
      <name val="Times New Roman"/>
      <family val="1"/>
    </font>
    <font>
      <sz val="12"/>
      <name val="Times New Roman"/>
      <family val="1"/>
    </font>
    <font>
      <b/>
      <sz val="16"/>
      <name val="Times New Roman"/>
      <family val="1"/>
    </font>
    <font>
      <sz val="12"/>
      <name val="Arial"/>
      <family val="2"/>
    </font>
    <font>
      <b/>
      <u/>
      <sz val="14"/>
      <name val="Times New Roman"/>
      <family val="1"/>
    </font>
    <font>
      <sz val="14"/>
      <color indexed="8"/>
      <name val="Times New Roman"/>
      <family val="1"/>
    </font>
    <font>
      <sz val="12"/>
      <color indexed="8"/>
      <name val="Times New Roman"/>
      <family val="1"/>
    </font>
    <font>
      <sz val="10"/>
      <color indexed="8"/>
      <name val="Times New Roman"/>
      <family val="1"/>
    </font>
    <font>
      <sz val="15"/>
      <color indexed="8"/>
      <name val="Times New Roman"/>
      <family val="1"/>
    </font>
    <font>
      <b/>
      <sz val="26"/>
      <name val="Times New Roman"/>
      <family val="1"/>
    </font>
    <font>
      <sz val="16"/>
      <name val="Times New Roman"/>
      <family val="1"/>
    </font>
    <font>
      <b/>
      <sz val="18"/>
      <name val="Times New Roman"/>
      <family val="1"/>
    </font>
    <font>
      <b/>
      <sz val="15"/>
      <name val="Times New Roman"/>
      <family val="1"/>
    </font>
    <font>
      <sz val="15"/>
      <name val="Times New Roman"/>
      <family val="1"/>
    </font>
    <font>
      <sz val="11"/>
      <name val="Arial"/>
      <family val="2"/>
    </font>
    <font>
      <b/>
      <sz val="11"/>
      <name val="Arial"/>
      <family val="2"/>
    </font>
    <font>
      <b/>
      <sz val="36"/>
      <name val="Times New Roman"/>
      <family val="1"/>
    </font>
    <font>
      <sz val="18"/>
      <name val="Times New Roman"/>
      <family val="1"/>
    </font>
    <font>
      <b/>
      <sz val="28"/>
      <name val="Monotype Corsiva"/>
      <family val="4"/>
    </font>
    <font>
      <b/>
      <sz val="24"/>
      <name val="Monotype Corsiva"/>
      <family val="4"/>
    </font>
    <font>
      <sz val="16"/>
      <name val="Bookman Old Style"/>
      <family val="1"/>
    </font>
    <font>
      <sz val="14"/>
      <name val="Tahoma"/>
      <family val="2"/>
    </font>
    <font>
      <b/>
      <sz val="12"/>
      <name val="Arial"/>
      <family val="2"/>
    </font>
    <font>
      <b/>
      <sz val="48"/>
      <color indexed="8"/>
      <name val="Times New Roman"/>
      <family val="1"/>
    </font>
    <font>
      <sz val="14"/>
      <name val="Arial"/>
      <family val="2"/>
    </font>
    <font>
      <sz val="11"/>
      <name val="Tahoma"/>
      <family val="2"/>
    </font>
    <font>
      <b/>
      <sz val="14"/>
      <name val="Arial"/>
      <family val="2"/>
    </font>
    <font>
      <sz val="11"/>
      <name val="Times New Roman"/>
      <family val="1"/>
    </font>
    <font>
      <b/>
      <sz val="11"/>
      <color indexed="8"/>
      <name val="Arial"/>
      <family val="2"/>
    </font>
    <font>
      <b/>
      <sz val="18"/>
      <color indexed="8"/>
      <name val="Times New Roman"/>
      <family val="1"/>
    </font>
    <font>
      <sz val="11"/>
      <color rgb="FF000000"/>
      <name val="Calibri"/>
      <family val="2"/>
      <scheme val="minor"/>
    </font>
    <font>
      <sz val="16"/>
      <color rgb="FFFF0000"/>
      <name val="Times New Roman"/>
      <family val="1"/>
    </font>
    <font>
      <i/>
      <sz val="16"/>
      <name val="Times New Roman"/>
      <family val="1"/>
    </font>
    <font>
      <sz val="18"/>
      <color theme="1"/>
      <name val="Times New Roman"/>
      <family val="1"/>
    </font>
    <font>
      <sz val="14"/>
      <color theme="1"/>
      <name val="Times New Roman"/>
      <family val="1"/>
    </font>
    <font>
      <b/>
      <sz val="18"/>
      <color theme="1"/>
      <name val="Times New Roman"/>
      <family val="1"/>
    </font>
    <font>
      <b/>
      <sz val="36"/>
      <color theme="1"/>
      <name val="Times New Roman"/>
      <family val="1"/>
    </font>
    <font>
      <sz val="16"/>
      <color theme="1"/>
      <name val="Times New Roman"/>
      <family val="1"/>
    </font>
  </fonts>
  <fills count="7">
    <fill>
      <patternFill patternType="none"/>
    </fill>
    <fill>
      <patternFill patternType="gray125"/>
    </fill>
    <fill>
      <patternFill patternType="solid">
        <fgColor indexed="9"/>
        <bgColor indexed="64"/>
      </patternFill>
    </fill>
    <fill>
      <patternFill patternType="gray0625">
        <bgColor indexed="47"/>
      </patternFill>
    </fill>
    <fill>
      <patternFill patternType="solid">
        <fgColor theme="0"/>
        <bgColor indexed="64"/>
      </patternFill>
    </fill>
    <fill>
      <patternFill patternType="solid">
        <fgColor theme="0"/>
        <bgColor indexed="9"/>
      </patternFill>
    </fill>
    <fill>
      <patternFill patternType="gray0625">
        <bgColor theme="0"/>
      </patternFill>
    </fill>
  </fills>
  <borders count="4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right style="hair">
        <color indexed="64"/>
      </right>
      <top/>
      <bottom style="hair">
        <color indexed="64"/>
      </bottom>
      <diagonal/>
    </border>
    <border>
      <left/>
      <right style="hair">
        <color indexed="64"/>
      </right>
      <top style="hair">
        <color indexed="64"/>
      </top>
      <bottom/>
      <diagonal/>
    </border>
    <border>
      <left/>
      <right style="hair">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hair">
        <color indexed="64"/>
      </right>
      <top style="thin">
        <color indexed="64"/>
      </top>
      <bottom/>
      <diagonal/>
    </border>
    <border>
      <left style="medium">
        <color indexed="64"/>
      </left>
      <right style="hair">
        <color indexed="64"/>
      </right>
      <top/>
      <bottom/>
      <diagonal/>
    </border>
    <border>
      <left style="medium">
        <color indexed="64"/>
      </left>
      <right style="hair">
        <color indexed="64"/>
      </right>
      <top/>
      <bottom style="thin">
        <color indexed="64"/>
      </bottom>
      <diagonal/>
    </border>
    <border>
      <left style="hair">
        <color indexed="64"/>
      </left>
      <right style="medium">
        <color indexed="64"/>
      </right>
      <top style="thin">
        <color indexed="64"/>
      </top>
      <bottom/>
      <diagonal/>
    </border>
    <border>
      <left style="hair">
        <color indexed="64"/>
      </left>
      <right style="medium">
        <color indexed="64"/>
      </right>
      <top/>
      <bottom/>
      <diagonal/>
    </border>
    <border>
      <left style="hair">
        <color indexed="64"/>
      </left>
      <right style="medium">
        <color indexed="64"/>
      </right>
      <top/>
      <bottom style="thin">
        <color indexed="64"/>
      </bottom>
      <diagonal/>
    </border>
    <border>
      <left style="medium">
        <color indexed="64"/>
      </left>
      <right style="hair">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thin">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medium">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9">
    <xf numFmtId="0" fontId="0" fillId="0" borderId="0"/>
    <xf numFmtId="0" fontId="6" fillId="0" borderId="0"/>
    <xf numFmtId="0" fontId="6" fillId="0" borderId="0"/>
    <xf numFmtId="0" fontId="10" fillId="0" borderId="0"/>
    <xf numFmtId="0" fontId="6" fillId="0" borderId="0"/>
    <xf numFmtId="0" fontId="1" fillId="0" borderId="0"/>
    <xf numFmtId="49" fontId="3" fillId="0" borderId="0"/>
    <xf numFmtId="9" fontId="6" fillId="0" borderId="0" applyFont="0" applyFill="0" applyBorder="0" applyAlignment="0" applyProtection="0"/>
    <xf numFmtId="0" fontId="37" fillId="0" borderId="0"/>
  </cellStyleXfs>
  <cellXfs count="254">
    <xf numFmtId="0" fontId="0" fillId="0" borderId="0" xfId="0"/>
    <xf numFmtId="49" fontId="4" fillId="0" borderId="0" xfId="6" applyFont="1" applyAlignment="1">
      <alignment horizontal="left"/>
    </xf>
    <xf numFmtId="49" fontId="4" fillId="0" borderId="0" xfId="6" applyFont="1"/>
    <xf numFmtId="49" fontId="0" fillId="0" borderId="0" xfId="0" applyNumberFormat="1"/>
    <xf numFmtId="0" fontId="2" fillId="0" borderId="0" xfId="6" applyNumberFormat="1" applyFont="1" applyAlignment="1">
      <alignment horizontal="left"/>
    </xf>
    <xf numFmtId="49" fontId="4" fillId="0" borderId="0" xfId="6" applyFont="1" applyAlignment="1">
      <alignment horizontal="center"/>
    </xf>
    <xf numFmtId="49" fontId="4" fillId="0" borderId="0" xfId="6" applyFont="1" applyAlignment="1"/>
    <xf numFmtId="49" fontId="5" fillId="0" borderId="0" xfId="6" applyFont="1" applyAlignment="1">
      <alignment horizontal="center"/>
    </xf>
    <xf numFmtId="0" fontId="7" fillId="0" borderId="0" xfId="2" applyFont="1"/>
    <xf numFmtId="0" fontId="4" fillId="0" borderId="0" xfId="2" applyFont="1"/>
    <xf numFmtId="0" fontId="8" fillId="0" borderId="0" xfId="3" applyFont="1" applyAlignment="1">
      <alignment horizontal="justify" wrapText="1"/>
    </xf>
    <xf numFmtId="49" fontId="11" fillId="0" borderId="0" xfId="6" applyFont="1" applyAlignment="1">
      <alignment horizontal="center"/>
    </xf>
    <xf numFmtId="49" fontId="12" fillId="0" borderId="0" xfId="6" applyFont="1"/>
    <xf numFmtId="0" fontId="13" fillId="0" borderId="0" xfId="6" applyNumberFormat="1" applyFont="1" applyAlignment="1">
      <alignment horizontal="left"/>
    </xf>
    <xf numFmtId="49" fontId="15" fillId="0" borderId="0" xfId="6" applyFont="1"/>
    <xf numFmtId="0" fontId="15" fillId="0" borderId="0" xfId="6" applyNumberFormat="1" applyFont="1" applyAlignment="1">
      <alignment horizontal="left"/>
    </xf>
    <xf numFmtId="0" fontId="14" fillId="0" borderId="0" xfId="0" applyFont="1"/>
    <xf numFmtId="1" fontId="12" fillId="0" borderId="0" xfId="6" applyNumberFormat="1" applyFont="1"/>
    <xf numFmtId="49" fontId="9" fillId="0" borderId="0" xfId="6" applyFont="1" applyAlignment="1">
      <alignment horizontal="left"/>
    </xf>
    <xf numFmtId="49" fontId="17" fillId="0" borderId="0" xfId="6" applyFont="1" applyAlignment="1">
      <alignment horizontal="left"/>
    </xf>
    <xf numFmtId="49" fontId="17" fillId="0" borderId="0" xfId="6" applyFont="1" applyAlignment="1">
      <alignment horizontal="center"/>
    </xf>
    <xf numFmtId="0" fontId="17" fillId="0" borderId="0" xfId="2" applyFont="1"/>
    <xf numFmtId="0" fontId="16" fillId="0" borderId="0" xfId="2" applyFont="1" applyAlignment="1">
      <alignment horizontal="center"/>
    </xf>
    <xf numFmtId="49" fontId="18" fillId="0" borderId="0" xfId="6" applyFont="1" applyAlignment="1">
      <alignment horizontal="left"/>
    </xf>
    <xf numFmtId="49" fontId="14" fillId="0" borderId="0" xfId="0" applyNumberFormat="1" applyFont="1" applyAlignment="1">
      <alignment horizontal="justify" vertical="top" wrapText="1"/>
    </xf>
    <xf numFmtId="49" fontId="19" fillId="0" borderId="0" xfId="6" applyFont="1" applyAlignment="1">
      <alignment horizontal="left"/>
    </xf>
    <xf numFmtId="49" fontId="8" fillId="0" borderId="0" xfId="6" applyFont="1" applyAlignment="1">
      <alignment horizontal="justify" wrapText="1"/>
    </xf>
    <xf numFmtId="0" fontId="20" fillId="0" borderId="0" xfId="2" applyFont="1" applyAlignment="1">
      <alignment horizontal="left"/>
    </xf>
    <xf numFmtId="0" fontId="19" fillId="0" borderId="0" xfId="2" applyFont="1" applyAlignment="1">
      <alignment horizontal="left"/>
    </xf>
    <xf numFmtId="49" fontId="19" fillId="0" borderId="0" xfId="6" applyFont="1" applyAlignment="1">
      <alignment horizontal="right"/>
    </xf>
    <xf numFmtId="0" fontId="6" fillId="0" borderId="0" xfId="2" applyFont="1"/>
    <xf numFmtId="49" fontId="6" fillId="0" borderId="0" xfId="2" applyNumberFormat="1" applyFont="1"/>
    <xf numFmtId="0" fontId="24" fillId="0" borderId="0" xfId="6" applyNumberFormat="1" applyFont="1" applyAlignment="1">
      <alignment horizontal="left"/>
    </xf>
    <xf numFmtId="49" fontId="24" fillId="0" borderId="0" xfId="6" applyFont="1" applyAlignment="1">
      <alignment horizontal="left"/>
    </xf>
    <xf numFmtId="1" fontId="24" fillId="0" borderId="0" xfId="6" applyNumberFormat="1" applyFont="1" applyAlignment="1">
      <alignment horizontal="justify" vertical="top" wrapText="1"/>
    </xf>
    <xf numFmtId="0" fontId="25" fillId="0" borderId="0" xfId="6" applyNumberFormat="1" applyFont="1" applyAlignment="1">
      <alignment horizontal="left"/>
    </xf>
    <xf numFmtId="0" fontId="26" fillId="0" borderId="0" xfId="6" applyNumberFormat="1" applyFont="1" applyAlignment="1">
      <alignment horizontal="left"/>
    </xf>
    <xf numFmtId="49" fontId="17" fillId="0" borderId="0" xfId="6" applyFont="1"/>
    <xf numFmtId="49" fontId="27" fillId="0" borderId="0" xfId="6" applyFont="1"/>
    <xf numFmtId="49" fontId="17" fillId="0" borderId="0" xfId="6" applyNumberFormat="1" applyFont="1" applyAlignment="1">
      <alignment horizontal="left"/>
    </xf>
    <xf numFmtId="1" fontId="17" fillId="0" borderId="0" xfId="6" applyNumberFormat="1" applyFont="1" applyAlignment="1">
      <alignment horizontal="justify" vertical="top" wrapText="1"/>
    </xf>
    <xf numFmtId="49" fontId="19" fillId="0" borderId="0" xfId="6" applyFont="1" applyBorder="1" applyAlignment="1">
      <alignment horizontal="left"/>
    </xf>
    <xf numFmtId="49" fontId="9" fillId="0" borderId="0" xfId="6" applyFont="1"/>
    <xf numFmtId="49" fontId="9" fillId="0" borderId="0" xfId="6" applyFont="1" applyBorder="1" applyAlignment="1">
      <alignment horizontal="left"/>
    </xf>
    <xf numFmtId="49" fontId="20" fillId="0" borderId="0" xfId="6" applyFont="1"/>
    <xf numFmtId="49" fontId="20" fillId="0" borderId="0" xfId="6" applyFont="1" applyAlignment="1">
      <alignment horizontal="left"/>
    </xf>
    <xf numFmtId="49" fontId="19" fillId="0" borderId="0" xfId="6" applyFont="1"/>
    <xf numFmtId="0" fontId="24" fillId="0" borderId="0" xfId="6" applyNumberFormat="1" applyFont="1" applyAlignment="1">
      <alignment horizontal="left" vertical="top" wrapText="1"/>
    </xf>
    <xf numFmtId="49" fontId="23" fillId="0" borderId="0" xfId="6" applyFont="1" applyAlignment="1">
      <alignment horizontal="center"/>
    </xf>
    <xf numFmtId="49" fontId="16" fillId="0" borderId="0" xfId="6" applyFont="1" applyAlignment="1">
      <alignment horizontal="center" vertical="top" wrapText="1"/>
    </xf>
    <xf numFmtId="49" fontId="17" fillId="0" borderId="0" xfId="6" applyFont="1" applyAlignment="1"/>
    <xf numFmtId="0" fontId="6" fillId="0" borderId="0" xfId="1" applyFont="1" applyAlignment="1">
      <alignment vertical="center"/>
    </xf>
    <xf numFmtId="0" fontId="10" fillId="0" borderId="0" xfId="1" applyFont="1" applyAlignment="1">
      <alignment vertical="center"/>
    </xf>
    <xf numFmtId="0" fontId="6" fillId="0" borderId="0" xfId="1" applyAlignment="1">
      <alignment vertical="center"/>
    </xf>
    <xf numFmtId="0" fontId="31" fillId="0" borderId="0" xfId="1" applyFont="1" applyAlignment="1">
      <alignment vertical="center"/>
    </xf>
    <xf numFmtId="0" fontId="31" fillId="0" borderId="1" xfId="1" applyFont="1" applyBorder="1" applyAlignment="1">
      <alignment horizontal="center" vertical="center"/>
    </xf>
    <xf numFmtId="0" fontId="31" fillId="0" borderId="2" xfId="1" applyFont="1" applyBorder="1" applyAlignment="1">
      <alignment horizontal="center" vertical="center"/>
    </xf>
    <xf numFmtId="0" fontId="31" fillId="0" borderId="3" xfId="1" applyFont="1" applyBorder="1" applyAlignment="1">
      <alignment horizontal="center" vertical="center"/>
    </xf>
    <xf numFmtId="0" fontId="31" fillId="0" borderId="4" xfId="1" applyFont="1" applyBorder="1" applyAlignment="1">
      <alignment vertical="center"/>
    </xf>
    <xf numFmtId="0" fontId="31" fillId="0" borderId="4" xfId="1" applyFont="1" applyBorder="1" applyAlignment="1">
      <alignment horizontal="left" vertical="center" indent="1"/>
    </xf>
    <xf numFmtId="0" fontId="21" fillId="0" borderId="0" xfId="1" applyFont="1" applyAlignment="1">
      <alignment vertical="center"/>
    </xf>
    <xf numFmtId="0" fontId="31" fillId="0" borderId="5" xfId="1" applyFont="1" applyBorder="1" applyAlignment="1">
      <alignment vertical="center"/>
    </xf>
    <xf numFmtId="0" fontId="31" fillId="0" borderId="5" xfId="1" applyFont="1" applyBorder="1" applyAlignment="1">
      <alignment horizontal="left" vertical="center" indent="1"/>
    </xf>
    <xf numFmtId="0" fontId="31" fillId="0" borderId="6" xfId="1" applyFont="1" applyBorder="1" applyAlignment="1">
      <alignment vertical="center"/>
    </xf>
    <xf numFmtId="0" fontId="31" fillId="0" borderId="6" xfId="1" applyFont="1" applyBorder="1" applyAlignment="1">
      <alignment horizontal="left" vertical="center" wrapText="1" indent="1"/>
    </xf>
    <xf numFmtId="0" fontId="31" fillId="0" borderId="7" xfId="1" applyFont="1" applyBorder="1" applyAlignment="1">
      <alignment vertical="center"/>
    </xf>
    <xf numFmtId="0" fontId="31" fillId="0" borderId="8" xfId="1" applyFont="1" applyBorder="1" applyAlignment="1">
      <alignment vertical="center"/>
    </xf>
    <xf numFmtId="0" fontId="31" fillId="0" borderId="9" xfId="1" applyFont="1" applyBorder="1" applyAlignment="1">
      <alignment vertical="center"/>
    </xf>
    <xf numFmtId="0" fontId="31" fillId="0" borderId="9" xfId="1" applyFont="1" applyBorder="1" applyAlignment="1">
      <alignment horizontal="left" vertical="center" wrapText="1" indent="1"/>
    </xf>
    <xf numFmtId="0" fontId="10" fillId="0" borderId="0" xfId="1" applyFont="1" applyBorder="1" applyAlignment="1">
      <alignment horizontal="center" vertical="center"/>
    </xf>
    <xf numFmtId="0" fontId="10" fillId="0" borderId="0" xfId="1" applyFont="1" applyBorder="1" applyAlignment="1">
      <alignment vertical="center"/>
    </xf>
    <xf numFmtId="0" fontId="31" fillId="0" borderId="0" xfId="1" applyFont="1" applyBorder="1" applyAlignment="1">
      <alignment horizontal="left" vertical="center"/>
    </xf>
    <xf numFmtId="0" fontId="10" fillId="0" borderId="1" xfId="1" applyFont="1" applyBorder="1" applyAlignment="1">
      <alignment horizontal="center" vertical="center"/>
    </xf>
    <xf numFmtId="0" fontId="10" fillId="0" borderId="2" xfId="1" applyFont="1" applyBorder="1" applyAlignment="1">
      <alignment horizontal="center" vertical="center"/>
    </xf>
    <xf numFmtId="0" fontId="10" fillId="0" borderId="3" xfId="1" applyFont="1" applyBorder="1" applyAlignment="1">
      <alignment horizontal="center" vertical="center"/>
    </xf>
    <xf numFmtId="0" fontId="31" fillId="0" borderId="10" xfId="1" applyFont="1" applyBorder="1" applyAlignment="1">
      <alignment vertical="center"/>
    </xf>
    <xf numFmtId="0" fontId="31" fillId="0" borderId="11" xfId="1" applyFont="1" applyBorder="1" applyAlignment="1">
      <alignment vertical="center"/>
    </xf>
    <xf numFmtId="0" fontId="31" fillId="0" borderId="12" xfId="1" applyFont="1" applyBorder="1" applyAlignment="1">
      <alignment vertical="center"/>
    </xf>
    <xf numFmtId="0" fontId="31" fillId="0" borderId="13" xfId="1" applyFont="1" applyBorder="1" applyAlignment="1">
      <alignment vertical="center"/>
    </xf>
    <xf numFmtId="0" fontId="31" fillId="0" borderId="14" xfId="1" applyFont="1" applyBorder="1" applyAlignment="1">
      <alignment vertical="center"/>
    </xf>
    <xf numFmtId="0" fontId="31" fillId="0" borderId="15" xfId="1" applyFont="1" applyBorder="1" applyAlignment="1">
      <alignment vertical="center"/>
    </xf>
    <xf numFmtId="49" fontId="31" fillId="0" borderId="5" xfId="1" applyNumberFormat="1" applyFont="1" applyBorder="1" applyAlignment="1">
      <alignment horizontal="left" vertical="center" indent="1"/>
    </xf>
    <xf numFmtId="1" fontId="31" fillId="0" borderId="5" xfId="1" applyNumberFormat="1" applyFont="1" applyBorder="1" applyAlignment="1">
      <alignment horizontal="left" vertical="center" indent="1"/>
    </xf>
    <xf numFmtId="0" fontId="28" fillId="4" borderId="0" xfId="4" applyFont="1" applyFill="1" applyAlignment="1">
      <alignment vertical="center"/>
    </xf>
    <xf numFmtId="49" fontId="4" fillId="0" borderId="0" xfId="6" applyFont="1" applyAlignment="1">
      <alignment horizontal="right"/>
    </xf>
    <xf numFmtId="49" fontId="17" fillId="0" borderId="0" xfId="6" quotePrefix="1" applyFont="1" applyAlignment="1">
      <alignment horizontal="left"/>
    </xf>
    <xf numFmtId="49" fontId="17" fillId="0" borderId="0" xfId="6" applyFont="1" applyAlignment="1">
      <alignment horizontal="left" vertical="top"/>
    </xf>
    <xf numFmtId="0" fontId="28" fillId="5" borderId="0" xfId="4" applyFont="1" applyFill="1" applyBorder="1" applyAlignment="1">
      <alignment vertical="center"/>
    </xf>
    <xf numFmtId="0" fontId="28" fillId="4" borderId="0" xfId="0" applyFont="1" applyFill="1" applyAlignment="1">
      <alignment horizontal="center" vertical="center" wrapText="1"/>
    </xf>
    <xf numFmtId="0" fontId="28" fillId="4" borderId="16" xfId="0" applyFont="1" applyFill="1" applyBorder="1" applyAlignment="1">
      <alignment horizontal="left" vertical="center" shrinkToFit="1"/>
    </xf>
    <xf numFmtId="0" fontId="28" fillId="4" borderId="16" xfId="4" applyFont="1" applyFill="1" applyBorder="1" applyAlignment="1">
      <alignment vertical="center"/>
    </xf>
    <xf numFmtId="0" fontId="21" fillId="4" borderId="18" xfId="0" applyFont="1" applyFill="1" applyBorder="1" applyAlignment="1">
      <alignment horizontal="center" vertical="center"/>
    </xf>
    <xf numFmtId="0" fontId="21" fillId="4" borderId="21" xfId="0" applyFont="1" applyFill="1" applyBorder="1" applyAlignment="1">
      <alignment horizontal="center" vertical="center"/>
    </xf>
    <xf numFmtId="0" fontId="21" fillId="6" borderId="22" xfId="0" applyFont="1" applyFill="1" applyBorder="1" applyAlignment="1">
      <alignment horizontal="center" vertical="center"/>
    </xf>
    <xf numFmtId="0" fontId="21" fillId="0" borderId="0" xfId="0" applyFont="1"/>
    <xf numFmtId="0" fontId="21" fillId="0" borderId="0" xfId="0" applyFont="1" applyAlignment="1">
      <alignment horizontal="center"/>
    </xf>
    <xf numFmtId="0" fontId="0" fillId="0" borderId="0" xfId="0" applyAlignment="1"/>
    <xf numFmtId="0" fontId="22" fillId="3" borderId="16" xfId="0" applyFont="1" applyFill="1" applyBorder="1" applyAlignment="1">
      <alignment horizontal="center" vertical="center"/>
    </xf>
    <xf numFmtId="0" fontId="21" fillId="0" borderId="16" xfId="0" applyFont="1" applyBorder="1" applyAlignment="1">
      <alignment horizontal="center" vertical="top" wrapText="1"/>
    </xf>
    <xf numFmtId="0" fontId="21" fillId="0" borderId="16" xfId="0" applyFont="1" applyBorder="1" applyAlignment="1">
      <alignment horizontal="left" vertical="top" wrapText="1"/>
    </xf>
    <xf numFmtId="49" fontId="21" fillId="0" borderId="16" xfId="0" applyNumberFormat="1" applyFont="1" applyBorder="1" applyAlignment="1">
      <alignment horizontal="left" vertical="top" wrapText="1"/>
    </xf>
    <xf numFmtId="2" fontId="21" fillId="0" borderId="16" xfId="0" applyNumberFormat="1" applyFont="1" applyBorder="1" applyAlignment="1">
      <alignment horizontal="center" vertical="center"/>
    </xf>
    <xf numFmtId="0" fontId="21" fillId="0" borderId="0" xfId="0" applyFont="1" applyBorder="1" applyAlignment="1">
      <alignment horizontal="center" vertical="top" wrapText="1"/>
    </xf>
    <xf numFmtId="0" fontId="21" fillId="0" borderId="0" xfId="0" applyFont="1" applyBorder="1" applyAlignment="1">
      <alignment horizontal="left" vertical="top" wrapText="1"/>
    </xf>
    <xf numFmtId="49" fontId="21" fillId="0" borderId="0" xfId="0" applyNumberFormat="1" applyFont="1" applyBorder="1" applyAlignment="1">
      <alignment horizontal="left" vertical="top" wrapText="1"/>
    </xf>
    <xf numFmtId="2" fontId="34" fillId="0" borderId="0" xfId="0" applyNumberFormat="1" applyFont="1" applyBorder="1" applyAlignment="1">
      <alignment horizontal="center" vertical="center"/>
    </xf>
    <xf numFmtId="2" fontId="21" fillId="0" borderId="0" xfId="0" applyNumberFormat="1" applyFont="1" applyBorder="1" applyAlignment="1">
      <alignment horizontal="center" vertical="top" wrapText="1"/>
    </xf>
    <xf numFmtId="0" fontId="10" fillId="0" borderId="0" xfId="0" applyFont="1" applyBorder="1"/>
    <xf numFmtId="0" fontId="22" fillId="0" borderId="0" xfId="0" applyFont="1" applyBorder="1"/>
    <xf numFmtId="0" fontId="22" fillId="0" borderId="0" xfId="0" applyFont="1"/>
    <xf numFmtId="0" fontId="21" fillId="0" borderId="0" xfId="0" applyFont="1" applyBorder="1"/>
    <xf numFmtId="0" fontId="21" fillId="0" borderId="0" xfId="0" applyFont="1" applyBorder="1" applyAlignment="1">
      <alignment horizontal="center"/>
    </xf>
    <xf numFmtId="2" fontId="21" fillId="0" borderId="23" xfId="0" applyNumberFormat="1" applyFont="1" applyBorder="1" applyAlignment="1">
      <alignment horizontal="center" vertical="top" wrapText="1"/>
    </xf>
    <xf numFmtId="0" fontId="31" fillId="0" borderId="0" xfId="0" applyFont="1"/>
    <xf numFmtId="0" fontId="31" fillId="0" borderId="0" xfId="0" quotePrefix="1" applyFont="1" applyAlignment="1">
      <alignment horizontal="right"/>
    </xf>
    <xf numFmtId="0" fontId="31" fillId="0" borderId="0" xfId="0" applyFont="1" applyAlignment="1">
      <alignment horizontal="right"/>
    </xf>
    <xf numFmtId="0" fontId="31" fillId="0" borderId="0" xfId="0" applyFont="1" applyAlignment="1">
      <alignment horizontal="center"/>
    </xf>
    <xf numFmtId="0" fontId="31" fillId="0" borderId="0" xfId="0" applyFont="1" applyAlignment="1">
      <alignment horizontal="justify" vertical="justify"/>
    </xf>
    <xf numFmtId="0" fontId="31" fillId="0" borderId="0" xfId="0" applyFont="1" applyAlignment="1"/>
    <xf numFmtId="0" fontId="4" fillId="0" borderId="0" xfId="0" applyFont="1" applyAlignment="1"/>
    <xf numFmtId="49" fontId="29" fillId="0" borderId="0" xfId="6" applyFont="1" applyAlignment="1">
      <alignment horizontal="left"/>
    </xf>
    <xf numFmtId="49" fontId="29" fillId="0" borderId="0" xfId="6" applyFont="1"/>
    <xf numFmtId="49" fontId="10" fillId="0" borderId="0" xfId="6" applyFont="1"/>
    <xf numFmtId="49" fontId="35" fillId="0" borderId="0" xfId="6" applyFont="1"/>
    <xf numFmtId="49" fontId="22" fillId="0" borderId="0" xfId="6" applyFont="1" applyAlignment="1">
      <alignment horizontal="left"/>
    </xf>
    <xf numFmtId="49" fontId="22" fillId="0" borderId="0" xfId="6" applyFont="1"/>
    <xf numFmtId="0" fontId="21" fillId="4" borderId="20" xfId="0" applyFont="1" applyFill="1" applyBorder="1" applyAlignment="1">
      <alignment horizontal="center" vertical="center"/>
    </xf>
    <xf numFmtId="0" fontId="21" fillId="4" borderId="16" xfId="0" applyFont="1" applyFill="1" applyBorder="1" applyAlignment="1">
      <alignment horizontal="center" vertical="center"/>
    </xf>
    <xf numFmtId="0" fontId="21" fillId="4" borderId="19" xfId="0" applyFont="1" applyFill="1" applyBorder="1" applyAlignment="1">
      <alignment horizontal="center" vertical="center"/>
    </xf>
    <xf numFmtId="0" fontId="21" fillId="6" borderId="17" xfId="0" applyFont="1" applyFill="1" applyBorder="1" applyAlignment="1">
      <alignment horizontal="center" vertical="center" wrapText="1"/>
    </xf>
    <xf numFmtId="0" fontId="21" fillId="6" borderId="20" xfId="0" applyFont="1" applyFill="1" applyBorder="1" applyAlignment="1">
      <alignment horizontal="center" vertical="center" wrapText="1"/>
    </xf>
    <xf numFmtId="0" fontId="21" fillId="4" borderId="22" xfId="0" applyFont="1" applyFill="1" applyBorder="1" applyAlignment="1">
      <alignment horizontal="center" vertical="center"/>
    </xf>
    <xf numFmtId="0" fontId="21" fillId="4" borderId="0" xfId="4" applyFont="1" applyFill="1" applyAlignment="1">
      <alignment horizontal="center" vertical="center"/>
    </xf>
    <xf numFmtId="0" fontId="21" fillId="4" borderId="0" xfId="4" applyFont="1" applyFill="1" applyAlignment="1">
      <alignment vertical="center"/>
    </xf>
    <xf numFmtId="0" fontId="21" fillId="5" borderId="0" xfId="4" applyFont="1" applyFill="1" applyBorder="1" applyAlignment="1">
      <alignment horizontal="left" vertical="center"/>
    </xf>
    <xf numFmtId="0" fontId="21" fillId="5" borderId="0" xfId="4" applyFont="1" applyFill="1" applyBorder="1" applyAlignment="1">
      <alignment vertical="center"/>
    </xf>
    <xf numFmtId="0" fontId="21" fillId="5" borderId="0" xfId="4" applyFont="1" applyFill="1" applyBorder="1" applyAlignment="1">
      <alignment horizontal="justify" vertical="center" wrapText="1"/>
    </xf>
    <xf numFmtId="15" fontId="21" fillId="4" borderId="0" xfId="4" applyNumberFormat="1" applyFont="1" applyFill="1" applyAlignment="1">
      <alignment vertical="center"/>
    </xf>
    <xf numFmtId="0" fontId="21" fillId="4" borderId="0" xfId="5" applyFont="1" applyFill="1" applyBorder="1" applyAlignment="1">
      <alignment horizontal="left" vertical="center"/>
    </xf>
    <xf numFmtId="0" fontId="21" fillId="5" borderId="0" xfId="4" applyFont="1" applyFill="1" applyBorder="1" applyAlignment="1">
      <alignment horizontal="center" vertical="center" wrapText="1"/>
    </xf>
    <xf numFmtId="0" fontId="22" fillId="4" borderId="0" xfId="0" applyFont="1" applyFill="1" applyAlignment="1">
      <alignment vertical="center"/>
    </xf>
    <xf numFmtId="0" fontId="21" fillId="4" borderId="16" xfId="4" applyFont="1" applyFill="1" applyBorder="1" applyAlignment="1">
      <alignment horizontal="center" vertical="center"/>
    </xf>
    <xf numFmtId="0" fontId="21" fillId="4" borderId="16" xfId="4" quotePrefix="1" applyFont="1" applyFill="1" applyBorder="1" applyAlignment="1">
      <alignment horizontal="center" vertical="center"/>
    </xf>
    <xf numFmtId="2" fontId="21" fillId="4" borderId="16" xfId="0" applyNumberFormat="1" applyFont="1" applyFill="1" applyBorder="1" applyAlignment="1">
      <alignment horizontal="center" vertical="center"/>
    </xf>
    <xf numFmtId="164" fontId="21" fillId="4" borderId="16" xfId="0" applyNumberFormat="1" applyFont="1" applyFill="1" applyBorder="1" applyAlignment="1">
      <alignment horizontal="center" vertical="center"/>
    </xf>
    <xf numFmtId="1" fontId="21" fillId="4" borderId="16" xfId="0" applyNumberFormat="1" applyFont="1" applyFill="1" applyBorder="1" applyAlignment="1">
      <alignment horizontal="center" vertical="center"/>
    </xf>
    <xf numFmtId="2" fontId="21" fillId="6" borderId="16" xfId="0" applyNumberFormat="1" applyFont="1" applyFill="1" applyBorder="1" applyAlignment="1">
      <alignment horizontal="center" vertical="center"/>
    </xf>
    <xf numFmtId="0" fontId="32" fillId="4" borderId="0" xfId="4" applyFont="1" applyFill="1" applyAlignment="1">
      <alignment vertical="center"/>
    </xf>
    <xf numFmtId="49" fontId="17" fillId="0" borderId="0" xfId="6" applyFont="1" applyAlignment="1">
      <alignment horizontal="left"/>
    </xf>
    <xf numFmtId="0" fontId="21" fillId="0" borderId="16" xfId="4" quotePrefix="1" applyFont="1" applyFill="1" applyBorder="1" applyAlignment="1">
      <alignment horizontal="center" vertical="center"/>
    </xf>
    <xf numFmtId="49" fontId="24" fillId="0" borderId="0" xfId="6" applyFont="1" applyAlignment="1"/>
    <xf numFmtId="49" fontId="36" fillId="0" borderId="0" xfId="6" applyFont="1" applyAlignment="1"/>
    <xf numFmtId="49" fontId="36" fillId="0" borderId="0" xfId="6" applyFont="1" applyAlignment="1">
      <alignment horizontal="left"/>
    </xf>
    <xf numFmtId="49" fontId="18" fillId="0" borderId="0" xfId="6" applyFont="1"/>
    <xf numFmtId="49" fontId="18" fillId="0" borderId="0" xfId="6" applyFont="1" applyAlignment="1"/>
    <xf numFmtId="49" fontId="24" fillId="0" borderId="0" xfId="6" applyFont="1"/>
    <xf numFmtId="49" fontId="17" fillId="0" borderId="0" xfId="6" applyFont="1" applyAlignment="1">
      <alignment horizontal="left"/>
    </xf>
    <xf numFmtId="0" fontId="16" fillId="0" borderId="0" xfId="2" applyFont="1" applyAlignment="1">
      <alignment horizontal="left" indent="35"/>
    </xf>
    <xf numFmtId="49" fontId="38" fillId="0" borderId="0" xfId="6" applyFont="1" applyAlignment="1">
      <alignment horizontal="left"/>
    </xf>
    <xf numFmtId="49" fontId="17" fillId="0" borderId="0" xfId="6" applyFont="1" applyAlignment="1">
      <alignment horizontal="left"/>
    </xf>
    <xf numFmtId="49" fontId="17" fillId="0" borderId="0" xfId="6" applyFont="1" applyAlignment="1">
      <alignment horizontal="left"/>
    </xf>
    <xf numFmtId="0" fontId="21" fillId="0" borderId="16" xfId="0" applyFont="1" applyFill="1" applyBorder="1" applyAlignment="1"/>
    <xf numFmtId="0" fontId="21" fillId="2" borderId="16" xfId="0" applyFont="1" applyFill="1" applyBorder="1" applyAlignment="1">
      <alignment horizontal="left"/>
    </xf>
    <xf numFmtId="49" fontId="21" fillId="0" borderId="16" xfId="0" quotePrefix="1" applyNumberFormat="1" applyFont="1" applyBorder="1" applyAlignment="1"/>
    <xf numFmtId="0" fontId="21" fillId="4" borderId="16" xfId="4" applyFont="1" applyFill="1" applyBorder="1" applyAlignment="1">
      <alignment horizontal="left" shrinkToFit="1"/>
    </xf>
    <xf numFmtId="0" fontId="21" fillId="4" borderId="16" xfId="0" applyFont="1" applyFill="1" applyBorder="1" applyAlignment="1">
      <alignment horizontal="left" wrapText="1"/>
    </xf>
    <xf numFmtId="0" fontId="21" fillId="4" borderId="16" xfId="0" applyNumberFormat="1" applyFont="1" applyFill="1" applyBorder="1" applyAlignment="1">
      <alignment horizontal="left" wrapText="1" shrinkToFit="1"/>
    </xf>
    <xf numFmtId="0" fontId="21" fillId="4" borderId="16" xfId="4" applyNumberFormat="1" applyFont="1" applyFill="1" applyBorder="1" applyAlignment="1">
      <alignment horizontal="left" wrapText="1" shrinkToFit="1"/>
    </xf>
    <xf numFmtId="49" fontId="21" fillId="0" borderId="16" xfId="0" applyNumberFormat="1" applyFont="1" applyBorder="1" applyAlignment="1"/>
    <xf numFmtId="0" fontId="21" fillId="4" borderId="16" xfId="0" applyFont="1" applyFill="1" applyBorder="1" applyAlignment="1"/>
    <xf numFmtId="0" fontId="21" fillId="4" borderId="16" xfId="0" applyFont="1" applyFill="1" applyBorder="1" applyAlignment="1">
      <alignment horizontal="left" shrinkToFit="1"/>
    </xf>
    <xf numFmtId="0" fontId="21" fillId="4" borderId="16" xfId="4" applyFont="1" applyFill="1" applyBorder="1" applyAlignment="1"/>
    <xf numFmtId="0" fontId="21" fillId="0" borderId="16" xfId="0" applyFont="1" applyBorder="1" applyAlignment="1"/>
    <xf numFmtId="2" fontId="21" fillId="4" borderId="28" xfId="0" applyNumberFormat="1" applyFont="1" applyFill="1" applyBorder="1" applyAlignment="1">
      <alignment horizontal="center" vertical="center"/>
    </xf>
    <xf numFmtId="2" fontId="21" fillId="4" borderId="28" xfId="0" quotePrefix="1" applyNumberFormat="1" applyFont="1" applyFill="1" applyBorder="1" applyAlignment="1">
      <alignment horizontal="center" vertical="center"/>
    </xf>
    <xf numFmtId="0" fontId="28" fillId="5" borderId="16" xfId="4" applyFont="1" applyFill="1" applyBorder="1" applyAlignment="1">
      <alignment vertical="center"/>
    </xf>
    <xf numFmtId="0" fontId="21" fillId="5" borderId="16" xfId="4" applyFont="1" applyFill="1" applyBorder="1" applyAlignment="1"/>
    <xf numFmtId="0" fontId="24" fillId="0" borderId="0" xfId="6" applyNumberFormat="1" applyFont="1" applyAlignment="1">
      <alignment horizontal="left" vertical="center"/>
    </xf>
    <xf numFmtId="49" fontId="40" fillId="0" borderId="0" xfId="6" applyFont="1" applyAlignment="1">
      <alignment horizontal="left"/>
    </xf>
    <xf numFmtId="49" fontId="41" fillId="0" borderId="0" xfId="6" applyFont="1"/>
    <xf numFmtId="49" fontId="42" fillId="0" borderId="0" xfId="6" applyFont="1" applyAlignment="1">
      <alignment horizontal="left"/>
    </xf>
    <xf numFmtId="49" fontId="44" fillId="0" borderId="0" xfId="6" applyFont="1" applyAlignment="1">
      <alignment horizontal="right"/>
    </xf>
    <xf numFmtId="0" fontId="44" fillId="0" borderId="0" xfId="6" applyNumberFormat="1" applyFont="1" applyAlignment="1">
      <alignment horizontal="left"/>
    </xf>
    <xf numFmtId="49" fontId="41" fillId="0" borderId="0" xfId="6" applyFont="1" applyAlignment="1">
      <alignment horizontal="left"/>
    </xf>
    <xf numFmtId="0" fontId="40" fillId="0" borderId="0" xfId="6" applyNumberFormat="1" applyFont="1" applyAlignment="1"/>
    <xf numFmtId="0" fontId="21" fillId="4" borderId="22" xfId="0" applyFont="1" applyFill="1" applyBorder="1" applyAlignment="1">
      <alignment horizontal="center" vertical="center"/>
    </xf>
    <xf numFmtId="0" fontId="21" fillId="4" borderId="20" xfId="0" applyFont="1" applyFill="1" applyBorder="1" applyAlignment="1">
      <alignment horizontal="center" vertical="center"/>
    </xf>
    <xf numFmtId="0" fontId="21" fillId="4" borderId="19" xfId="0" applyFont="1" applyFill="1" applyBorder="1" applyAlignment="1">
      <alignment horizontal="center" vertical="center"/>
    </xf>
    <xf numFmtId="0" fontId="21" fillId="4" borderId="0" xfId="4" applyFont="1" applyFill="1" applyAlignment="1">
      <alignment vertical="center"/>
    </xf>
    <xf numFmtId="0" fontId="21" fillId="5" borderId="0" xfId="4" applyFont="1" applyFill="1" applyBorder="1" applyAlignment="1">
      <alignment horizontal="center" vertical="center" wrapText="1"/>
    </xf>
    <xf numFmtId="0" fontId="21" fillId="6" borderId="17" xfId="0" applyFont="1" applyFill="1" applyBorder="1" applyAlignment="1">
      <alignment horizontal="center" vertical="center" wrapText="1"/>
    </xf>
    <xf numFmtId="0" fontId="21" fillId="6" borderId="20" xfId="0" applyFont="1" applyFill="1" applyBorder="1" applyAlignment="1">
      <alignment horizontal="center" vertical="center" wrapText="1"/>
    </xf>
    <xf numFmtId="0" fontId="21" fillId="4" borderId="16" xfId="0" applyFont="1" applyFill="1" applyBorder="1" applyAlignment="1">
      <alignment horizontal="center" vertical="center"/>
    </xf>
    <xf numFmtId="49" fontId="44" fillId="0" borderId="0" xfId="6" applyFont="1" applyAlignment="1">
      <alignment horizontal="left"/>
    </xf>
    <xf numFmtId="2" fontId="21" fillId="4" borderId="16" xfId="0" quotePrefix="1" applyNumberFormat="1" applyFont="1" applyFill="1" applyBorder="1" applyAlignment="1">
      <alignment horizontal="center" vertical="center"/>
    </xf>
    <xf numFmtId="0" fontId="21" fillId="4" borderId="22" xfId="0" applyFont="1" applyFill="1" applyBorder="1" applyAlignment="1">
      <alignment horizontal="center" vertical="center"/>
    </xf>
    <xf numFmtId="0" fontId="21" fillId="4" borderId="20" xfId="0" applyFont="1" applyFill="1" applyBorder="1" applyAlignment="1">
      <alignment horizontal="center" vertical="center"/>
    </xf>
    <xf numFmtId="0" fontId="21" fillId="4" borderId="27" xfId="0" applyFont="1" applyFill="1" applyBorder="1" applyAlignment="1">
      <alignment horizontal="center" vertical="center"/>
    </xf>
    <xf numFmtId="0" fontId="21" fillId="4" borderId="19" xfId="0" applyFont="1" applyFill="1" applyBorder="1" applyAlignment="1">
      <alignment horizontal="center" vertical="center"/>
    </xf>
    <xf numFmtId="0" fontId="21" fillId="4" borderId="28" xfId="0" applyFont="1" applyFill="1" applyBorder="1" applyAlignment="1">
      <alignment horizontal="center" vertical="center"/>
    </xf>
    <xf numFmtId="0" fontId="21" fillId="4" borderId="22" xfId="0" applyFont="1" applyFill="1" applyBorder="1" applyAlignment="1">
      <alignment horizontal="center" vertical="center" wrapText="1"/>
    </xf>
    <xf numFmtId="0" fontId="21" fillId="4" borderId="20" xfId="0" applyFont="1" applyFill="1" applyBorder="1" applyAlignment="1">
      <alignment horizontal="center" vertical="center" wrapText="1"/>
    </xf>
    <xf numFmtId="0" fontId="21" fillId="4" borderId="0" xfId="4" applyFont="1" applyFill="1" applyAlignment="1">
      <alignment vertical="center"/>
    </xf>
    <xf numFmtId="0" fontId="21" fillId="4" borderId="0" xfId="0" applyFont="1" applyFill="1" applyAlignment="1">
      <alignment vertical="center"/>
    </xf>
    <xf numFmtId="0" fontId="21" fillId="4" borderId="17" xfId="0" applyFont="1" applyFill="1" applyBorder="1" applyAlignment="1">
      <alignment horizontal="center" vertical="center"/>
    </xf>
    <xf numFmtId="0" fontId="21" fillId="4" borderId="23" xfId="0" applyFont="1" applyFill="1" applyBorder="1" applyAlignment="1">
      <alignment horizontal="center" vertical="center"/>
    </xf>
    <xf numFmtId="0" fontId="21" fillId="5" borderId="0" xfId="4" applyFont="1" applyFill="1" applyBorder="1" applyAlignment="1">
      <alignment horizontal="center" vertical="center" wrapText="1"/>
    </xf>
    <xf numFmtId="0" fontId="21" fillId="6" borderId="17" xfId="0" applyFont="1" applyFill="1" applyBorder="1" applyAlignment="1">
      <alignment horizontal="center" vertical="center" wrapText="1"/>
    </xf>
    <xf numFmtId="0" fontId="21" fillId="6" borderId="20" xfId="0" applyFont="1" applyFill="1" applyBorder="1" applyAlignment="1">
      <alignment horizontal="center" vertical="center" wrapText="1"/>
    </xf>
    <xf numFmtId="0" fontId="21" fillId="6" borderId="23" xfId="0" applyFont="1" applyFill="1" applyBorder="1" applyAlignment="1">
      <alignment horizontal="center" vertical="center" wrapText="1"/>
    </xf>
    <xf numFmtId="0" fontId="21" fillId="4" borderId="24" xfId="0" applyFont="1" applyFill="1" applyBorder="1" applyAlignment="1">
      <alignment horizontal="center" vertical="center"/>
    </xf>
    <xf numFmtId="0" fontId="21" fillId="4" borderId="25" xfId="0" applyFont="1" applyFill="1" applyBorder="1" applyAlignment="1">
      <alignment horizontal="center" vertical="center"/>
    </xf>
    <xf numFmtId="0" fontId="21" fillId="4" borderId="26" xfId="0" applyFont="1" applyFill="1" applyBorder="1" applyAlignment="1">
      <alignment horizontal="center" vertical="center"/>
    </xf>
    <xf numFmtId="0" fontId="21" fillId="4" borderId="16" xfId="0" applyFont="1" applyFill="1" applyBorder="1" applyAlignment="1">
      <alignment horizontal="center" vertical="center"/>
    </xf>
    <xf numFmtId="0" fontId="21" fillId="6" borderId="16" xfId="0" applyFont="1" applyFill="1" applyBorder="1" applyAlignment="1">
      <alignment horizontal="center" vertical="center" wrapText="1"/>
    </xf>
    <xf numFmtId="0" fontId="10" fillId="0" borderId="35" xfId="1" applyFont="1" applyBorder="1" applyAlignment="1">
      <alignment horizontal="center" vertical="center"/>
    </xf>
    <xf numFmtId="0" fontId="10" fillId="0" borderId="36" xfId="1" applyFont="1" applyBorder="1" applyAlignment="1">
      <alignment horizontal="center" vertical="center"/>
    </xf>
    <xf numFmtId="0" fontId="10" fillId="0" borderId="45" xfId="1" applyFont="1" applyBorder="1" applyAlignment="1">
      <alignment horizontal="center" vertical="center"/>
    </xf>
    <xf numFmtId="0" fontId="10" fillId="0" borderId="38" xfId="1" applyFont="1" applyBorder="1" applyAlignment="1">
      <alignment horizontal="center" vertical="center"/>
    </xf>
    <xf numFmtId="0" fontId="10" fillId="0" borderId="39" xfId="1" applyFont="1" applyBorder="1" applyAlignment="1">
      <alignment horizontal="center" vertical="center"/>
    </xf>
    <xf numFmtId="0" fontId="10" fillId="0" borderId="46" xfId="1" applyFont="1" applyBorder="1" applyAlignment="1">
      <alignment horizontal="center" vertical="center"/>
    </xf>
    <xf numFmtId="0" fontId="10" fillId="0" borderId="29" xfId="1" applyFont="1" applyBorder="1" applyAlignment="1">
      <alignment horizontal="center" vertical="center"/>
    </xf>
    <xf numFmtId="0" fontId="10" fillId="0" borderId="30" xfId="1" applyFont="1" applyBorder="1" applyAlignment="1">
      <alignment horizontal="center" vertical="center"/>
    </xf>
    <xf numFmtId="0" fontId="10" fillId="0" borderId="31" xfId="1" applyFont="1" applyBorder="1" applyAlignment="1">
      <alignment horizontal="center" vertical="center"/>
    </xf>
    <xf numFmtId="0" fontId="10" fillId="0" borderId="32" xfId="1" applyFont="1" applyBorder="1" applyAlignment="1">
      <alignment horizontal="center" vertical="center"/>
    </xf>
    <xf numFmtId="0" fontId="10" fillId="0" borderId="33" xfId="1" applyFont="1" applyBorder="1" applyAlignment="1">
      <alignment horizontal="center" vertical="center"/>
    </xf>
    <xf numFmtId="0" fontId="10" fillId="0" borderId="34" xfId="1" applyFont="1" applyBorder="1" applyAlignment="1">
      <alignment horizontal="center" vertical="center"/>
    </xf>
    <xf numFmtId="0" fontId="29" fillId="0" borderId="0" xfId="1" applyFont="1" applyAlignment="1">
      <alignment horizontal="center" vertical="center"/>
    </xf>
    <xf numFmtId="0" fontId="10" fillId="0" borderId="43" xfId="1" applyFont="1" applyBorder="1" applyAlignment="1">
      <alignment horizontal="center" vertical="center"/>
    </xf>
    <xf numFmtId="0" fontId="10" fillId="0" borderId="44" xfId="1" applyFont="1" applyBorder="1" applyAlignment="1">
      <alignment horizontal="center" vertical="center"/>
    </xf>
    <xf numFmtId="0" fontId="10" fillId="0" borderId="37" xfId="1" applyFont="1" applyBorder="1" applyAlignment="1">
      <alignment horizontal="center" vertical="center"/>
    </xf>
    <xf numFmtId="0" fontId="10" fillId="0" borderId="40" xfId="1" applyFont="1" applyBorder="1" applyAlignment="1">
      <alignment horizontal="center" vertical="center"/>
    </xf>
    <xf numFmtId="0" fontId="10" fillId="0" borderId="41" xfId="1" applyFont="1" applyBorder="1" applyAlignment="1">
      <alignment horizontal="center" vertical="center"/>
    </xf>
    <xf numFmtId="0" fontId="10" fillId="0" borderId="42" xfId="1" applyFont="1" applyBorder="1" applyAlignment="1">
      <alignment horizontal="center" vertical="center"/>
    </xf>
    <xf numFmtId="1" fontId="30" fillId="0" borderId="0" xfId="6" applyNumberFormat="1" applyFont="1" applyAlignment="1">
      <alignment horizontal="center"/>
    </xf>
    <xf numFmtId="1" fontId="24" fillId="0" borderId="0" xfId="6" applyNumberFormat="1" applyFont="1" applyAlignment="1">
      <alignment horizontal="justify" vertical="top"/>
    </xf>
    <xf numFmtId="0" fontId="24" fillId="0" borderId="0" xfId="6" applyNumberFormat="1" applyFont="1" applyAlignment="1">
      <alignment horizontal="left" vertical="top" wrapText="1"/>
    </xf>
    <xf numFmtId="49" fontId="43" fillId="0" borderId="0" xfId="6" applyFont="1" applyAlignment="1">
      <alignment horizontal="center"/>
    </xf>
    <xf numFmtId="1" fontId="24" fillId="0" borderId="0" xfId="6" applyNumberFormat="1" applyFont="1" applyAlignment="1">
      <alignment horizontal="justify" vertical="top" wrapText="1"/>
    </xf>
    <xf numFmtId="49" fontId="16" fillId="0" borderId="0" xfId="6" applyFont="1" applyAlignment="1">
      <alignment horizontal="center" vertical="top" wrapText="1"/>
    </xf>
    <xf numFmtId="49" fontId="17" fillId="0" borderId="0" xfId="6" applyFont="1" applyAlignment="1">
      <alignment horizontal="left"/>
    </xf>
    <xf numFmtId="49" fontId="17" fillId="0" borderId="0" xfId="6" applyFont="1" applyAlignment="1"/>
    <xf numFmtId="0" fontId="16" fillId="0" borderId="0" xfId="2" applyFont="1" applyAlignment="1">
      <alignment horizontal="left" indent="35"/>
    </xf>
    <xf numFmtId="49" fontId="39" fillId="0" borderId="0" xfId="6" applyFont="1" applyAlignment="1"/>
    <xf numFmtId="0" fontId="31" fillId="0" borderId="0" xfId="0" applyFont="1" applyAlignment="1">
      <alignment horizontal="justify" vertical="justify"/>
    </xf>
    <xf numFmtId="0" fontId="31" fillId="0" borderId="0" xfId="0" applyFont="1" applyAlignment="1"/>
    <xf numFmtId="0" fontId="31" fillId="0" borderId="0" xfId="0" applyFont="1" applyAlignment="1">
      <alignment horizontal="center" vertical="justify"/>
    </xf>
    <xf numFmtId="0" fontId="4" fillId="0" borderId="0" xfId="0" applyFont="1" applyAlignment="1"/>
    <xf numFmtId="0" fontId="31" fillId="0" borderId="0" xfId="0" applyFont="1" applyAlignment="1">
      <alignment horizontal="center"/>
    </xf>
    <xf numFmtId="49" fontId="10" fillId="0" borderId="0" xfId="6" applyFont="1" applyAlignment="1">
      <alignment horizontal="left"/>
    </xf>
    <xf numFmtId="0" fontId="33" fillId="0" borderId="0" xfId="0" applyFont="1" applyAlignment="1">
      <alignment horizontal="center"/>
    </xf>
    <xf numFmtId="0" fontId="5" fillId="0" borderId="0" xfId="0" applyFont="1" applyAlignment="1">
      <alignment horizontal="center"/>
    </xf>
    <xf numFmtId="0" fontId="31" fillId="0" borderId="0" xfId="0" applyFont="1" applyAlignment="1">
      <alignment horizontal="justify" vertical="justify" wrapText="1"/>
    </xf>
    <xf numFmtId="0" fontId="4" fillId="0" borderId="0" xfId="0" applyFont="1" applyAlignment="1">
      <alignment horizontal="justify" vertical="justify" wrapText="1"/>
    </xf>
  </cellXfs>
  <cellStyles count="9">
    <cellStyle name="Normal" xfId="0" builtinId="0"/>
    <cellStyle name="Normal 2" xfId="1"/>
    <cellStyle name="Normal 7" xfId="8"/>
    <cellStyle name="Normal_bp-142" xfId="2"/>
    <cellStyle name="Normal_Paralel - BPN" xfId="3"/>
    <cellStyle name="Normal_Rekap Nilai Depkop dan PKM di Jakarta" xfId="4"/>
    <cellStyle name="Normal_sertifikatBP-Angkatan 145" xfId="5"/>
    <cellStyle name="Normal_sttpl " xfId="6"/>
    <cellStyle name="Percent 2" xfId="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UBLIC%20FOLDER/Diklat%20dan%20Workshop/2011/DTSS%20Penyegaran%20PBJ/PUBLIC%20FOLDER/Diklat%20dan%20Workshop/2010/Diklat%20Account%20Representative/draft%20sertifikat%20yang%20dipak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sheetName val="skpp"/>
      <sheetName val="sttpl pdg"/>
      <sheetName val="baliknya "/>
      <sheetName val="lamp.1"/>
      <sheetName val="lamp.2"/>
      <sheetName val="lamp.3"/>
      <sheetName val="buku peserta"/>
    </sheetNames>
    <sheetDataSet>
      <sheetData sheetId="0">
        <row r="12">
          <cell r="F12" t="str">
            <v>060100121</v>
          </cell>
          <cell r="I12" t="str">
            <v>Pengatur, II/c</v>
          </cell>
          <cell r="J12" t="str">
            <v>Account Representative</v>
          </cell>
          <cell r="K12" t="str">
            <v>KPP Pratama Tanjung</v>
          </cell>
          <cell r="L12">
            <v>0</v>
          </cell>
          <cell r="M12">
            <v>0</v>
          </cell>
        </row>
        <row r="13">
          <cell r="F13" t="str">
            <v>060100122</v>
          </cell>
          <cell r="I13" t="str">
            <v>Pengatur, II/c</v>
          </cell>
          <cell r="J13" t="str">
            <v>Account Representative</v>
          </cell>
          <cell r="K13" t="str">
            <v>KPP Pratama Tanjung</v>
          </cell>
          <cell r="L13">
            <v>0</v>
          </cell>
          <cell r="M13">
            <v>0</v>
          </cell>
        </row>
        <row r="14">
          <cell r="F14" t="str">
            <v>060116340</v>
          </cell>
          <cell r="I14" t="str">
            <v>Pengatur, II/c</v>
          </cell>
          <cell r="J14" t="str">
            <v>Account Representative</v>
          </cell>
          <cell r="K14" t="str">
            <v>KPP Pratama Palangkaraya</v>
          </cell>
          <cell r="L14">
            <v>0</v>
          </cell>
          <cell r="M14">
            <v>0</v>
          </cell>
        </row>
        <row r="15">
          <cell r="F15" t="str">
            <v>060083914</v>
          </cell>
          <cell r="I15" t="str">
            <v>Penata Muda, III/a</v>
          </cell>
          <cell r="J15" t="str">
            <v>Account Representative</v>
          </cell>
          <cell r="K15" t="str">
            <v>KPP Pratama Banjarbaru</v>
          </cell>
          <cell r="L15">
            <v>0</v>
          </cell>
          <cell r="M15">
            <v>0</v>
          </cell>
        </row>
        <row r="16">
          <cell r="F16" t="str">
            <v>060100033</v>
          </cell>
          <cell r="I16" t="str">
            <v>Penata Muda, III/a</v>
          </cell>
          <cell r="J16" t="str">
            <v>Account Representative</v>
          </cell>
          <cell r="K16" t="str">
            <v>KPP Pratama Tenggarong</v>
          </cell>
          <cell r="L16">
            <v>0</v>
          </cell>
          <cell r="M16">
            <v>0</v>
          </cell>
        </row>
        <row r="17">
          <cell r="F17" t="str">
            <v>060100118</v>
          </cell>
          <cell r="I17" t="str">
            <v>Pengatur, II/c</v>
          </cell>
          <cell r="J17" t="str">
            <v>Account Representative</v>
          </cell>
          <cell r="K17" t="str">
            <v>KPP Pratama Tanjung</v>
          </cell>
          <cell r="L17">
            <v>0</v>
          </cell>
          <cell r="M17">
            <v>0</v>
          </cell>
        </row>
        <row r="18">
          <cell r="F18" t="str">
            <v>060116170</v>
          </cell>
          <cell r="I18" t="str">
            <v>Pengatur, II/c</v>
          </cell>
          <cell r="J18" t="str">
            <v>Account Representative</v>
          </cell>
          <cell r="K18" t="str">
            <v>KPP Pratama Banjarmasin</v>
          </cell>
          <cell r="L18">
            <v>0</v>
          </cell>
          <cell r="M18">
            <v>0</v>
          </cell>
        </row>
        <row r="19">
          <cell r="F19" t="str">
            <v>060116130</v>
          </cell>
          <cell r="I19" t="str">
            <v>Pengatur, II/c</v>
          </cell>
          <cell r="J19" t="str">
            <v>Account Representative</v>
          </cell>
          <cell r="K19" t="str">
            <v>KPP Pratama Muara Teweh</v>
          </cell>
          <cell r="L19">
            <v>0</v>
          </cell>
          <cell r="M19">
            <v>0</v>
          </cell>
        </row>
        <row r="20">
          <cell r="F20" t="str">
            <v>060116117</v>
          </cell>
          <cell r="I20" t="str">
            <v>Pengatur, II/c</v>
          </cell>
          <cell r="J20" t="str">
            <v>Account Representative</v>
          </cell>
          <cell r="K20" t="str">
            <v>KPP Pratama Pangkalanbun</v>
          </cell>
          <cell r="L20">
            <v>0</v>
          </cell>
          <cell r="M20">
            <v>0</v>
          </cell>
        </row>
        <row r="21">
          <cell r="F21" t="str">
            <v>060092385</v>
          </cell>
          <cell r="I21" t="str">
            <v>Pengatur Tingkat I, II/d</v>
          </cell>
          <cell r="J21" t="str">
            <v>Account Representative</v>
          </cell>
          <cell r="K21" t="str">
            <v>KPP Pratama Batulicin</v>
          </cell>
          <cell r="L21">
            <v>0</v>
          </cell>
          <cell r="M21">
            <v>0</v>
          </cell>
        </row>
        <row r="22">
          <cell r="F22" t="str">
            <v>060111218</v>
          </cell>
          <cell r="I22" t="str">
            <v>Pengatur Tingkat I, II/d</v>
          </cell>
          <cell r="J22" t="str">
            <v>Account Representative</v>
          </cell>
          <cell r="K22" t="str">
            <v>KPP Pratama Barabai</v>
          </cell>
          <cell r="L22">
            <v>0</v>
          </cell>
          <cell r="M22">
            <v>0</v>
          </cell>
        </row>
        <row r="23">
          <cell r="F23" t="str">
            <v>060116133</v>
          </cell>
          <cell r="I23" t="str">
            <v>Pengatur, II/c</v>
          </cell>
          <cell r="J23" t="str">
            <v>Account Representative</v>
          </cell>
          <cell r="K23" t="str">
            <v>KPP Pratama Muara Teweh</v>
          </cell>
          <cell r="L23">
            <v>0</v>
          </cell>
          <cell r="M23">
            <v>0</v>
          </cell>
        </row>
        <row r="24">
          <cell r="F24" t="str">
            <v>060116121</v>
          </cell>
          <cell r="I24" t="str">
            <v>Pengatur, II/c</v>
          </cell>
          <cell r="J24" t="str">
            <v>Account Representative</v>
          </cell>
          <cell r="K24" t="str">
            <v>KPP Pratama Batulicin</v>
          </cell>
          <cell r="L24">
            <v>0</v>
          </cell>
          <cell r="M24">
            <v>0</v>
          </cell>
        </row>
        <row r="25">
          <cell r="F25" t="str">
            <v>060081087</v>
          </cell>
          <cell r="I25" t="str">
            <v>Penata Muda, III/a</v>
          </cell>
          <cell r="J25" t="str">
            <v>Account Representative</v>
          </cell>
          <cell r="K25" t="str">
            <v>KPP Pratama Balikpapan</v>
          </cell>
          <cell r="L25">
            <v>0</v>
          </cell>
          <cell r="M25">
            <v>0</v>
          </cell>
        </row>
        <row r="26">
          <cell r="F26" t="str">
            <v>060108434</v>
          </cell>
          <cell r="I26" t="str">
            <v>Pengatur Tingkat I, II/d</v>
          </cell>
          <cell r="J26" t="str">
            <v>Account Representative</v>
          </cell>
          <cell r="K26" t="str">
            <v>KPP Pratama Palangkaraya</v>
          </cell>
          <cell r="L26">
            <v>0</v>
          </cell>
          <cell r="M26">
            <v>0</v>
          </cell>
        </row>
        <row r="27">
          <cell r="F27" t="str">
            <v>060116116</v>
          </cell>
          <cell r="I27" t="str">
            <v>Pengatur, II/c</v>
          </cell>
          <cell r="J27" t="str">
            <v>Account Representative</v>
          </cell>
          <cell r="K27" t="str">
            <v>KPP Pratama Pangkalanbun</v>
          </cell>
          <cell r="L27">
            <v>0</v>
          </cell>
          <cell r="M27">
            <v>0</v>
          </cell>
        </row>
        <row r="28">
          <cell r="F28" t="str">
            <v>060110780</v>
          </cell>
          <cell r="I28" t="str">
            <v>Pengatur Tingkat I, II/d</v>
          </cell>
          <cell r="J28" t="str">
            <v>Account Representative</v>
          </cell>
          <cell r="K28" t="str">
            <v>KPP Pratama Sampit</v>
          </cell>
          <cell r="L28">
            <v>0</v>
          </cell>
          <cell r="M28">
            <v>0</v>
          </cell>
        </row>
        <row r="29">
          <cell r="F29" t="str">
            <v>060092216</v>
          </cell>
          <cell r="I29" t="str">
            <v>Pengatur Tingkat I, II/d</v>
          </cell>
          <cell r="J29" t="str">
            <v>Account Representative</v>
          </cell>
          <cell r="K29" t="str">
            <v>KPP Pratama Banjarbaru</v>
          </cell>
          <cell r="L29">
            <v>0</v>
          </cell>
          <cell r="M29">
            <v>0</v>
          </cell>
        </row>
        <row r="30">
          <cell r="F30" t="str">
            <v>060116124</v>
          </cell>
          <cell r="I30" t="str">
            <v>Pengatur, II/c</v>
          </cell>
          <cell r="J30" t="str">
            <v>Account Representative</v>
          </cell>
          <cell r="K30" t="str">
            <v>KPP Pratama Batulicin</v>
          </cell>
          <cell r="L30">
            <v>0</v>
          </cell>
          <cell r="M30">
            <v>0</v>
          </cell>
        </row>
        <row r="31">
          <cell r="F31" t="str">
            <v>060099362</v>
          </cell>
          <cell r="I31" t="str">
            <v>Pengatur, II/c</v>
          </cell>
          <cell r="J31" t="str">
            <v>Account Representative</v>
          </cell>
          <cell r="K31" t="str">
            <v>KPP Pratama Banjarmasin</v>
          </cell>
          <cell r="L31">
            <v>0</v>
          </cell>
          <cell r="M31">
            <v>0</v>
          </cell>
        </row>
        <row r="32">
          <cell r="F32" t="str">
            <v>060108404</v>
          </cell>
          <cell r="I32" t="str">
            <v>Pengatur Tingkat I, II/d</v>
          </cell>
          <cell r="J32" t="str">
            <v>Account Representative</v>
          </cell>
          <cell r="K32" t="str">
            <v>KPP Pratama Tarakan</v>
          </cell>
          <cell r="L32">
            <v>0</v>
          </cell>
          <cell r="M32">
            <v>0</v>
          </cell>
        </row>
        <row r="33">
          <cell r="F33" t="str">
            <v>060095160</v>
          </cell>
          <cell r="I33" t="str">
            <v>Penata Muda, III/a</v>
          </cell>
          <cell r="J33" t="str">
            <v>Account Representative</v>
          </cell>
          <cell r="K33" t="str">
            <v>KPP Pratama Pangkalanbun</v>
          </cell>
          <cell r="L33">
            <v>0</v>
          </cell>
          <cell r="M33">
            <v>0</v>
          </cell>
        </row>
        <row r="34">
          <cell r="F34" t="str">
            <v>060101384</v>
          </cell>
          <cell r="I34" t="str">
            <v>Penata Muda, III/a</v>
          </cell>
          <cell r="J34" t="str">
            <v>Account Representative</v>
          </cell>
          <cell r="K34" t="str">
            <v>KPP Pratama Balikpapan</v>
          </cell>
          <cell r="L34">
            <v>0</v>
          </cell>
          <cell r="M34">
            <v>0</v>
          </cell>
        </row>
        <row r="35">
          <cell r="F35" t="str">
            <v>060116337</v>
          </cell>
          <cell r="I35" t="str">
            <v>Pengatur, II/c</v>
          </cell>
          <cell r="J35" t="str">
            <v>Account Representative</v>
          </cell>
          <cell r="K35" t="str">
            <v>KPP Pratama Palangkaraya</v>
          </cell>
          <cell r="L35">
            <v>0</v>
          </cell>
          <cell r="M35">
            <v>0</v>
          </cell>
        </row>
        <row r="36">
          <cell r="F36" t="str">
            <v>060093673</v>
          </cell>
          <cell r="I36" t="str">
            <v>Pengatur Tingkat I, II/d</v>
          </cell>
          <cell r="J36" t="str">
            <v>Account Representative</v>
          </cell>
          <cell r="K36" t="str">
            <v>KPP Pratama Banjarmasin</v>
          </cell>
          <cell r="L36">
            <v>0</v>
          </cell>
          <cell r="M36">
            <v>0</v>
          </cell>
        </row>
        <row r="37">
          <cell r="F37" t="str">
            <v>060092383</v>
          </cell>
          <cell r="I37" t="str">
            <v>Pengatur Tingkat I, II/d</v>
          </cell>
          <cell r="J37" t="str">
            <v>Account Representative</v>
          </cell>
          <cell r="K37" t="str">
            <v>KPP Pratama Sampit</v>
          </cell>
          <cell r="L37">
            <v>0</v>
          </cell>
          <cell r="M37">
            <v>0</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2">
    <pageSetUpPr fitToPage="1"/>
  </sheetPr>
  <dimension ref="A1:BM65455"/>
  <sheetViews>
    <sheetView view="pageBreakPreview" topLeftCell="A14" zoomScale="70" zoomScaleNormal="85" zoomScaleSheetLayoutView="70" workbookViewId="0">
      <selection activeCell="F8" sqref="F8"/>
    </sheetView>
  </sheetViews>
  <sheetFormatPr defaultColWidth="10.6640625" defaultRowHeight="18"/>
  <cols>
    <col min="1" max="1" width="4.83203125" style="83" customWidth="1"/>
    <col min="2" max="2" width="5.5" style="83" customWidth="1"/>
    <col min="3" max="3" width="39.5" style="83" customWidth="1"/>
    <col min="4" max="4" width="39.33203125" style="83" customWidth="1"/>
    <col min="5" max="5" width="52.1640625" style="83" hidden="1" customWidth="1"/>
    <col min="6" max="6" width="28.5" style="83" customWidth="1"/>
    <col min="7" max="7" width="36.33203125" style="83" hidden="1" customWidth="1"/>
    <col min="8" max="8" width="20.1640625" style="83" hidden="1" customWidth="1"/>
    <col min="9" max="9" width="30.83203125" style="83" customWidth="1"/>
    <col min="10" max="10" width="44" style="83" customWidth="1"/>
    <col min="11" max="11" width="104.1640625" style="83" bestFit="1" customWidth="1"/>
    <col min="12" max="12" width="17.6640625" style="83" customWidth="1"/>
    <col min="13" max="13" width="11.6640625" style="83" customWidth="1"/>
    <col min="14" max="14" width="40.83203125" style="83" customWidth="1"/>
    <col min="15" max="15" width="24.1640625" style="87" customWidth="1"/>
    <col min="16" max="16" width="8.83203125" style="87" hidden="1" customWidth="1"/>
    <col min="17" max="17" width="4.33203125" style="87" hidden="1" customWidth="1"/>
    <col min="18" max="18" width="3.83203125" style="87" hidden="1" customWidth="1"/>
    <col min="19" max="19" width="4" style="87" hidden="1" customWidth="1"/>
    <col min="20" max="20" width="7.5" style="87" hidden="1" customWidth="1"/>
    <col min="21" max="21" width="4.83203125" style="87" hidden="1" customWidth="1"/>
    <col min="22" max="22" width="6.33203125" style="87" hidden="1" customWidth="1"/>
    <col min="23" max="23" width="7.83203125" style="87" hidden="1" customWidth="1"/>
    <col min="24" max="24" width="4" style="87" hidden="1" customWidth="1"/>
    <col min="25" max="26" width="3.6640625" style="87" hidden="1" customWidth="1"/>
    <col min="27" max="27" width="8.5" style="87" hidden="1" customWidth="1"/>
    <col min="28" max="28" width="5.1640625" style="87" hidden="1" customWidth="1"/>
    <col min="29" max="29" width="6.33203125" style="87" hidden="1" customWidth="1"/>
    <col min="30" max="30" width="7.1640625" style="87" hidden="1" customWidth="1"/>
    <col min="31" max="31" width="4.1640625" style="87" hidden="1" customWidth="1"/>
    <col min="32" max="32" width="3.6640625" style="87" hidden="1" customWidth="1"/>
    <col min="33" max="33" width="5" style="87" hidden="1" customWidth="1"/>
    <col min="34" max="34" width="5.5" style="87" hidden="1" customWidth="1"/>
    <col min="35" max="35" width="5.1640625" style="87" hidden="1" customWidth="1"/>
    <col min="36" max="36" width="6.6640625" style="87" hidden="1" customWidth="1"/>
    <col min="37" max="37" width="8.1640625" style="87" hidden="1" customWidth="1"/>
    <col min="38" max="38" width="4.5" style="87" hidden="1" customWidth="1"/>
    <col min="39" max="39" width="3.6640625" style="87" hidden="1" customWidth="1"/>
    <col min="40" max="40" width="4.6640625" style="87" hidden="1" customWidth="1"/>
    <col min="41" max="41" width="6.33203125" style="87" hidden="1" customWidth="1"/>
    <col min="42" max="42" width="4.33203125" style="87" hidden="1" customWidth="1"/>
    <col min="43" max="43" width="6" style="87" hidden="1" customWidth="1"/>
    <col min="44" max="44" width="8.33203125" style="87" hidden="1" customWidth="1"/>
    <col min="45" max="45" width="4.83203125" style="87" hidden="1" customWidth="1"/>
    <col min="46" max="46" width="3.5" style="87" hidden="1" customWidth="1"/>
    <col min="47" max="47" width="6.1640625" style="87" hidden="1" customWidth="1"/>
    <col min="48" max="48" width="6.83203125" style="87" hidden="1" customWidth="1"/>
    <col min="49" max="49" width="4.83203125" style="87" hidden="1" customWidth="1"/>
    <col min="50" max="50" width="5.6640625" style="87" hidden="1" customWidth="1"/>
    <col min="51" max="51" width="7.83203125" style="87" hidden="1" customWidth="1"/>
    <col min="52" max="52" width="7.1640625" style="87" hidden="1" customWidth="1"/>
    <col min="53" max="53" width="7" style="87" hidden="1" customWidth="1"/>
    <col min="54" max="16384" width="10.6640625" style="83"/>
  </cols>
  <sheetData>
    <row r="1" spans="1:65" ht="14.25" hidden="1" customHeight="1">
      <c r="A1" s="132">
        <v>80</v>
      </c>
      <c r="B1" s="133"/>
      <c r="C1" s="133"/>
      <c r="D1" s="134">
        <f>VLOOKUP($A$1,$A$12:$K$26,2)</f>
        <v>0</v>
      </c>
      <c r="E1" s="134"/>
      <c r="F1" s="133"/>
      <c r="G1" s="133"/>
      <c r="H1" s="133"/>
      <c r="I1" s="133"/>
      <c r="J1" s="133"/>
      <c r="K1" s="133"/>
      <c r="L1" s="133"/>
      <c r="M1" s="133"/>
      <c r="N1" s="133"/>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row>
    <row r="2" spans="1:65" ht="14.25" hidden="1" customHeight="1">
      <c r="A2" s="133" t="s">
        <v>46</v>
      </c>
      <c r="B2" s="133"/>
      <c r="C2" s="133"/>
      <c r="D2" s="134" t="str">
        <f>VLOOKUP($A$1,$A$12:$K$26,3)</f>
        <v>Muhammad Noor</v>
      </c>
      <c r="E2" s="134"/>
      <c r="F2" s="133"/>
      <c r="G2" s="133"/>
      <c r="H2" s="133"/>
      <c r="I2" s="133"/>
      <c r="J2" s="133"/>
      <c r="K2" s="133"/>
      <c r="L2" s="133"/>
      <c r="M2" s="133"/>
      <c r="N2" s="133"/>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row>
    <row r="3" spans="1:65" ht="14.25" hidden="1" customHeight="1">
      <c r="A3" s="133" t="s">
        <v>31</v>
      </c>
      <c r="B3" s="133"/>
      <c r="C3" s="133"/>
      <c r="D3" s="134" t="str">
        <f>VLOOKUP($A$1,$A$12:$K$26,6)</f>
        <v>198111212002121002</v>
      </c>
      <c r="E3" s="134"/>
      <c r="F3" s="133"/>
      <c r="G3" s="133"/>
      <c r="H3" s="133"/>
      <c r="I3" s="133"/>
      <c r="J3" s="133"/>
      <c r="K3" s="133"/>
      <c r="L3" s="133"/>
      <c r="M3" s="133"/>
      <c r="N3" s="133"/>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row>
    <row r="4" spans="1:65" ht="14.25" hidden="1" customHeight="1">
      <c r="A4" s="133" t="s">
        <v>32</v>
      </c>
      <c r="B4" s="133"/>
      <c r="C4" s="133"/>
      <c r="D4" s="134" t="str">
        <f>VLOOKUP($A$1,$A$12:$K$26,4)</f>
        <v>Samarinda, 21 November 1981</v>
      </c>
      <c r="E4" s="134"/>
      <c r="F4" s="133"/>
      <c r="G4" s="133"/>
      <c r="H4" s="133"/>
      <c r="I4" s="133"/>
      <c r="J4" s="133"/>
      <c r="K4" s="133"/>
      <c r="L4" s="133"/>
      <c r="M4" s="133"/>
      <c r="N4" s="133"/>
      <c r="O4" s="135"/>
      <c r="P4" s="135"/>
      <c r="Q4" s="135"/>
      <c r="R4" s="135"/>
      <c r="S4" s="135"/>
      <c r="T4" s="135"/>
      <c r="U4" s="135"/>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row>
    <row r="5" spans="1:65" ht="14.25" hidden="1" customHeight="1">
      <c r="A5" s="133"/>
      <c r="B5" s="133" t="s">
        <v>6</v>
      </c>
      <c r="C5" s="133"/>
      <c r="D5" s="134" t="str">
        <f>VLOOKUP($A$1,$A$12:$K$26,9)</f>
        <v>Penata Muda  (III/a)</v>
      </c>
      <c r="E5" s="134"/>
      <c r="F5" s="133"/>
      <c r="G5" s="137"/>
      <c r="H5" s="137"/>
      <c r="I5" s="137"/>
      <c r="J5" s="133"/>
      <c r="K5" s="133"/>
      <c r="L5" s="133"/>
      <c r="M5" s="133"/>
      <c r="N5" s="133"/>
      <c r="O5" s="135"/>
      <c r="P5" s="135"/>
      <c r="Q5" s="135"/>
      <c r="R5" s="135"/>
      <c r="S5" s="135"/>
      <c r="T5" s="135"/>
      <c r="U5" s="135"/>
      <c r="V5" s="136"/>
      <c r="W5" s="136"/>
      <c r="X5" s="206" t="s">
        <v>38</v>
      </c>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136"/>
      <c r="BA5" s="136"/>
    </row>
    <row r="6" spans="1:65" ht="14.25" hidden="1" customHeight="1">
      <c r="A6" s="133"/>
      <c r="B6" s="133"/>
      <c r="C6" s="202"/>
      <c r="D6" s="134" t="str">
        <f>VLOOKUP($A$1,$A$12:$K$26,10)</f>
        <v>Kepala Subseksi Penyidikan dan Barang Hasil Penindakan</v>
      </c>
      <c r="E6" s="134"/>
      <c r="F6" s="133"/>
      <c r="G6" s="133"/>
      <c r="H6" s="133"/>
      <c r="I6" s="133"/>
      <c r="J6" s="133"/>
      <c r="K6" s="138"/>
      <c r="L6" s="133"/>
      <c r="M6" s="133"/>
      <c r="N6" s="133"/>
      <c r="O6" s="135"/>
      <c r="P6" s="135"/>
      <c r="Q6" s="135"/>
      <c r="R6" s="135"/>
      <c r="S6" s="135"/>
      <c r="T6" s="135"/>
      <c r="U6" s="135"/>
      <c r="V6" s="136"/>
      <c r="W6" s="136"/>
      <c r="X6" s="206"/>
      <c r="Y6" s="206"/>
      <c r="Z6" s="206"/>
      <c r="AA6" s="206"/>
      <c r="AB6" s="206"/>
      <c r="AC6" s="206"/>
      <c r="AD6" s="206"/>
      <c r="AE6" s="206"/>
      <c r="AF6" s="206"/>
      <c r="AG6" s="206"/>
      <c r="AH6" s="206"/>
      <c r="AI6" s="206"/>
      <c r="AJ6" s="206"/>
      <c r="AK6" s="206"/>
      <c r="AL6" s="206"/>
      <c r="AM6" s="206"/>
      <c r="AN6" s="206"/>
      <c r="AO6" s="206"/>
      <c r="AP6" s="206"/>
      <c r="AQ6" s="206"/>
      <c r="AR6" s="206"/>
      <c r="AS6" s="206"/>
      <c r="AT6" s="206"/>
      <c r="AU6" s="206"/>
      <c r="AV6" s="206"/>
      <c r="AW6" s="206"/>
      <c r="AX6" s="206"/>
      <c r="AY6" s="206"/>
      <c r="AZ6" s="136"/>
      <c r="BA6" s="136"/>
      <c r="BB6" s="88"/>
      <c r="BC6" s="88"/>
      <c r="BD6" s="88"/>
      <c r="BE6" s="88"/>
      <c r="BF6" s="88"/>
      <c r="BG6" s="88"/>
      <c r="BH6" s="88"/>
      <c r="BI6" s="88"/>
      <c r="BJ6" s="88"/>
      <c r="BK6" s="88"/>
      <c r="BL6" s="88"/>
      <c r="BM6" s="88"/>
    </row>
    <row r="7" spans="1:65" ht="14.25" hidden="1" customHeight="1">
      <c r="A7" s="133"/>
      <c r="B7" s="133"/>
      <c r="C7" s="203"/>
      <c r="D7" s="134" t="str">
        <f>VLOOKUP($A$1,$A$12:$K$26,11)</f>
        <v>Kantor Pengawasan dan Pelayanan Bea dan Cukai Tipe Madya Pabean B Samarinda</v>
      </c>
      <c r="E7" s="134"/>
      <c r="F7" s="133"/>
      <c r="G7" s="133"/>
      <c r="H7" s="133"/>
      <c r="I7" s="133"/>
      <c r="J7" s="133"/>
      <c r="K7" s="133"/>
      <c r="L7" s="133"/>
      <c r="M7" s="133"/>
      <c r="N7" s="133"/>
      <c r="O7" s="135"/>
      <c r="P7" s="135"/>
      <c r="Q7" s="135"/>
      <c r="R7" s="135"/>
      <c r="S7" s="135"/>
      <c r="T7" s="135"/>
      <c r="U7" s="135"/>
      <c r="V7" s="139"/>
      <c r="W7" s="139"/>
      <c r="X7" s="139"/>
      <c r="Y7" s="139"/>
      <c r="Z7" s="139"/>
      <c r="AA7" s="139"/>
      <c r="AB7" s="139"/>
      <c r="AC7" s="139"/>
      <c r="AD7" s="139"/>
      <c r="AE7" s="139"/>
      <c r="AF7" s="139"/>
      <c r="AG7" s="139"/>
      <c r="AH7" s="139"/>
      <c r="AI7" s="139"/>
      <c r="AJ7" s="139"/>
      <c r="AK7" s="139"/>
      <c r="AL7" s="139"/>
      <c r="AM7" s="139"/>
      <c r="AN7" s="139"/>
      <c r="AO7" s="139"/>
      <c r="AP7" s="139"/>
      <c r="AQ7" s="139"/>
      <c r="AR7" s="139"/>
      <c r="AS7" s="139"/>
      <c r="AT7" s="139"/>
      <c r="AU7" s="139"/>
      <c r="AV7" s="139"/>
      <c r="AW7" s="139"/>
      <c r="AX7" s="139"/>
      <c r="AY7" s="139"/>
      <c r="AZ7" s="139"/>
      <c r="BA7" s="139"/>
      <c r="BB7" s="88"/>
      <c r="BC7" s="88"/>
      <c r="BD7" s="88"/>
      <c r="BE7" s="88"/>
      <c r="BF7" s="88"/>
      <c r="BG7" s="88"/>
      <c r="BH7" s="88"/>
      <c r="BI7" s="88"/>
      <c r="BJ7" s="88"/>
      <c r="BK7" s="88"/>
      <c r="BL7" s="88"/>
      <c r="BM7" s="88"/>
    </row>
    <row r="8" spans="1:65" ht="67.5" customHeight="1" thickBot="1">
      <c r="A8" s="133"/>
      <c r="B8" s="133"/>
      <c r="C8" s="140" t="s">
        <v>87</v>
      </c>
      <c r="D8" s="134"/>
      <c r="E8" s="134"/>
      <c r="F8" s="133"/>
      <c r="G8" s="133"/>
      <c r="H8" s="133"/>
      <c r="I8" s="133"/>
      <c r="J8" s="133"/>
      <c r="K8" s="133"/>
      <c r="L8" s="133"/>
      <c r="M8" s="133"/>
      <c r="N8" s="133"/>
      <c r="O8" s="135"/>
      <c r="P8" s="135"/>
      <c r="Q8" s="135"/>
      <c r="R8" s="135"/>
      <c r="S8" s="135"/>
      <c r="T8" s="135"/>
      <c r="U8" s="135"/>
      <c r="V8" s="135"/>
      <c r="W8" s="135"/>
      <c r="X8" s="135"/>
      <c r="Y8" s="135"/>
      <c r="Z8" s="135"/>
      <c r="AA8" s="135"/>
      <c r="AB8" s="135"/>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88"/>
      <c r="BC8" s="88"/>
      <c r="BD8" s="88"/>
      <c r="BE8" s="88"/>
      <c r="BF8" s="88"/>
      <c r="BG8" s="88"/>
      <c r="BH8" s="88"/>
      <c r="BI8" s="88"/>
      <c r="BJ8" s="88"/>
      <c r="BK8" s="88"/>
      <c r="BL8" s="88"/>
      <c r="BM8" s="88"/>
    </row>
    <row r="9" spans="1:65" ht="14.25" customHeight="1">
      <c r="A9" s="210" t="s">
        <v>8</v>
      </c>
      <c r="B9" s="204" t="s">
        <v>16</v>
      </c>
      <c r="C9" s="204" t="s">
        <v>0</v>
      </c>
      <c r="D9" s="207" t="s">
        <v>14</v>
      </c>
      <c r="E9" s="207" t="s">
        <v>15</v>
      </c>
      <c r="F9" s="207" t="s">
        <v>1</v>
      </c>
      <c r="G9" s="129" t="s">
        <v>2</v>
      </c>
      <c r="H9" s="129" t="s">
        <v>42</v>
      </c>
      <c r="I9" s="207" t="s">
        <v>11</v>
      </c>
      <c r="J9" s="207" t="s">
        <v>12</v>
      </c>
      <c r="K9" s="207" t="s">
        <v>3</v>
      </c>
      <c r="L9" s="207" t="s">
        <v>50</v>
      </c>
      <c r="M9" s="214" t="s">
        <v>22</v>
      </c>
      <c r="N9" s="214" t="s">
        <v>67</v>
      </c>
      <c r="O9" s="213" t="s">
        <v>25</v>
      </c>
      <c r="P9" s="91"/>
      <c r="Q9" s="197" t="s">
        <v>23</v>
      </c>
      <c r="R9" s="198"/>
      <c r="S9" s="198"/>
      <c r="T9" s="198"/>
      <c r="U9" s="198"/>
      <c r="V9" s="198"/>
      <c r="W9" s="198"/>
      <c r="X9" s="198"/>
      <c r="Y9" s="198"/>
      <c r="Z9" s="198"/>
      <c r="AA9" s="198"/>
      <c r="AB9" s="198"/>
      <c r="AC9" s="199"/>
      <c r="AD9" s="128"/>
      <c r="AE9" s="197" t="s">
        <v>29</v>
      </c>
      <c r="AF9" s="198"/>
      <c r="AG9" s="198"/>
      <c r="AH9" s="198"/>
      <c r="AI9" s="198"/>
      <c r="AJ9" s="198"/>
      <c r="AK9" s="198"/>
      <c r="AL9" s="198"/>
      <c r="AM9" s="198"/>
      <c r="AN9" s="198"/>
      <c r="AO9" s="198"/>
      <c r="AP9" s="198"/>
      <c r="AQ9" s="198"/>
      <c r="AR9" s="198"/>
      <c r="AS9" s="198"/>
      <c r="AT9" s="198"/>
      <c r="AU9" s="198"/>
      <c r="AV9" s="198"/>
      <c r="AW9" s="198"/>
      <c r="AX9" s="199"/>
      <c r="AY9" s="200" t="s">
        <v>30</v>
      </c>
      <c r="AZ9" s="195" t="s">
        <v>9</v>
      </c>
      <c r="BA9" s="195" t="s">
        <v>10</v>
      </c>
    </row>
    <row r="10" spans="1:65" ht="19.5" customHeight="1">
      <c r="A10" s="211"/>
      <c r="B10" s="196"/>
      <c r="C10" s="196"/>
      <c r="D10" s="208"/>
      <c r="E10" s="208"/>
      <c r="F10" s="208"/>
      <c r="G10" s="130"/>
      <c r="H10" s="130"/>
      <c r="I10" s="208"/>
      <c r="J10" s="208"/>
      <c r="K10" s="208"/>
      <c r="L10" s="208"/>
      <c r="M10" s="214"/>
      <c r="N10" s="214"/>
      <c r="O10" s="213"/>
      <c r="P10" s="92"/>
      <c r="Q10" s="197" t="s">
        <v>33</v>
      </c>
      <c r="R10" s="198"/>
      <c r="S10" s="198"/>
      <c r="T10" s="198"/>
      <c r="U10" s="198"/>
      <c r="V10" s="199"/>
      <c r="W10" s="128"/>
      <c r="X10" s="197" t="s">
        <v>34</v>
      </c>
      <c r="Y10" s="198"/>
      <c r="Z10" s="198"/>
      <c r="AA10" s="198"/>
      <c r="AB10" s="198"/>
      <c r="AC10" s="199"/>
      <c r="AD10" s="128"/>
      <c r="AE10" s="197" t="s">
        <v>35</v>
      </c>
      <c r="AF10" s="198"/>
      <c r="AG10" s="198"/>
      <c r="AH10" s="198"/>
      <c r="AI10" s="198"/>
      <c r="AJ10" s="199"/>
      <c r="AK10" s="128"/>
      <c r="AL10" s="197" t="s">
        <v>36</v>
      </c>
      <c r="AM10" s="198"/>
      <c r="AN10" s="198"/>
      <c r="AO10" s="198"/>
      <c r="AP10" s="198"/>
      <c r="AQ10" s="199"/>
      <c r="AR10" s="128"/>
      <c r="AS10" s="197" t="s">
        <v>37</v>
      </c>
      <c r="AT10" s="198"/>
      <c r="AU10" s="198"/>
      <c r="AV10" s="198"/>
      <c r="AW10" s="198"/>
      <c r="AX10" s="199"/>
      <c r="AY10" s="201"/>
      <c r="AZ10" s="196"/>
      <c r="BA10" s="196"/>
    </row>
    <row r="11" spans="1:65" ht="15" customHeight="1">
      <c r="A11" s="212"/>
      <c r="B11" s="205"/>
      <c r="C11" s="205"/>
      <c r="D11" s="209"/>
      <c r="E11" s="209"/>
      <c r="F11" s="209"/>
      <c r="G11" s="130"/>
      <c r="H11" s="130"/>
      <c r="I11" s="209"/>
      <c r="J11" s="209"/>
      <c r="K11" s="209"/>
      <c r="L11" s="209"/>
      <c r="M11" s="214"/>
      <c r="N11" s="214"/>
      <c r="O11" s="213"/>
      <c r="P11" s="126" t="s">
        <v>39</v>
      </c>
      <c r="Q11" s="131" t="s">
        <v>17</v>
      </c>
      <c r="R11" s="131" t="s">
        <v>18</v>
      </c>
      <c r="S11" s="131" t="s">
        <v>19</v>
      </c>
      <c r="T11" s="131" t="s">
        <v>24</v>
      </c>
      <c r="U11" s="131" t="s">
        <v>20</v>
      </c>
      <c r="V11" s="93" t="s">
        <v>21</v>
      </c>
      <c r="W11" s="126" t="s">
        <v>39</v>
      </c>
      <c r="X11" s="131" t="s">
        <v>17</v>
      </c>
      <c r="Y11" s="131" t="s">
        <v>18</v>
      </c>
      <c r="Z11" s="131" t="s">
        <v>19</v>
      </c>
      <c r="AA11" s="131" t="s">
        <v>24</v>
      </c>
      <c r="AB11" s="131" t="s">
        <v>20</v>
      </c>
      <c r="AC11" s="93" t="s">
        <v>21</v>
      </c>
      <c r="AD11" s="126" t="s">
        <v>39</v>
      </c>
      <c r="AE11" s="131" t="s">
        <v>17</v>
      </c>
      <c r="AF11" s="131" t="s">
        <v>18</v>
      </c>
      <c r="AG11" s="131" t="s">
        <v>19</v>
      </c>
      <c r="AH11" s="131" t="s">
        <v>24</v>
      </c>
      <c r="AI11" s="131" t="s">
        <v>20</v>
      </c>
      <c r="AJ11" s="93" t="s">
        <v>21</v>
      </c>
      <c r="AK11" s="126" t="s">
        <v>39</v>
      </c>
      <c r="AL11" s="131" t="s">
        <v>17</v>
      </c>
      <c r="AM11" s="131" t="s">
        <v>18</v>
      </c>
      <c r="AN11" s="131" t="s">
        <v>19</v>
      </c>
      <c r="AO11" s="131" t="s">
        <v>24</v>
      </c>
      <c r="AP11" s="131" t="s">
        <v>20</v>
      </c>
      <c r="AQ11" s="93" t="s">
        <v>21</v>
      </c>
      <c r="AR11" s="126" t="s">
        <v>39</v>
      </c>
      <c r="AS11" s="131" t="s">
        <v>17</v>
      </c>
      <c r="AT11" s="131" t="s">
        <v>18</v>
      </c>
      <c r="AU11" s="131" t="s">
        <v>19</v>
      </c>
      <c r="AV11" s="131" t="s">
        <v>24</v>
      </c>
      <c r="AW11" s="131" t="s">
        <v>20</v>
      </c>
      <c r="AX11" s="93" t="s">
        <v>21</v>
      </c>
      <c r="AY11" s="201"/>
      <c r="AZ11" s="196"/>
      <c r="BA11" s="196"/>
    </row>
    <row r="12" spans="1:65" s="147" customFormat="1" ht="30.75" customHeight="1">
      <c r="A12" s="141">
        <v>1</v>
      </c>
      <c r="B12" s="149"/>
      <c r="C12" s="161" t="s">
        <v>191</v>
      </c>
      <c r="D12" s="162" t="s">
        <v>117</v>
      </c>
      <c r="E12" s="162"/>
      <c r="F12" s="163" t="s">
        <v>138</v>
      </c>
      <c r="G12" s="164"/>
      <c r="H12" s="164"/>
      <c r="I12" s="165" t="s">
        <v>97</v>
      </c>
      <c r="J12" s="166" t="s">
        <v>159</v>
      </c>
      <c r="K12" s="161" t="s">
        <v>102</v>
      </c>
      <c r="L12" s="173"/>
      <c r="M12" s="143"/>
      <c r="N12" s="141" t="s">
        <v>206</v>
      </c>
      <c r="O12" s="144" t="s">
        <v>207</v>
      </c>
      <c r="P12" s="127"/>
      <c r="Q12" s="127"/>
      <c r="R12" s="145"/>
      <c r="S12" s="145"/>
      <c r="T12" s="143"/>
      <c r="U12" s="145"/>
      <c r="V12" s="146"/>
      <c r="W12" s="145"/>
      <c r="X12" s="127"/>
      <c r="Y12" s="127"/>
      <c r="Z12" s="127"/>
      <c r="AA12" s="143"/>
      <c r="AB12" s="145"/>
      <c r="AC12" s="146"/>
      <c r="AD12" s="145"/>
      <c r="AE12" s="127"/>
      <c r="AF12" s="127"/>
      <c r="AG12" s="145"/>
      <c r="AH12" s="143"/>
      <c r="AI12" s="145"/>
      <c r="AJ12" s="146"/>
      <c r="AK12" s="145"/>
      <c r="AL12" s="127"/>
      <c r="AM12" s="127"/>
      <c r="AN12" s="144"/>
      <c r="AO12" s="143"/>
      <c r="AP12" s="145"/>
      <c r="AQ12" s="146"/>
      <c r="AR12" s="145"/>
      <c r="AS12" s="127"/>
      <c r="AT12" s="127"/>
      <c r="AU12" s="143"/>
      <c r="AV12" s="143"/>
      <c r="AW12" s="145"/>
      <c r="AX12" s="146"/>
      <c r="AY12" s="143"/>
      <c r="AZ12" s="127"/>
      <c r="BA12" s="127"/>
    </row>
    <row r="13" spans="1:65" s="147" customFormat="1" ht="30.75" customHeight="1">
      <c r="A13" s="141">
        <v>2</v>
      </c>
      <c r="B13" s="149"/>
      <c r="C13" s="161" t="s">
        <v>192</v>
      </c>
      <c r="D13" s="162" t="s">
        <v>118</v>
      </c>
      <c r="E13" s="162"/>
      <c r="F13" s="163" t="s">
        <v>139</v>
      </c>
      <c r="G13" s="167"/>
      <c r="H13" s="167"/>
      <c r="I13" s="168" t="s">
        <v>186</v>
      </c>
      <c r="J13" s="166" t="s">
        <v>160</v>
      </c>
      <c r="K13" s="161" t="s">
        <v>176</v>
      </c>
      <c r="L13" s="173"/>
      <c r="M13" s="143"/>
      <c r="N13" s="141" t="s">
        <v>228</v>
      </c>
      <c r="O13" s="144" t="s">
        <v>208</v>
      </c>
      <c r="P13" s="127"/>
      <c r="Q13" s="127"/>
      <c r="R13" s="145"/>
      <c r="S13" s="145"/>
      <c r="T13" s="143"/>
      <c r="U13" s="145"/>
      <c r="V13" s="146"/>
      <c r="W13" s="145"/>
      <c r="X13" s="127"/>
      <c r="Y13" s="127"/>
      <c r="Z13" s="127"/>
      <c r="AA13" s="143"/>
      <c r="AB13" s="145"/>
      <c r="AC13" s="146"/>
      <c r="AD13" s="145"/>
      <c r="AE13" s="127"/>
      <c r="AF13" s="127"/>
      <c r="AG13" s="145"/>
      <c r="AH13" s="143"/>
      <c r="AI13" s="145"/>
      <c r="AJ13" s="146"/>
      <c r="AK13" s="145"/>
      <c r="AL13" s="127"/>
      <c r="AM13" s="127"/>
      <c r="AN13" s="144"/>
      <c r="AO13" s="143"/>
      <c r="AP13" s="145"/>
      <c r="AQ13" s="146"/>
      <c r="AR13" s="145"/>
      <c r="AS13" s="127"/>
      <c r="AT13" s="127"/>
      <c r="AU13" s="143"/>
      <c r="AV13" s="143"/>
      <c r="AW13" s="145"/>
      <c r="AX13" s="146"/>
      <c r="AY13" s="143"/>
      <c r="AZ13" s="127"/>
      <c r="BA13" s="127"/>
    </row>
    <row r="14" spans="1:65" s="147" customFormat="1" ht="30.75" customHeight="1">
      <c r="A14" s="141">
        <v>3</v>
      </c>
      <c r="B14" s="149"/>
      <c r="C14" s="161" t="s">
        <v>109</v>
      </c>
      <c r="D14" s="162" t="s">
        <v>119</v>
      </c>
      <c r="E14" s="162"/>
      <c r="F14" s="163" t="s">
        <v>140</v>
      </c>
      <c r="G14" s="167"/>
      <c r="H14" s="167"/>
      <c r="I14" s="165" t="s">
        <v>98</v>
      </c>
      <c r="J14" s="166" t="s">
        <v>161</v>
      </c>
      <c r="K14" s="161" t="s">
        <v>101</v>
      </c>
      <c r="L14" s="173"/>
      <c r="M14" s="143"/>
      <c r="N14" s="141" t="s">
        <v>229</v>
      </c>
      <c r="O14" s="144" t="s">
        <v>209</v>
      </c>
      <c r="P14" s="127"/>
      <c r="Q14" s="127"/>
      <c r="R14" s="145"/>
      <c r="S14" s="145"/>
      <c r="T14" s="143"/>
      <c r="U14" s="145"/>
      <c r="V14" s="146"/>
      <c r="W14" s="145"/>
      <c r="X14" s="127"/>
      <c r="Y14" s="127"/>
      <c r="Z14" s="127"/>
      <c r="AA14" s="143"/>
      <c r="AB14" s="145"/>
      <c r="AC14" s="146"/>
      <c r="AD14" s="145"/>
      <c r="AE14" s="127"/>
      <c r="AF14" s="127"/>
      <c r="AG14" s="145"/>
      <c r="AH14" s="143"/>
      <c r="AI14" s="145"/>
      <c r="AJ14" s="146"/>
      <c r="AK14" s="145"/>
      <c r="AL14" s="127"/>
      <c r="AM14" s="127"/>
      <c r="AN14" s="144"/>
      <c r="AO14" s="143"/>
      <c r="AP14" s="145"/>
      <c r="AQ14" s="146"/>
      <c r="AR14" s="145"/>
      <c r="AS14" s="127"/>
      <c r="AT14" s="127"/>
      <c r="AU14" s="143"/>
      <c r="AV14" s="143"/>
      <c r="AW14" s="145"/>
      <c r="AX14" s="146"/>
      <c r="AY14" s="143"/>
      <c r="AZ14" s="127"/>
      <c r="BA14" s="127"/>
    </row>
    <row r="15" spans="1:65" s="147" customFormat="1" ht="30.75" customHeight="1">
      <c r="A15" s="141">
        <v>4</v>
      </c>
      <c r="B15" s="149"/>
      <c r="C15" s="161" t="s">
        <v>110</v>
      </c>
      <c r="D15" s="169" t="s">
        <v>120</v>
      </c>
      <c r="E15" s="162"/>
      <c r="F15" s="163" t="s">
        <v>141</v>
      </c>
      <c r="G15" s="170"/>
      <c r="H15" s="170"/>
      <c r="I15" s="165" t="s">
        <v>186</v>
      </c>
      <c r="J15" s="166" t="s">
        <v>162</v>
      </c>
      <c r="K15" s="161" t="s">
        <v>177</v>
      </c>
      <c r="L15" s="173"/>
      <c r="M15" s="143"/>
      <c r="N15" s="141" t="s">
        <v>230</v>
      </c>
      <c r="O15" s="144" t="s">
        <v>210</v>
      </c>
      <c r="P15" s="127"/>
      <c r="Q15" s="127"/>
      <c r="R15" s="145"/>
      <c r="S15" s="145"/>
      <c r="T15" s="143"/>
      <c r="U15" s="145"/>
      <c r="V15" s="146"/>
      <c r="W15" s="145"/>
      <c r="X15" s="127"/>
      <c r="Y15" s="127"/>
      <c r="Z15" s="127"/>
      <c r="AA15" s="143"/>
      <c r="AB15" s="145"/>
      <c r="AC15" s="146"/>
      <c r="AD15" s="145"/>
      <c r="AE15" s="127"/>
      <c r="AF15" s="127"/>
      <c r="AG15" s="145"/>
      <c r="AH15" s="143"/>
      <c r="AI15" s="145"/>
      <c r="AJ15" s="146"/>
      <c r="AK15" s="145"/>
      <c r="AL15" s="127"/>
      <c r="AM15" s="127"/>
      <c r="AN15" s="144"/>
      <c r="AO15" s="143"/>
      <c r="AP15" s="145"/>
      <c r="AQ15" s="146"/>
      <c r="AR15" s="145"/>
      <c r="AS15" s="127"/>
      <c r="AT15" s="127"/>
      <c r="AU15" s="143"/>
      <c r="AV15" s="143"/>
      <c r="AW15" s="145"/>
      <c r="AX15" s="146"/>
      <c r="AY15" s="143"/>
      <c r="AZ15" s="127"/>
      <c r="BA15" s="127"/>
    </row>
    <row r="16" spans="1:65" s="147" customFormat="1" ht="30.75" customHeight="1">
      <c r="A16" s="141">
        <v>5</v>
      </c>
      <c r="B16" s="149"/>
      <c r="C16" s="161" t="s">
        <v>193</v>
      </c>
      <c r="D16" s="162" t="s">
        <v>121</v>
      </c>
      <c r="E16" s="162"/>
      <c r="F16" s="163" t="s">
        <v>142</v>
      </c>
      <c r="G16" s="167"/>
      <c r="H16" s="167"/>
      <c r="I16" s="165" t="s">
        <v>187</v>
      </c>
      <c r="J16" s="166" t="s">
        <v>163</v>
      </c>
      <c r="K16" s="161" t="s">
        <v>94</v>
      </c>
      <c r="L16" s="174"/>
      <c r="M16" s="143"/>
      <c r="N16" s="141" t="s">
        <v>231</v>
      </c>
      <c r="O16" s="144" t="s">
        <v>211</v>
      </c>
      <c r="P16" s="127"/>
      <c r="Q16" s="127"/>
      <c r="R16" s="145"/>
      <c r="S16" s="145"/>
      <c r="T16" s="143"/>
      <c r="U16" s="145"/>
      <c r="V16" s="146"/>
      <c r="W16" s="145"/>
      <c r="X16" s="127"/>
      <c r="Y16" s="127"/>
      <c r="Z16" s="127"/>
      <c r="AA16" s="143"/>
      <c r="AB16" s="145"/>
      <c r="AC16" s="146"/>
      <c r="AD16" s="145"/>
      <c r="AE16" s="127"/>
      <c r="AF16" s="127"/>
      <c r="AG16" s="145"/>
      <c r="AH16" s="143"/>
      <c r="AI16" s="145"/>
      <c r="AJ16" s="146"/>
      <c r="AK16" s="145"/>
      <c r="AL16" s="127"/>
      <c r="AM16" s="127"/>
      <c r="AN16" s="144"/>
      <c r="AO16" s="143"/>
      <c r="AP16" s="145"/>
      <c r="AQ16" s="146"/>
      <c r="AR16" s="145"/>
      <c r="AS16" s="127"/>
      <c r="AT16" s="127"/>
      <c r="AU16" s="143"/>
      <c r="AV16" s="143"/>
      <c r="AW16" s="145"/>
      <c r="AX16" s="146"/>
      <c r="AY16" s="143"/>
      <c r="AZ16" s="127"/>
      <c r="BA16" s="127"/>
    </row>
    <row r="17" spans="1:53" s="147" customFormat="1" ht="30.75" customHeight="1">
      <c r="A17" s="141">
        <v>6</v>
      </c>
      <c r="B17" s="149"/>
      <c r="C17" s="161" t="s">
        <v>111</v>
      </c>
      <c r="D17" s="162" t="s">
        <v>122</v>
      </c>
      <c r="E17" s="162"/>
      <c r="F17" s="163" t="s">
        <v>143</v>
      </c>
      <c r="G17" s="167"/>
      <c r="H17" s="167"/>
      <c r="I17" s="165" t="s">
        <v>187</v>
      </c>
      <c r="J17" s="166" t="s">
        <v>83</v>
      </c>
      <c r="K17" s="161" t="s">
        <v>178</v>
      </c>
      <c r="L17" s="173"/>
      <c r="M17" s="143"/>
      <c r="N17" s="141" t="s">
        <v>232</v>
      </c>
      <c r="O17" s="144" t="s">
        <v>212</v>
      </c>
      <c r="P17" s="127"/>
      <c r="Q17" s="127"/>
      <c r="R17" s="145"/>
      <c r="S17" s="145"/>
      <c r="T17" s="143"/>
      <c r="U17" s="145"/>
      <c r="V17" s="146"/>
      <c r="W17" s="145"/>
      <c r="X17" s="127"/>
      <c r="Y17" s="127"/>
      <c r="Z17" s="127"/>
      <c r="AA17" s="143"/>
      <c r="AB17" s="145"/>
      <c r="AC17" s="146"/>
      <c r="AD17" s="145"/>
      <c r="AE17" s="127"/>
      <c r="AF17" s="127"/>
      <c r="AG17" s="145"/>
      <c r="AH17" s="143"/>
      <c r="AI17" s="145"/>
      <c r="AJ17" s="146"/>
      <c r="AK17" s="145"/>
      <c r="AL17" s="127"/>
      <c r="AM17" s="127"/>
      <c r="AN17" s="144"/>
      <c r="AO17" s="143"/>
      <c r="AP17" s="145"/>
      <c r="AQ17" s="146"/>
      <c r="AR17" s="145"/>
      <c r="AS17" s="127"/>
      <c r="AT17" s="127"/>
      <c r="AU17" s="143"/>
      <c r="AV17" s="143"/>
      <c r="AW17" s="145"/>
      <c r="AX17" s="146"/>
      <c r="AY17" s="143"/>
      <c r="AZ17" s="127"/>
      <c r="BA17" s="127"/>
    </row>
    <row r="18" spans="1:53" s="147" customFormat="1" ht="30.75" customHeight="1">
      <c r="A18" s="141">
        <v>7</v>
      </c>
      <c r="B18" s="149"/>
      <c r="C18" s="161" t="s">
        <v>194</v>
      </c>
      <c r="D18" s="162" t="s">
        <v>123</v>
      </c>
      <c r="E18" s="162"/>
      <c r="F18" s="163" t="s">
        <v>144</v>
      </c>
      <c r="G18" s="167"/>
      <c r="H18" s="167"/>
      <c r="I18" s="168" t="s">
        <v>186</v>
      </c>
      <c r="J18" s="166" t="s">
        <v>164</v>
      </c>
      <c r="K18" s="161" t="s">
        <v>179</v>
      </c>
      <c r="L18" s="173"/>
      <c r="M18" s="143"/>
      <c r="N18" s="141" t="s">
        <v>233</v>
      </c>
      <c r="O18" s="144" t="s">
        <v>213</v>
      </c>
      <c r="P18" s="127"/>
      <c r="Q18" s="127"/>
      <c r="R18" s="145"/>
      <c r="S18" s="145"/>
      <c r="T18" s="143"/>
      <c r="U18" s="145"/>
      <c r="V18" s="146"/>
      <c r="W18" s="145"/>
      <c r="X18" s="127"/>
      <c r="Y18" s="127"/>
      <c r="Z18" s="127"/>
      <c r="AA18" s="143"/>
      <c r="AB18" s="145"/>
      <c r="AC18" s="146"/>
      <c r="AD18" s="145"/>
      <c r="AE18" s="127"/>
      <c r="AF18" s="127"/>
      <c r="AG18" s="145"/>
      <c r="AH18" s="143"/>
      <c r="AI18" s="145"/>
      <c r="AJ18" s="146"/>
      <c r="AK18" s="145"/>
      <c r="AL18" s="127"/>
      <c r="AM18" s="127"/>
      <c r="AN18" s="144"/>
      <c r="AO18" s="143"/>
      <c r="AP18" s="145"/>
      <c r="AQ18" s="146"/>
      <c r="AR18" s="145"/>
      <c r="AS18" s="127"/>
      <c r="AT18" s="127"/>
      <c r="AU18" s="143"/>
      <c r="AV18" s="143"/>
      <c r="AW18" s="145"/>
      <c r="AX18" s="146"/>
      <c r="AY18" s="143"/>
      <c r="AZ18" s="127"/>
      <c r="BA18" s="127"/>
    </row>
    <row r="19" spans="1:53" s="147" customFormat="1" ht="30.75" customHeight="1">
      <c r="A19" s="141">
        <v>8</v>
      </c>
      <c r="B19" s="149"/>
      <c r="C19" s="161" t="s">
        <v>195</v>
      </c>
      <c r="D19" s="162" t="s">
        <v>124</v>
      </c>
      <c r="E19" s="162"/>
      <c r="F19" s="163" t="s">
        <v>145</v>
      </c>
      <c r="G19" s="167"/>
      <c r="H19" s="167"/>
      <c r="I19" s="165" t="s">
        <v>187</v>
      </c>
      <c r="J19" s="166" t="s">
        <v>163</v>
      </c>
      <c r="K19" s="161" t="s">
        <v>93</v>
      </c>
      <c r="L19" s="173"/>
      <c r="M19" s="143"/>
      <c r="N19" s="141" t="s">
        <v>234</v>
      </c>
      <c r="O19" s="144" t="s">
        <v>214</v>
      </c>
      <c r="P19" s="127"/>
      <c r="Q19" s="127"/>
      <c r="R19" s="145"/>
      <c r="S19" s="145"/>
      <c r="T19" s="143"/>
      <c r="U19" s="145"/>
      <c r="V19" s="146"/>
      <c r="W19" s="145"/>
      <c r="X19" s="127"/>
      <c r="Y19" s="127"/>
      <c r="Z19" s="127"/>
      <c r="AA19" s="143"/>
      <c r="AB19" s="145"/>
      <c r="AC19" s="146"/>
      <c r="AD19" s="145"/>
      <c r="AE19" s="127"/>
      <c r="AF19" s="127"/>
      <c r="AG19" s="145"/>
      <c r="AH19" s="143"/>
      <c r="AI19" s="145"/>
      <c r="AJ19" s="146"/>
      <c r="AK19" s="145"/>
      <c r="AL19" s="127"/>
      <c r="AM19" s="127"/>
      <c r="AN19" s="144"/>
      <c r="AO19" s="143"/>
      <c r="AP19" s="145"/>
      <c r="AQ19" s="146"/>
      <c r="AR19" s="145"/>
      <c r="AS19" s="127"/>
      <c r="AT19" s="127"/>
      <c r="AU19" s="143"/>
      <c r="AV19" s="143"/>
      <c r="AW19" s="145"/>
      <c r="AX19" s="146"/>
      <c r="AY19" s="143"/>
      <c r="AZ19" s="127"/>
      <c r="BA19" s="127"/>
    </row>
    <row r="20" spans="1:53" s="147" customFormat="1" ht="30.75" customHeight="1">
      <c r="A20" s="141">
        <v>9</v>
      </c>
      <c r="B20" s="149"/>
      <c r="C20" s="161" t="s">
        <v>112</v>
      </c>
      <c r="D20" s="162" t="s">
        <v>125</v>
      </c>
      <c r="E20" s="162"/>
      <c r="F20" s="163" t="s">
        <v>146</v>
      </c>
      <c r="G20" s="171"/>
      <c r="H20" s="171"/>
      <c r="I20" s="168" t="s">
        <v>186</v>
      </c>
      <c r="J20" s="166" t="s">
        <v>160</v>
      </c>
      <c r="K20" s="161" t="s">
        <v>180</v>
      </c>
      <c r="L20" s="173"/>
      <c r="M20" s="143"/>
      <c r="N20" s="141" t="s">
        <v>235</v>
      </c>
      <c r="O20" s="144" t="s">
        <v>215</v>
      </c>
      <c r="P20" s="127"/>
      <c r="Q20" s="127"/>
      <c r="R20" s="145"/>
      <c r="S20" s="145"/>
      <c r="T20" s="143"/>
      <c r="U20" s="145"/>
      <c r="V20" s="146"/>
      <c r="W20" s="145"/>
      <c r="X20" s="127"/>
      <c r="Y20" s="127"/>
      <c r="Z20" s="127"/>
      <c r="AA20" s="143"/>
      <c r="AB20" s="145"/>
      <c r="AC20" s="146"/>
      <c r="AD20" s="145"/>
      <c r="AE20" s="127"/>
      <c r="AF20" s="127"/>
      <c r="AG20" s="145"/>
      <c r="AH20" s="143"/>
      <c r="AI20" s="145"/>
      <c r="AJ20" s="146"/>
      <c r="AK20" s="145"/>
      <c r="AL20" s="127"/>
      <c r="AM20" s="127"/>
      <c r="AN20" s="144"/>
      <c r="AO20" s="143"/>
      <c r="AP20" s="145"/>
      <c r="AQ20" s="146"/>
      <c r="AR20" s="145"/>
      <c r="AS20" s="127"/>
      <c r="AT20" s="127"/>
      <c r="AU20" s="143"/>
      <c r="AV20" s="143"/>
      <c r="AW20" s="145"/>
      <c r="AX20" s="146"/>
      <c r="AY20" s="143"/>
      <c r="AZ20" s="127"/>
      <c r="BA20" s="127"/>
    </row>
    <row r="21" spans="1:53" s="147" customFormat="1" ht="30.75" customHeight="1">
      <c r="A21" s="141">
        <v>10</v>
      </c>
      <c r="B21" s="149"/>
      <c r="C21" s="161" t="s">
        <v>196</v>
      </c>
      <c r="D21" s="162" t="s">
        <v>126</v>
      </c>
      <c r="E21" s="162"/>
      <c r="F21" s="163" t="s">
        <v>147</v>
      </c>
      <c r="G21" s="167"/>
      <c r="H21" s="167"/>
      <c r="I21" s="168" t="s">
        <v>186</v>
      </c>
      <c r="J21" s="166" t="s">
        <v>165</v>
      </c>
      <c r="K21" s="161" t="s">
        <v>181</v>
      </c>
      <c r="L21" s="173"/>
      <c r="M21" s="143"/>
      <c r="N21" s="141" t="s">
        <v>236</v>
      </c>
      <c r="O21" s="144" t="s">
        <v>216</v>
      </c>
      <c r="P21" s="127"/>
      <c r="Q21" s="127"/>
      <c r="R21" s="145"/>
      <c r="S21" s="145"/>
      <c r="T21" s="143"/>
      <c r="U21" s="145"/>
      <c r="V21" s="146"/>
      <c r="W21" s="145"/>
      <c r="X21" s="127"/>
      <c r="Y21" s="127"/>
      <c r="Z21" s="127"/>
      <c r="AA21" s="143"/>
      <c r="AB21" s="145"/>
      <c r="AC21" s="146"/>
      <c r="AD21" s="145"/>
      <c r="AE21" s="127"/>
      <c r="AF21" s="127"/>
      <c r="AG21" s="145"/>
      <c r="AH21" s="143"/>
      <c r="AI21" s="145"/>
      <c r="AJ21" s="146"/>
      <c r="AK21" s="145"/>
      <c r="AL21" s="127"/>
      <c r="AM21" s="127"/>
      <c r="AN21" s="144"/>
      <c r="AO21" s="143"/>
      <c r="AP21" s="145"/>
      <c r="AQ21" s="146"/>
      <c r="AR21" s="145"/>
      <c r="AS21" s="127"/>
      <c r="AT21" s="127"/>
      <c r="AU21" s="143"/>
      <c r="AV21" s="143"/>
      <c r="AW21" s="145"/>
      <c r="AX21" s="146"/>
      <c r="AY21" s="143"/>
      <c r="AZ21" s="127"/>
      <c r="BA21" s="127"/>
    </row>
    <row r="22" spans="1:53" s="147" customFormat="1" ht="30.75" customHeight="1">
      <c r="A22" s="141">
        <v>11</v>
      </c>
      <c r="B22" s="149"/>
      <c r="C22" s="161" t="s">
        <v>197</v>
      </c>
      <c r="D22" s="162" t="s">
        <v>127</v>
      </c>
      <c r="E22" s="162"/>
      <c r="F22" s="163" t="s">
        <v>148</v>
      </c>
      <c r="G22" s="167"/>
      <c r="H22" s="167"/>
      <c r="I22" s="168" t="s">
        <v>188</v>
      </c>
      <c r="J22" s="166" t="s">
        <v>166</v>
      </c>
      <c r="K22" s="161" t="s">
        <v>182</v>
      </c>
      <c r="L22" s="173"/>
      <c r="M22" s="143"/>
      <c r="N22" s="141" t="s">
        <v>237</v>
      </c>
      <c r="O22" s="144" t="s">
        <v>217</v>
      </c>
      <c r="P22" s="127"/>
      <c r="Q22" s="127"/>
      <c r="R22" s="145"/>
      <c r="S22" s="145"/>
      <c r="T22" s="143"/>
      <c r="U22" s="145"/>
      <c r="V22" s="146"/>
      <c r="W22" s="145"/>
      <c r="X22" s="127"/>
      <c r="Y22" s="127"/>
      <c r="Z22" s="127"/>
      <c r="AA22" s="143"/>
      <c r="AB22" s="145"/>
      <c r="AC22" s="146"/>
      <c r="AD22" s="145"/>
      <c r="AE22" s="127"/>
      <c r="AF22" s="127"/>
      <c r="AG22" s="145"/>
      <c r="AH22" s="143"/>
      <c r="AI22" s="145"/>
      <c r="AJ22" s="146"/>
      <c r="AK22" s="145"/>
      <c r="AL22" s="127"/>
      <c r="AM22" s="127"/>
      <c r="AN22" s="144"/>
      <c r="AO22" s="143"/>
      <c r="AP22" s="145"/>
      <c r="AQ22" s="146"/>
      <c r="AR22" s="145"/>
      <c r="AS22" s="127"/>
      <c r="AT22" s="127"/>
      <c r="AU22" s="143"/>
      <c r="AV22" s="143"/>
      <c r="AW22" s="145"/>
      <c r="AX22" s="146"/>
      <c r="AY22" s="143"/>
      <c r="AZ22" s="127"/>
      <c r="BA22" s="127"/>
    </row>
    <row r="23" spans="1:53" s="147" customFormat="1" ht="30.75" customHeight="1">
      <c r="A23" s="141">
        <v>12</v>
      </c>
      <c r="B23" s="149"/>
      <c r="C23" s="161" t="s">
        <v>198</v>
      </c>
      <c r="D23" s="162" t="s">
        <v>128</v>
      </c>
      <c r="E23" s="162"/>
      <c r="F23" s="163" t="s">
        <v>149</v>
      </c>
      <c r="G23" s="171"/>
      <c r="H23" s="171"/>
      <c r="I23" s="168" t="s">
        <v>187</v>
      </c>
      <c r="J23" s="166" t="s">
        <v>167</v>
      </c>
      <c r="K23" s="161" t="s">
        <v>100</v>
      </c>
      <c r="L23" s="173"/>
      <c r="M23" s="143"/>
      <c r="N23" s="141" t="s">
        <v>238</v>
      </c>
      <c r="O23" s="144" t="s">
        <v>218</v>
      </c>
      <c r="P23" s="127"/>
      <c r="Q23" s="127"/>
      <c r="R23" s="145"/>
      <c r="S23" s="145"/>
      <c r="T23" s="143"/>
      <c r="U23" s="145"/>
      <c r="V23" s="143"/>
      <c r="W23" s="145"/>
      <c r="X23" s="127"/>
      <c r="Y23" s="127"/>
      <c r="Z23" s="127"/>
      <c r="AA23" s="143"/>
      <c r="AB23" s="145"/>
      <c r="AC23" s="143"/>
      <c r="AD23" s="145"/>
      <c r="AE23" s="127"/>
      <c r="AF23" s="127"/>
      <c r="AG23" s="145"/>
      <c r="AH23" s="143"/>
      <c r="AI23" s="145"/>
      <c r="AJ23" s="143"/>
      <c r="AK23" s="145"/>
      <c r="AL23" s="127"/>
      <c r="AM23" s="127"/>
      <c r="AN23" s="144"/>
      <c r="AO23" s="143"/>
      <c r="AP23" s="145"/>
      <c r="AQ23" s="143"/>
      <c r="AR23" s="145"/>
      <c r="AS23" s="127"/>
      <c r="AT23" s="127"/>
      <c r="AU23" s="143"/>
      <c r="AV23" s="143"/>
      <c r="AW23" s="145"/>
      <c r="AX23" s="143"/>
      <c r="AY23" s="143"/>
      <c r="AZ23" s="127"/>
      <c r="BA23" s="127"/>
    </row>
    <row r="24" spans="1:53" s="147" customFormat="1" ht="30.75" customHeight="1">
      <c r="A24" s="141">
        <v>13</v>
      </c>
      <c r="B24" s="149"/>
      <c r="C24" s="161" t="s">
        <v>113</v>
      </c>
      <c r="D24" s="162" t="s">
        <v>129</v>
      </c>
      <c r="E24" s="162"/>
      <c r="F24" s="163" t="s">
        <v>150</v>
      </c>
      <c r="G24" s="167"/>
      <c r="H24" s="167"/>
      <c r="I24" s="165" t="s">
        <v>186</v>
      </c>
      <c r="J24" s="166" t="s">
        <v>168</v>
      </c>
      <c r="K24" s="161" t="s">
        <v>183</v>
      </c>
      <c r="L24" s="173"/>
      <c r="M24" s="143"/>
      <c r="N24" s="141" t="s">
        <v>239</v>
      </c>
      <c r="O24" s="144" t="s">
        <v>219</v>
      </c>
      <c r="P24" s="127"/>
      <c r="Q24" s="127"/>
      <c r="R24" s="145"/>
      <c r="S24" s="145"/>
      <c r="T24" s="143"/>
      <c r="U24" s="145"/>
      <c r="V24" s="143"/>
      <c r="W24" s="145"/>
      <c r="X24" s="127"/>
      <c r="Y24" s="127"/>
      <c r="Z24" s="127"/>
      <c r="AA24" s="143"/>
      <c r="AB24" s="145"/>
      <c r="AC24" s="143"/>
      <c r="AD24" s="145"/>
      <c r="AE24" s="127"/>
      <c r="AF24" s="127"/>
      <c r="AG24" s="145"/>
      <c r="AH24" s="143"/>
      <c r="AI24" s="145"/>
      <c r="AJ24" s="143"/>
      <c r="AK24" s="145"/>
      <c r="AL24" s="127"/>
      <c r="AM24" s="127"/>
      <c r="AN24" s="144"/>
      <c r="AO24" s="143"/>
      <c r="AP24" s="145"/>
      <c r="AQ24" s="143"/>
      <c r="AR24" s="145"/>
      <c r="AS24" s="127"/>
      <c r="AT24" s="127"/>
      <c r="AU24" s="143"/>
      <c r="AV24" s="143"/>
      <c r="AW24" s="145"/>
      <c r="AX24" s="143"/>
      <c r="AY24" s="143"/>
      <c r="AZ24" s="127"/>
      <c r="BA24" s="127"/>
    </row>
    <row r="25" spans="1:53" s="147" customFormat="1" ht="30.75" customHeight="1">
      <c r="A25" s="141">
        <v>14</v>
      </c>
      <c r="B25" s="149"/>
      <c r="C25" s="161" t="s">
        <v>114</v>
      </c>
      <c r="D25" s="162" t="s">
        <v>130</v>
      </c>
      <c r="E25" s="162"/>
      <c r="F25" s="163" t="s">
        <v>151</v>
      </c>
      <c r="G25" s="167"/>
      <c r="H25" s="167"/>
      <c r="I25" s="165" t="s">
        <v>189</v>
      </c>
      <c r="J25" s="166" t="s">
        <v>159</v>
      </c>
      <c r="K25" s="161" t="s">
        <v>93</v>
      </c>
      <c r="L25" s="174"/>
      <c r="M25" s="143"/>
      <c r="N25" s="141" t="s">
        <v>240</v>
      </c>
      <c r="O25" s="144" t="s">
        <v>220</v>
      </c>
      <c r="P25" s="127"/>
      <c r="Q25" s="127"/>
      <c r="R25" s="145"/>
      <c r="S25" s="145"/>
      <c r="T25" s="143"/>
      <c r="U25" s="145"/>
      <c r="V25" s="146"/>
      <c r="W25" s="145"/>
      <c r="X25" s="127"/>
      <c r="Y25" s="127"/>
      <c r="Z25" s="127"/>
      <c r="AA25" s="143"/>
      <c r="AB25" s="145"/>
      <c r="AC25" s="146"/>
      <c r="AD25" s="145"/>
      <c r="AE25" s="127"/>
      <c r="AF25" s="127"/>
      <c r="AG25" s="145"/>
      <c r="AH25" s="143"/>
      <c r="AI25" s="145"/>
      <c r="AJ25" s="146"/>
      <c r="AK25" s="145"/>
      <c r="AL25" s="127"/>
      <c r="AM25" s="127"/>
      <c r="AN25" s="144"/>
      <c r="AO25" s="143"/>
      <c r="AP25" s="145"/>
      <c r="AQ25" s="146"/>
      <c r="AR25" s="145"/>
      <c r="AS25" s="127"/>
      <c r="AT25" s="127"/>
      <c r="AU25" s="143"/>
      <c r="AV25" s="143"/>
      <c r="AW25" s="145"/>
      <c r="AX25" s="146"/>
      <c r="AY25" s="143"/>
      <c r="AZ25" s="127"/>
      <c r="BA25" s="127"/>
    </row>
    <row r="26" spans="1:53" s="147" customFormat="1" ht="30.75" customHeight="1">
      <c r="A26" s="141">
        <v>15</v>
      </c>
      <c r="B26" s="149"/>
      <c r="C26" s="161" t="s">
        <v>115</v>
      </c>
      <c r="D26" s="162" t="s">
        <v>131</v>
      </c>
      <c r="E26" s="162"/>
      <c r="F26" s="163" t="s">
        <v>152</v>
      </c>
      <c r="G26" s="170"/>
      <c r="H26" s="170"/>
      <c r="I26" s="165" t="s">
        <v>187</v>
      </c>
      <c r="J26" s="166" t="s">
        <v>169</v>
      </c>
      <c r="K26" s="161" t="s">
        <v>99</v>
      </c>
      <c r="L26" s="173"/>
      <c r="M26" s="143"/>
      <c r="N26" s="141" t="s">
        <v>241</v>
      </c>
      <c r="O26" s="144" t="s">
        <v>221</v>
      </c>
      <c r="P26" s="127"/>
      <c r="Q26" s="127"/>
      <c r="R26" s="145"/>
      <c r="S26" s="145"/>
      <c r="T26" s="143"/>
      <c r="U26" s="145"/>
      <c r="V26" s="146"/>
      <c r="W26" s="145"/>
      <c r="X26" s="127"/>
      <c r="Y26" s="127"/>
      <c r="Z26" s="127"/>
      <c r="AA26" s="143"/>
      <c r="AB26" s="145"/>
      <c r="AC26" s="146"/>
      <c r="AD26" s="145"/>
      <c r="AE26" s="127"/>
      <c r="AF26" s="127"/>
      <c r="AG26" s="145"/>
      <c r="AH26" s="143"/>
      <c r="AI26" s="145"/>
      <c r="AJ26" s="146"/>
      <c r="AK26" s="145"/>
      <c r="AL26" s="127"/>
      <c r="AM26" s="127"/>
      <c r="AN26" s="144"/>
      <c r="AO26" s="143"/>
      <c r="AP26" s="145"/>
      <c r="AQ26" s="146"/>
      <c r="AR26" s="145"/>
      <c r="AS26" s="127"/>
      <c r="AT26" s="127"/>
      <c r="AU26" s="143"/>
      <c r="AV26" s="143"/>
      <c r="AW26" s="145"/>
      <c r="AX26" s="146"/>
      <c r="AY26" s="143"/>
      <c r="AZ26" s="127"/>
      <c r="BA26" s="127"/>
    </row>
    <row r="27" spans="1:53" ht="24.75" customHeight="1">
      <c r="A27" s="141">
        <v>16</v>
      </c>
      <c r="B27" s="142"/>
      <c r="C27" s="171" t="s">
        <v>199</v>
      </c>
      <c r="D27" s="171" t="s">
        <v>132</v>
      </c>
      <c r="E27" s="162"/>
      <c r="F27" s="163" t="s">
        <v>153</v>
      </c>
      <c r="G27" s="167"/>
      <c r="H27" s="167"/>
      <c r="I27" s="168" t="s">
        <v>190</v>
      </c>
      <c r="J27" s="166" t="s">
        <v>170</v>
      </c>
      <c r="K27" s="172" t="s">
        <v>103</v>
      </c>
      <c r="L27" s="173"/>
      <c r="M27" s="143"/>
      <c r="N27" s="141" t="s">
        <v>242</v>
      </c>
      <c r="O27" s="144" t="s">
        <v>222</v>
      </c>
    </row>
    <row r="28" spans="1:53" ht="26.25" customHeight="1">
      <c r="A28" s="141">
        <v>17</v>
      </c>
      <c r="B28" s="90"/>
      <c r="C28" s="171" t="s">
        <v>116</v>
      </c>
      <c r="D28" s="171" t="s">
        <v>133</v>
      </c>
      <c r="E28" s="171"/>
      <c r="F28" s="171" t="s">
        <v>154</v>
      </c>
      <c r="G28" s="171"/>
      <c r="H28" s="171"/>
      <c r="I28" s="171" t="s">
        <v>186</v>
      </c>
      <c r="J28" s="171" t="s">
        <v>171</v>
      </c>
      <c r="K28" s="171" t="s">
        <v>184</v>
      </c>
      <c r="N28" s="141" t="s">
        <v>243</v>
      </c>
      <c r="O28" s="144" t="s">
        <v>223</v>
      </c>
    </row>
    <row r="29" spans="1:53" ht="39.75" customHeight="1">
      <c r="A29" s="141">
        <v>18</v>
      </c>
      <c r="B29" s="90"/>
      <c r="C29" s="171" t="s">
        <v>200</v>
      </c>
      <c r="D29" s="171" t="s">
        <v>134</v>
      </c>
      <c r="E29" s="171"/>
      <c r="F29" s="171" t="s">
        <v>155</v>
      </c>
      <c r="G29" s="171"/>
      <c r="H29" s="171"/>
      <c r="I29" s="171" t="s">
        <v>187</v>
      </c>
      <c r="J29" s="171" t="s">
        <v>172</v>
      </c>
      <c r="K29" s="171" t="s">
        <v>185</v>
      </c>
      <c r="N29" s="141" t="s">
        <v>244</v>
      </c>
      <c r="O29" s="144" t="s">
        <v>224</v>
      </c>
    </row>
    <row r="30" spans="1:53" ht="24.75" customHeight="1">
      <c r="A30" s="141">
        <v>19</v>
      </c>
      <c r="B30" s="90"/>
      <c r="C30" s="171" t="s">
        <v>201</v>
      </c>
      <c r="D30" s="171" t="s">
        <v>135</v>
      </c>
      <c r="E30" s="171"/>
      <c r="F30" s="171" t="s">
        <v>156</v>
      </c>
      <c r="G30" s="171"/>
      <c r="H30" s="171"/>
      <c r="I30" s="171" t="s">
        <v>187</v>
      </c>
      <c r="J30" s="171" t="s">
        <v>173</v>
      </c>
      <c r="K30" s="171" t="s">
        <v>179</v>
      </c>
      <c r="N30" s="141" t="s">
        <v>245</v>
      </c>
      <c r="O30" s="144" t="s">
        <v>225</v>
      </c>
    </row>
    <row r="31" spans="1:53" ht="27" customHeight="1">
      <c r="A31" s="141">
        <v>20</v>
      </c>
      <c r="B31" s="175"/>
      <c r="C31" s="176" t="s">
        <v>202</v>
      </c>
      <c r="D31" s="176" t="s">
        <v>136</v>
      </c>
      <c r="E31" s="176"/>
      <c r="F31" s="176" t="s">
        <v>157</v>
      </c>
      <c r="G31" s="176"/>
      <c r="H31" s="176"/>
      <c r="I31" s="176" t="s">
        <v>186</v>
      </c>
      <c r="J31" s="176" t="s">
        <v>174</v>
      </c>
      <c r="K31" s="176" t="s">
        <v>107</v>
      </c>
      <c r="L31" s="87"/>
      <c r="M31" s="87"/>
      <c r="N31" s="141" t="s">
        <v>246</v>
      </c>
      <c r="O31" s="144" t="s">
        <v>226</v>
      </c>
      <c r="AN31" s="83"/>
      <c r="AO31" s="83"/>
      <c r="AP31" s="83"/>
      <c r="AQ31" s="83"/>
      <c r="AR31" s="83"/>
      <c r="AS31" s="83"/>
      <c r="AT31" s="83"/>
      <c r="AU31" s="83"/>
      <c r="AV31" s="83"/>
      <c r="AW31" s="83"/>
      <c r="AX31" s="83"/>
      <c r="AY31" s="83"/>
      <c r="AZ31" s="83"/>
      <c r="BA31" s="83"/>
    </row>
    <row r="32" spans="1:53" ht="30.75" customHeight="1">
      <c r="A32" s="141">
        <v>21</v>
      </c>
      <c r="B32" s="175"/>
      <c r="C32" s="176" t="s">
        <v>203</v>
      </c>
      <c r="D32" s="176" t="s">
        <v>137</v>
      </c>
      <c r="E32" s="176"/>
      <c r="F32" s="176" t="s">
        <v>158</v>
      </c>
      <c r="G32" s="176"/>
      <c r="H32" s="176"/>
      <c r="I32" s="176" t="s">
        <v>187</v>
      </c>
      <c r="J32" s="176" t="s">
        <v>175</v>
      </c>
      <c r="K32" s="176" t="s">
        <v>108</v>
      </c>
      <c r="L32" s="87"/>
      <c r="M32" s="87"/>
      <c r="N32" s="141" t="s">
        <v>247</v>
      </c>
      <c r="O32" s="144" t="s">
        <v>227</v>
      </c>
      <c r="AN32" s="83"/>
      <c r="AO32" s="83"/>
      <c r="AP32" s="83"/>
      <c r="AQ32" s="83"/>
      <c r="AR32" s="83"/>
      <c r="AS32" s="83"/>
      <c r="AT32" s="83"/>
      <c r="AU32" s="83"/>
      <c r="AV32" s="83"/>
      <c r="AW32" s="83"/>
      <c r="AX32" s="83"/>
      <c r="AY32" s="83"/>
      <c r="AZ32" s="83"/>
      <c r="BA32" s="83"/>
    </row>
    <row r="33" spans="2:53">
      <c r="B33" s="87"/>
      <c r="C33" s="87"/>
      <c r="D33" s="87"/>
      <c r="E33" s="87"/>
      <c r="F33" s="87"/>
      <c r="G33" s="87"/>
      <c r="H33" s="87"/>
      <c r="I33" s="87"/>
      <c r="J33" s="87"/>
      <c r="K33" s="87"/>
      <c r="L33" s="87"/>
      <c r="M33" s="87"/>
      <c r="N33" s="87"/>
      <c r="AN33" s="83"/>
      <c r="AO33" s="83"/>
      <c r="AP33" s="83"/>
      <c r="AQ33" s="83"/>
      <c r="AR33" s="83"/>
      <c r="AS33" s="83"/>
      <c r="AT33" s="83"/>
      <c r="AU33" s="83"/>
      <c r="AV33" s="83"/>
      <c r="AW33" s="83"/>
      <c r="AX33" s="83"/>
      <c r="AY33" s="83"/>
      <c r="AZ33" s="83"/>
      <c r="BA33" s="83"/>
    </row>
    <row r="34" spans="2:53">
      <c r="B34" s="87"/>
      <c r="C34" s="87"/>
      <c r="D34" s="87"/>
      <c r="E34" s="87"/>
      <c r="F34" s="87"/>
      <c r="G34" s="87"/>
      <c r="H34" s="87"/>
      <c r="I34" s="87"/>
      <c r="J34" s="87"/>
      <c r="K34" s="87"/>
      <c r="L34" s="87"/>
      <c r="M34" s="87"/>
      <c r="N34" s="87"/>
      <c r="AN34" s="83"/>
      <c r="AO34" s="83"/>
      <c r="AP34" s="83"/>
      <c r="AQ34" s="83"/>
      <c r="AR34" s="83"/>
      <c r="AS34" s="83"/>
      <c r="AT34" s="83"/>
      <c r="AU34" s="83"/>
      <c r="AV34" s="83"/>
      <c r="AW34" s="83"/>
      <c r="AX34" s="83"/>
      <c r="AY34" s="83"/>
      <c r="AZ34" s="83"/>
      <c r="BA34" s="83"/>
    </row>
    <row r="35" spans="2:53">
      <c r="B35" s="87"/>
      <c r="C35" s="87"/>
      <c r="D35" s="87"/>
      <c r="E35" s="87"/>
      <c r="F35" s="87"/>
      <c r="G35" s="87"/>
      <c r="H35" s="87"/>
      <c r="I35" s="87"/>
      <c r="J35" s="87"/>
      <c r="K35" s="87"/>
      <c r="L35" s="87"/>
      <c r="M35" s="87"/>
      <c r="N35" s="87"/>
      <c r="AN35" s="83"/>
      <c r="AO35" s="83"/>
      <c r="AP35" s="83"/>
      <c r="AQ35" s="83"/>
      <c r="AR35" s="83"/>
      <c r="AS35" s="83"/>
      <c r="AT35" s="83"/>
      <c r="AU35" s="83"/>
      <c r="AV35" s="83"/>
      <c r="AW35" s="83"/>
      <c r="AX35" s="83"/>
      <c r="AY35" s="83"/>
      <c r="AZ35" s="83"/>
      <c r="BA35" s="83"/>
    </row>
    <row r="36" spans="2:53">
      <c r="B36" s="87"/>
      <c r="C36" s="87"/>
      <c r="D36" s="87"/>
      <c r="E36" s="87"/>
      <c r="F36" s="87"/>
      <c r="G36" s="87"/>
      <c r="H36" s="87"/>
      <c r="I36" s="87"/>
      <c r="J36" s="87"/>
      <c r="K36" s="87"/>
      <c r="L36" s="87"/>
      <c r="M36" s="87"/>
      <c r="N36" s="87"/>
      <c r="AN36" s="83"/>
      <c r="AO36" s="83"/>
      <c r="AP36" s="83"/>
      <c r="AQ36" s="83"/>
      <c r="AR36" s="83"/>
      <c r="AS36" s="83"/>
      <c r="AT36" s="83"/>
      <c r="AU36" s="83"/>
      <c r="AV36" s="83"/>
      <c r="AW36" s="83"/>
      <c r="AX36" s="83"/>
      <c r="AY36" s="83"/>
      <c r="AZ36" s="83"/>
      <c r="BA36" s="83"/>
    </row>
    <row r="37" spans="2:53">
      <c r="B37" s="87"/>
      <c r="C37" s="87"/>
      <c r="D37" s="87"/>
      <c r="E37" s="87"/>
      <c r="F37" s="87"/>
      <c r="G37" s="87"/>
      <c r="H37" s="87"/>
      <c r="I37" s="87"/>
      <c r="J37" s="87"/>
      <c r="K37" s="87"/>
      <c r="L37" s="87"/>
      <c r="M37" s="87"/>
      <c r="N37" s="87"/>
      <c r="AN37" s="83"/>
      <c r="AO37" s="83"/>
      <c r="AP37" s="83"/>
      <c r="AQ37" s="83"/>
      <c r="AR37" s="83"/>
      <c r="AS37" s="83"/>
      <c r="AT37" s="83"/>
      <c r="AU37" s="83"/>
      <c r="AV37" s="83"/>
      <c r="AW37" s="83"/>
      <c r="AX37" s="83"/>
      <c r="AY37" s="83"/>
      <c r="AZ37" s="83"/>
      <c r="BA37" s="83"/>
    </row>
    <row r="38" spans="2:53">
      <c r="B38" s="87"/>
      <c r="C38" s="87"/>
      <c r="D38" s="87"/>
      <c r="E38" s="87"/>
      <c r="F38" s="87"/>
      <c r="G38" s="87"/>
      <c r="H38" s="87"/>
      <c r="I38" s="87"/>
      <c r="J38" s="87"/>
      <c r="K38" s="87"/>
      <c r="L38" s="87"/>
      <c r="M38" s="87"/>
      <c r="N38" s="87"/>
      <c r="AN38" s="83"/>
      <c r="AO38" s="83"/>
      <c r="AP38" s="83"/>
      <c r="AQ38" s="83"/>
      <c r="AR38" s="83"/>
      <c r="AS38" s="83"/>
      <c r="AT38" s="83"/>
      <c r="AU38" s="83"/>
      <c r="AV38" s="83"/>
      <c r="AW38" s="83"/>
      <c r="AX38" s="83"/>
      <c r="AY38" s="83"/>
      <c r="AZ38" s="83"/>
      <c r="BA38" s="83"/>
    </row>
    <row r="39" spans="2:53">
      <c r="B39" s="87"/>
      <c r="C39" s="87"/>
      <c r="D39" s="87"/>
      <c r="E39" s="87"/>
      <c r="F39" s="87"/>
      <c r="G39" s="87"/>
      <c r="H39" s="87"/>
      <c r="I39" s="87"/>
      <c r="J39" s="87"/>
      <c r="K39" s="87"/>
      <c r="L39" s="87"/>
      <c r="M39" s="87"/>
      <c r="N39" s="87"/>
      <c r="AN39" s="83"/>
      <c r="AO39" s="83"/>
      <c r="AP39" s="83"/>
      <c r="AQ39" s="83"/>
      <c r="AR39" s="83"/>
      <c r="AS39" s="83"/>
      <c r="AT39" s="83"/>
      <c r="AU39" s="83"/>
      <c r="AV39" s="83"/>
      <c r="AW39" s="83"/>
      <c r="AX39" s="83"/>
      <c r="AY39" s="83"/>
      <c r="AZ39" s="83"/>
      <c r="BA39" s="83"/>
    </row>
    <row r="40" spans="2:53">
      <c r="B40" s="87"/>
      <c r="C40" s="87"/>
      <c r="D40" s="87"/>
      <c r="E40" s="87"/>
      <c r="F40" s="87"/>
      <c r="G40" s="87"/>
      <c r="H40" s="87"/>
      <c r="I40" s="87"/>
      <c r="J40" s="87"/>
      <c r="K40" s="87"/>
      <c r="L40" s="87"/>
      <c r="M40" s="87"/>
      <c r="N40" s="87"/>
      <c r="AN40" s="83"/>
      <c r="AO40" s="83"/>
      <c r="AP40" s="83"/>
      <c r="AQ40" s="83"/>
      <c r="AR40" s="83"/>
      <c r="AS40" s="83"/>
      <c r="AT40" s="83"/>
      <c r="AU40" s="83"/>
      <c r="AV40" s="83"/>
      <c r="AW40" s="83"/>
      <c r="AX40" s="83"/>
      <c r="AY40" s="83"/>
      <c r="AZ40" s="83"/>
      <c r="BA40" s="83"/>
    </row>
    <row r="41" spans="2:53">
      <c r="B41" s="87"/>
      <c r="C41" s="87"/>
      <c r="D41" s="87"/>
      <c r="E41" s="87"/>
      <c r="F41" s="87"/>
      <c r="G41" s="87"/>
      <c r="H41" s="87"/>
      <c r="I41" s="87"/>
      <c r="J41" s="87"/>
      <c r="K41" s="87"/>
      <c r="L41" s="87"/>
      <c r="M41" s="87"/>
      <c r="N41" s="87"/>
      <c r="AN41" s="83"/>
      <c r="AO41" s="83"/>
      <c r="AP41" s="83"/>
      <c r="AQ41" s="83"/>
      <c r="AR41" s="83"/>
      <c r="AS41" s="83"/>
      <c r="AT41" s="83"/>
      <c r="AU41" s="83"/>
      <c r="AV41" s="83"/>
      <c r="AW41" s="83"/>
      <c r="AX41" s="83"/>
      <c r="AY41" s="83"/>
      <c r="AZ41" s="83"/>
      <c r="BA41" s="83"/>
    </row>
    <row r="42" spans="2:53">
      <c r="B42" s="87"/>
      <c r="C42" s="87"/>
      <c r="D42" s="87"/>
      <c r="E42" s="87"/>
      <c r="F42" s="87"/>
      <c r="G42" s="87"/>
      <c r="H42" s="87"/>
      <c r="I42" s="87"/>
      <c r="J42" s="87"/>
      <c r="K42" s="87"/>
      <c r="L42" s="87"/>
      <c r="M42" s="87"/>
      <c r="N42" s="87"/>
      <c r="AN42" s="83"/>
      <c r="AO42" s="83"/>
      <c r="AP42" s="83"/>
      <c r="AQ42" s="83"/>
      <c r="AR42" s="83"/>
      <c r="AS42" s="83"/>
      <c r="AT42" s="83"/>
      <c r="AU42" s="83"/>
      <c r="AV42" s="83"/>
      <c r="AW42" s="83"/>
      <c r="AX42" s="83"/>
      <c r="AY42" s="83"/>
      <c r="AZ42" s="83"/>
      <c r="BA42" s="83"/>
    </row>
    <row r="43" spans="2:53">
      <c r="B43" s="87"/>
      <c r="C43" s="87"/>
      <c r="D43" s="87"/>
      <c r="E43" s="87"/>
      <c r="F43" s="87"/>
      <c r="G43" s="87"/>
      <c r="H43" s="87"/>
      <c r="I43" s="87"/>
      <c r="J43" s="87"/>
      <c r="K43" s="87"/>
      <c r="L43" s="87"/>
      <c r="M43" s="87"/>
      <c r="N43" s="87"/>
      <c r="AN43" s="83"/>
      <c r="AO43" s="83"/>
      <c r="AP43" s="83"/>
      <c r="AQ43" s="83"/>
      <c r="AR43" s="83"/>
      <c r="AS43" s="83"/>
      <c r="AT43" s="83"/>
      <c r="AU43" s="83"/>
      <c r="AV43" s="83"/>
      <c r="AW43" s="83"/>
      <c r="AX43" s="83"/>
      <c r="AY43" s="83"/>
      <c r="AZ43" s="83"/>
      <c r="BA43" s="83"/>
    </row>
    <row r="44" spans="2:53">
      <c r="B44" s="87"/>
      <c r="C44" s="87"/>
      <c r="D44" s="87"/>
      <c r="E44" s="87"/>
      <c r="F44" s="87"/>
      <c r="G44" s="87"/>
      <c r="H44" s="87"/>
      <c r="I44" s="87"/>
      <c r="J44" s="87"/>
      <c r="K44" s="87"/>
      <c r="L44" s="87"/>
      <c r="M44" s="87"/>
      <c r="N44" s="87"/>
      <c r="AN44" s="83"/>
      <c r="AO44" s="83"/>
      <c r="AP44" s="83"/>
      <c r="AQ44" s="83"/>
      <c r="AR44" s="83"/>
      <c r="AS44" s="83"/>
      <c r="AT44" s="83"/>
      <c r="AU44" s="83"/>
      <c r="AV44" s="83"/>
      <c r="AW44" s="83"/>
      <c r="AX44" s="83"/>
      <c r="AY44" s="83"/>
      <c r="AZ44" s="83"/>
      <c r="BA44" s="83"/>
    </row>
    <row r="45" spans="2:53">
      <c r="B45" s="87"/>
      <c r="C45" s="87"/>
      <c r="D45" s="87"/>
      <c r="E45" s="87"/>
      <c r="F45" s="87"/>
      <c r="G45" s="87"/>
      <c r="H45" s="87"/>
      <c r="I45" s="87"/>
      <c r="J45" s="87"/>
      <c r="K45" s="87"/>
      <c r="L45" s="87"/>
      <c r="M45" s="87"/>
      <c r="N45" s="87"/>
      <c r="AN45" s="83"/>
      <c r="AO45" s="83"/>
      <c r="AP45" s="83"/>
      <c r="AQ45" s="83"/>
      <c r="AR45" s="83"/>
      <c r="AS45" s="83"/>
      <c r="AT45" s="83"/>
      <c r="AU45" s="83"/>
      <c r="AV45" s="83"/>
      <c r="AW45" s="83"/>
      <c r="AX45" s="83"/>
      <c r="AY45" s="83"/>
      <c r="AZ45" s="83"/>
      <c r="BA45" s="83"/>
    </row>
    <row r="46" spans="2:53">
      <c r="B46" s="87"/>
      <c r="C46" s="87"/>
      <c r="D46" s="87"/>
      <c r="E46" s="87"/>
      <c r="F46" s="87"/>
      <c r="G46" s="87"/>
      <c r="H46" s="87"/>
      <c r="I46" s="87"/>
      <c r="J46" s="87"/>
      <c r="K46" s="87"/>
      <c r="L46" s="87"/>
      <c r="M46" s="87"/>
      <c r="N46" s="87"/>
      <c r="AN46" s="83"/>
      <c r="AO46" s="83"/>
      <c r="AP46" s="83"/>
      <c r="AQ46" s="83"/>
      <c r="AR46" s="83"/>
      <c r="AS46" s="83"/>
      <c r="AT46" s="83"/>
      <c r="AU46" s="83"/>
      <c r="AV46" s="83"/>
      <c r="AW46" s="83"/>
      <c r="AX46" s="83"/>
      <c r="AY46" s="83"/>
      <c r="AZ46" s="83"/>
      <c r="BA46" s="83"/>
    </row>
    <row r="47" spans="2:53">
      <c r="B47" s="87"/>
      <c r="C47" s="87"/>
      <c r="D47" s="87"/>
      <c r="E47" s="87"/>
      <c r="F47" s="87"/>
      <c r="G47" s="87"/>
      <c r="H47" s="87"/>
      <c r="I47" s="87"/>
      <c r="J47" s="87"/>
      <c r="K47" s="87"/>
      <c r="L47" s="87"/>
      <c r="M47" s="87"/>
      <c r="N47" s="87"/>
      <c r="AN47" s="83"/>
      <c r="AO47" s="83"/>
      <c r="AP47" s="83"/>
      <c r="AQ47" s="83"/>
      <c r="AR47" s="83"/>
      <c r="AS47" s="83"/>
      <c r="AT47" s="83"/>
      <c r="AU47" s="83"/>
      <c r="AV47" s="83"/>
      <c r="AW47" s="83"/>
      <c r="AX47" s="83"/>
      <c r="AY47" s="83"/>
      <c r="AZ47" s="83"/>
      <c r="BA47" s="83"/>
    </row>
    <row r="48" spans="2:53">
      <c r="B48" s="87"/>
      <c r="C48" s="87"/>
      <c r="D48" s="87"/>
      <c r="E48" s="87"/>
      <c r="F48" s="87"/>
      <c r="G48" s="87"/>
      <c r="H48" s="87"/>
      <c r="I48" s="87"/>
      <c r="J48" s="87"/>
      <c r="K48" s="87"/>
      <c r="L48" s="87"/>
      <c r="M48" s="87"/>
      <c r="N48" s="87"/>
      <c r="AN48" s="83"/>
      <c r="AO48" s="83"/>
      <c r="AP48" s="83"/>
      <c r="AQ48" s="83"/>
      <c r="AR48" s="83"/>
      <c r="AS48" s="83"/>
      <c r="AT48" s="83"/>
      <c r="AU48" s="83"/>
      <c r="AV48" s="83"/>
      <c r="AW48" s="83"/>
      <c r="AX48" s="83"/>
      <c r="AY48" s="83"/>
      <c r="AZ48" s="83"/>
      <c r="BA48" s="83"/>
    </row>
    <row r="49" spans="2:53">
      <c r="B49" s="87"/>
      <c r="C49" s="87"/>
      <c r="D49" s="87"/>
      <c r="E49" s="87"/>
      <c r="F49" s="87"/>
      <c r="G49" s="87"/>
      <c r="H49" s="87"/>
      <c r="I49" s="87"/>
      <c r="J49" s="87"/>
      <c r="K49" s="87"/>
      <c r="L49" s="87"/>
      <c r="M49" s="87"/>
      <c r="N49" s="87"/>
      <c r="AN49" s="83"/>
      <c r="AO49" s="83"/>
      <c r="AP49" s="83"/>
      <c r="AQ49" s="83"/>
      <c r="AR49" s="83"/>
      <c r="AS49" s="83"/>
      <c r="AT49" s="83"/>
      <c r="AU49" s="83"/>
      <c r="AV49" s="83"/>
      <c r="AW49" s="83"/>
      <c r="AX49" s="83"/>
      <c r="AY49" s="83"/>
      <c r="AZ49" s="83"/>
      <c r="BA49" s="83"/>
    </row>
    <row r="50" spans="2:53">
      <c r="B50" s="87"/>
      <c r="C50" s="87"/>
      <c r="D50" s="87"/>
      <c r="E50" s="87"/>
      <c r="F50" s="87"/>
      <c r="G50" s="87"/>
      <c r="H50" s="87"/>
      <c r="I50" s="87"/>
      <c r="J50" s="87"/>
      <c r="K50" s="87"/>
      <c r="L50" s="87"/>
      <c r="M50" s="87"/>
      <c r="N50" s="87"/>
      <c r="AN50" s="83"/>
      <c r="AO50" s="83"/>
      <c r="AP50" s="83"/>
      <c r="AQ50" s="83"/>
      <c r="AR50" s="83"/>
      <c r="AS50" s="83"/>
      <c r="AT50" s="83"/>
      <c r="AU50" s="83"/>
      <c r="AV50" s="83"/>
      <c r="AW50" s="83"/>
      <c r="AX50" s="83"/>
      <c r="AY50" s="83"/>
      <c r="AZ50" s="83"/>
      <c r="BA50" s="83"/>
    </row>
    <row r="51" spans="2:53">
      <c r="B51" s="87"/>
      <c r="C51" s="87"/>
      <c r="D51" s="87"/>
      <c r="E51" s="87"/>
      <c r="F51" s="87"/>
      <c r="G51" s="87"/>
      <c r="H51" s="87"/>
      <c r="I51" s="87"/>
      <c r="J51" s="87"/>
      <c r="K51" s="87"/>
      <c r="L51" s="87"/>
      <c r="M51" s="87"/>
      <c r="N51" s="87"/>
      <c r="AN51" s="83"/>
      <c r="AO51" s="83"/>
      <c r="AP51" s="83"/>
      <c r="AQ51" s="83"/>
      <c r="AR51" s="83"/>
      <c r="AS51" s="83"/>
      <c r="AT51" s="83"/>
      <c r="AU51" s="83"/>
      <c r="AV51" s="83"/>
      <c r="AW51" s="83"/>
      <c r="AX51" s="83"/>
      <c r="AY51" s="83"/>
      <c r="AZ51" s="83"/>
      <c r="BA51" s="83"/>
    </row>
    <row r="52" spans="2:53">
      <c r="B52" s="87"/>
      <c r="C52" s="87"/>
      <c r="D52" s="87"/>
      <c r="E52" s="87"/>
      <c r="F52" s="87"/>
      <c r="G52" s="87"/>
      <c r="H52" s="87"/>
      <c r="I52" s="87"/>
      <c r="J52" s="87"/>
      <c r="K52" s="87"/>
      <c r="L52" s="87"/>
      <c r="M52" s="87"/>
      <c r="N52" s="87"/>
      <c r="AN52" s="83"/>
      <c r="AO52" s="83"/>
      <c r="AP52" s="83"/>
      <c r="AQ52" s="83"/>
      <c r="AR52" s="83"/>
      <c r="AS52" s="83"/>
      <c r="AT52" s="83"/>
      <c r="AU52" s="83"/>
      <c r="AV52" s="83"/>
      <c r="AW52" s="83"/>
      <c r="AX52" s="83"/>
      <c r="AY52" s="83"/>
      <c r="AZ52" s="83"/>
      <c r="BA52" s="83"/>
    </row>
    <row r="53" spans="2:53">
      <c r="B53" s="87"/>
      <c r="C53" s="87"/>
      <c r="D53" s="87"/>
      <c r="E53" s="87"/>
      <c r="F53" s="87"/>
      <c r="G53" s="87"/>
      <c r="H53" s="87"/>
      <c r="I53" s="87"/>
      <c r="J53" s="87"/>
      <c r="K53" s="87"/>
      <c r="L53" s="87"/>
      <c r="M53" s="87"/>
      <c r="N53" s="87"/>
      <c r="AN53" s="83"/>
      <c r="AO53" s="83"/>
      <c r="AP53" s="83"/>
      <c r="AQ53" s="83"/>
      <c r="AR53" s="83"/>
      <c r="AS53" s="83"/>
      <c r="AT53" s="83"/>
      <c r="AU53" s="83"/>
      <c r="AV53" s="83"/>
      <c r="AW53" s="83"/>
      <c r="AX53" s="83"/>
      <c r="AY53" s="83"/>
      <c r="AZ53" s="83"/>
      <c r="BA53" s="83"/>
    </row>
    <row r="54" spans="2:53">
      <c r="B54" s="87"/>
      <c r="C54" s="87"/>
      <c r="D54" s="87"/>
      <c r="E54" s="87"/>
      <c r="F54" s="87"/>
      <c r="G54" s="87"/>
      <c r="H54" s="87"/>
      <c r="I54" s="87"/>
      <c r="J54" s="87"/>
      <c r="K54" s="87"/>
      <c r="L54" s="87"/>
      <c r="M54" s="87"/>
      <c r="N54" s="87"/>
      <c r="AN54" s="83"/>
      <c r="AO54" s="83"/>
      <c r="AP54" s="83"/>
      <c r="AQ54" s="83"/>
      <c r="AR54" s="83"/>
      <c r="AS54" s="83"/>
      <c r="AT54" s="83"/>
      <c r="AU54" s="83"/>
      <c r="AV54" s="83"/>
      <c r="AW54" s="83"/>
      <c r="AX54" s="83"/>
      <c r="AY54" s="83"/>
      <c r="AZ54" s="83"/>
      <c r="BA54" s="83"/>
    </row>
    <row r="55" spans="2:53">
      <c r="B55" s="87"/>
      <c r="C55" s="87"/>
      <c r="D55" s="87"/>
      <c r="E55" s="87"/>
      <c r="F55" s="87"/>
      <c r="G55" s="87"/>
      <c r="H55" s="87"/>
      <c r="I55" s="87"/>
      <c r="J55" s="87"/>
      <c r="K55" s="87"/>
      <c r="L55" s="87"/>
      <c r="M55" s="87"/>
      <c r="N55" s="87"/>
      <c r="AN55" s="83"/>
      <c r="AO55" s="83"/>
      <c r="AP55" s="83"/>
      <c r="AQ55" s="83"/>
      <c r="AR55" s="83"/>
      <c r="AS55" s="83"/>
      <c r="AT55" s="83"/>
      <c r="AU55" s="83"/>
      <c r="AV55" s="83"/>
      <c r="AW55" s="83"/>
      <c r="AX55" s="83"/>
      <c r="AY55" s="83"/>
      <c r="AZ55" s="83"/>
      <c r="BA55" s="83"/>
    </row>
    <row r="56" spans="2:53">
      <c r="B56" s="87"/>
      <c r="C56" s="87"/>
      <c r="D56" s="87"/>
      <c r="E56" s="87"/>
      <c r="F56" s="87"/>
      <c r="G56" s="87"/>
      <c r="H56" s="87"/>
      <c r="I56" s="87"/>
      <c r="J56" s="87"/>
      <c r="K56" s="87"/>
      <c r="L56" s="87"/>
      <c r="M56" s="87"/>
      <c r="N56" s="87"/>
      <c r="AN56" s="83"/>
      <c r="AO56" s="83"/>
      <c r="AP56" s="83"/>
      <c r="AQ56" s="83"/>
      <c r="AR56" s="83"/>
      <c r="AS56" s="83"/>
      <c r="AT56" s="83"/>
      <c r="AU56" s="83"/>
      <c r="AV56" s="83"/>
      <c r="AW56" s="83"/>
      <c r="AX56" s="83"/>
      <c r="AY56" s="83"/>
      <c r="AZ56" s="83"/>
      <c r="BA56" s="83"/>
    </row>
    <row r="57" spans="2:53">
      <c r="B57" s="87"/>
      <c r="C57" s="87"/>
      <c r="D57" s="87"/>
      <c r="E57" s="87"/>
      <c r="F57" s="87"/>
      <c r="G57" s="87"/>
      <c r="H57" s="87"/>
      <c r="I57" s="87"/>
      <c r="J57" s="87"/>
      <c r="K57" s="87"/>
      <c r="L57" s="87"/>
      <c r="M57" s="87"/>
      <c r="N57" s="87"/>
      <c r="AN57" s="83"/>
      <c r="AO57" s="83"/>
      <c r="AP57" s="83"/>
      <c r="AQ57" s="83"/>
      <c r="AR57" s="83"/>
      <c r="AS57" s="83"/>
      <c r="AT57" s="83"/>
      <c r="AU57" s="83"/>
      <c r="AV57" s="83"/>
      <c r="AW57" s="83"/>
      <c r="AX57" s="83"/>
      <c r="AY57" s="83"/>
      <c r="AZ57" s="83"/>
      <c r="BA57" s="83"/>
    </row>
    <row r="58" spans="2:53">
      <c r="B58" s="87"/>
      <c r="C58" s="87"/>
      <c r="D58" s="87"/>
      <c r="E58" s="87"/>
      <c r="F58" s="87"/>
      <c r="G58" s="87"/>
      <c r="H58" s="87"/>
      <c r="I58" s="87"/>
      <c r="J58" s="87"/>
      <c r="K58" s="87"/>
      <c r="L58" s="87"/>
      <c r="M58" s="87"/>
      <c r="N58" s="87"/>
      <c r="AN58" s="83"/>
      <c r="AO58" s="83"/>
      <c r="AP58" s="83"/>
      <c r="AQ58" s="83"/>
      <c r="AR58" s="83"/>
      <c r="AS58" s="83"/>
      <c r="AT58" s="83"/>
      <c r="AU58" s="83"/>
      <c r="AV58" s="83"/>
      <c r="AW58" s="83"/>
      <c r="AX58" s="83"/>
      <c r="AY58" s="83"/>
      <c r="AZ58" s="83"/>
      <c r="BA58" s="83"/>
    </row>
    <row r="59" spans="2:53">
      <c r="B59" s="87"/>
      <c r="C59" s="87"/>
      <c r="D59" s="87"/>
      <c r="E59" s="87"/>
      <c r="F59" s="87"/>
      <c r="G59" s="87"/>
      <c r="H59" s="87"/>
      <c r="I59" s="87"/>
      <c r="J59" s="87"/>
      <c r="K59" s="87"/>
      <c r="L59" s="87"/>
      <c r="M59" s="87"/>
      <c r="N59" s="87"/>
      <c r="AN59" s="83"/>
      <c r="AO59" s="83"/>
      <c r="AP59" s="83"/>
      <c r="AQ59" s="83"/>
      <c r="AR59" s="83"/>
      <c r="AS59" s="83"/>
      <c r="AT59" s="83"/>
      <c r="AU59" s="83"/>
      <c r="AV59" s="83"/>
      <c r="AW59" s="83"/>
      <c r="AX59" s="83"/>
      <c r="AY59" s="83"/>
      <c r="AZ59" s="83"/>
      <c r="BA59" s="83"/>
    </row>
    <row r="60" spans="2:53">
      <c r="B60" s="87"/>
      <c r="C60" s="87"/>
      <c r="D60" s="87"/>
      <c r="E60" s="87"/>
      <c r="F60" s="87"/>
      <c r="G60" s="87"/>
      <c r="H60" s="87"/>
      <c r="I60" s="87"/>
      <c r="J60" s="87"/>
      <c r="K60" s="87"/>
      <c r="L60" s="87"/>
      <c r="M60" s="87"/>
      <c r="N60" s="87"/>
      <c r="AN60" s="83"/>
      <c r="AO60" s="83"/>
      <c r="AP60" s="83"/>
      <c r="AQ60" s="83"/>
      <c r="AR60" s="83"/>
      <c r="AS60" s="83"/>
      <c r="AT60" s="83"/>
      <c r="AU60" s="83"/>
      <c r="AV60" s="83"/>
      <c r="AW60" s="83"/>
      <c r="AX60" s="83"/>
      <c r="AY60" s="83"/>
      <c r="AZ60" s="83"/>
      <c r="BA60" s="83"/>
    </row>
    <row r="61" spans="2:53">
      <c r="B61" s="87"/>
      <c r="C61" s="87"/>
      <c r="D61" s="87"/>
      <c r="E61" s="87"/>
      <c r="F61" s="87"/>
      <c r="G61" s="87"/>
      <c r="H61" s="87"/>
      <c r="I61" s="87"/>
      <c r="J61" s="87"/>
      <c r="K61" s="87"/>
      <c r="L61" s="87"/>
      <c r="M61" s="87"/>
      <c r="N61" s="87"/>
      <c r="AN61" s="83"/>
      <c r="AO61" s="83"/>
      <c r="AP61" s="83"/>
      <c r="AQ61" s="83"/>
      <c r="AR61" s="83"/>
      <c r="AS61" s="83"/>
      <c r="AT61" s="83"/>
      <c r="AU61" s="83"/>
      <c r="AV61" s="83"/>
      <c r="AW61" s="83"/>
      <c r="AX61" s="83"/>
      <c r="AY61" s="83"/>
      <c r="AZ61" s="83"/>
      <c r="BA61" s="83"/>
    </row>
    <row r="62" spans="2:53">
      <c r="B62" s="87"/>
      <c r="C62" s="87"/>
      <c r="D62" s="87"/>
      <c r="E62" s="87"/>
      <c r="F62" s="87"/>
      <c r="G62" s="87"/>
      <c r="H62" s="87"/>
      <c r="I62" s="87"/>
      <c r="J62" s="87"/>
      <c r="K62" s="87"/>
      <c r="L62" s="87"/>
      <c r="M62" s="87"/>
      <c r="N62" s="87"/>
      <c r="AN62" s="83"/>
      <c r="AO62" s="83"/>
      <c r="AP62" s="83"/>
      <c r="AQ62" s="83"/>
      <c r="AR62" s="83"/>
      <c r="AS62" s="83"/>
      <c r="AT62" s="83"/>
      <c r="AU62" s="83"/>
      <c r="AV62" s="83"/>
      <c r="AW62" s="83"/>
      <c r="AX62" s="83"/>
      <c r="AY62" s="83"/>
      <c r="AZ62" s="83"/>
      <c r="BA62" s="83"/>
    </row>
    <row r="63" spans="2:53">
      <c r="B63" s="87"/>
      <c r="C63" s="87"/>
      <c r="D63" s="87"/>
      <c r="E63" s="87"/>
      <c r="F63" s="87"/>
      <c r="G63" s="87"/>
      <c r="H63" s="87"/>
      <c r="I63" s="87"/>
      <c r="J63" s="87"/>
      <c r="K63" s="87"/>
      <c r="L63" s="87"/>
      <c r="M63" s="87"/>
      <c r="N63" s="87"/>
      <c r="AN63" s="83"/>
      <c r="AO63" s="83"/>
      <c r="AP63" s="83"/>
      <c r="AQ63" s="83"/>
      <c r="AR63" s="83"/>
      <c r="AS63" s="83"/>
      <c r="AT63" s="83"/>
      <c r="AU63" s="83"/>
      <c r="AV63" s="83"/>
      <c r="AW63" s="83"/>
      <c r="AX63" s="83"/>
      <c r="AY63" s="83"/>
      <c r="AZ63" s="83"/>
      <c r="BA63" s="83"/>
    </row>
    <row r="65376" spans="11:11">
      <c r="K65376" s="90"/>
    </row>
    <row r="65455" spans="11:11">
      <c r="K65455" s="89"/>
    </row>
  </sheetData>
  <mergeCells count="25">
    <mergeCell ref="A9:A11"/>
    <mergeCell ref="B9:B11"/>
    <mergeCell ref="O9:O11"/>
    <mergeCell ref="AL10:AQ10"/>
    <mergeCell ref="AE10:AJ10"/>
    <mergeCell ref="Q9:AC9"/>
    <mergeCell ref="L9:L11"/>
    <mergeCell ref="M9:M11"/>
    <mergeCell ref="N9:N11"/>
    <mergeCell ref="C6:C7"/>
    <mergeCell ref="C9:C11"/>
    <mergeCell ref="Q10:V10"/>
    <mergeCell ref="X10:AC10"/>
    <mergeCell ref="X5:AY6"/>
    <mergeCell ref="D9:D11"/>
    <mergeCell ref="F9:F11"/>
    <mergeCell ref="I9:I11"/>
    <mergeCell ref="J9:J11"/>
    <mergeCell ref="K9:K11"/>
    <mergeCell ref="E9:E11"/>
    <mergeCell ref="BA9:BA11"/>
    <mergeCell ref="AE9:AX9"/>
    <mergeCell ref="AS10:AX10"/>
    <mergeCell ref="AY9:AY11"/>
    <mergeCell ref="AZ9:AZ11"/>
  </mergeCells>
  <phoneticPr fontId="0" type="noConversion"/>
  <pageMargins left="0.23622047244094491" right="0.19685039370078741" top="7.874015748031496E-2" bottom="0.19685039370078741" header="0" footer="0"/>
  <pageSetup paperSize="9" scale="54" orientation="landscape" r:id="rId1"/>
  <headerFooter alignWithMargins="0"/>
</worksheet>
</file>

<file path=xl/worksheets/sheet2.xml><?xml version="1.0" encoding="utf-8"?>
<worksheet xmlns="http://schemas.openxmlformats.org/spreadsheetml/2006/main" xmlns:r="http://schemas.openxmlformats.org/officeDocument/2006/relationships">
  <dimension ref="A1:D355"/>
  <sheetViews>
    <sheetView view="pageBreakPreview" zoomScale="70" workbookViewId="0">
      <selection activeCell="C12" sqref="C12"/>
    </sheetView>
  </sheetViews>
  <sheetFormatPr defaultRowHeight="12.75"/>
  <cols>
    <col min="1" max="1" width="7.33203125" style="53" customWidth="1"/>
    <col min="2" max="2" width="32" style="53" customWidth="1"/>
    <col min="3" max="3" width="79.5" style="53" customWidth="1"/>
    <col min="4" max="4" width="42.5" style="53" customWidth="1"/>
    <col min="5" max="16384" width="9.33203125" style="53"/>
  </cols>
  <sheetData>
    <row r="1" spans="1:4" s="51" customFormat="1">
      <c r="A1" s="51" t="s">
        <v>48</v>
      </c>
    </row>
    <row r="2" spans="1:4" s="51" customFormat="1">
      <c r="A2" s="51" t="s">
        <v>51</v>
      </c>
    </row>
    <row r="3" spans="1:4" s="51" customFormat="1">
      <c r="A3" s="51" t="s">
        <v>49</v>
      </c>
    </row>
    <row r="4" spans="1:4" ht="3.75" customHeight="1">
      <c r="A4" s="52"/>
      <c r="B4" s="52"/>
      <c r="C4" s="52"/>
      <c r="D4" s="52"/>
    </row>
    <row r="5" spans="1:4" ht="15.75">
      <c r="A5" s="227" t="s">
        <v>52</v>
      </c>
      <c r="B5" s="227"/>
      <c r="C5" s="227"/>
      <c r="D5" s="227"/>
    </row>
    <row r="6" spans="1:4" ht="3" customHeight="1">
      <c r="A6" s="52"/>
      <c r="B6" s="52"/>
      <c r="C6" s="52"/>
      <c r="D6" s="52"/>
    </row>
    <row r="7" spans="1:4" ht="18">
      <c r="A7" s="54" t="s">
        <v>53</v>
      </c>
      <c r="B7" s="54"/>
      <c r="C7" s="54" t="s">
        <v>90</v>
      </c>
      <c r="D7" s="52"/>
    </row>
    <row r="8" spans="1:4" ht="18">
      <c r="A8" s="54" t="s">
        <v>54</v>
      </c>
      <c r="B8" s="54"/>
      <c r="C8" s="54" t="s">
        <v>91</v>
      </c>
      <c r="D8" s="52"/>
    </row>
    <row r="9" spans="1:4" ht="18">
      <c r="A9" s="54" t="s">
        <v>55</v>
      </c>
      <c r="B9" s="54"/>
      <c r="C9" s="54" t="s">
        <v>92</v>
      </c>
      <c r="D9" s="52"/>
    </row>
    <row r="10" spans="1:4" ht="6.75" customHeight="1" thickBot="1"/>
    <row r="11" spans="1:4" s="52" customFormat="1" ht="32.1" customHeight="1">
      <c r="A11" s="55" t="s">
        <v>56</v>
      </c>
      <c r="B11" s="56" t="s">
        <v>57</v>
      </c>
      <c r="C11" s="56" t="s">
        <v>58</v>
      </c>
      <c r="D11" s="57" t="s">
        <v>59</v>
      </c>
    </row>
    <row r="12" spans="1:4" s="60" customFormat="1" ht="30" customHeight="1">
      <c r="A12" s="221">
        <v>1</v>
      </c>
      <c r="B12" s="58" t="s">
        <v>47</v>
      </c>
      <c r="C12" s="59" t="str">
        <f>data!N12</f>
        <v>0001/2.3.1.2.33/03/13/2014</v>
      </c>
      <c r="D12" s="224"/>
    </row>
    <row r="13" spans="1:4" s="60" customFormat="1" ht="30" customHeight="1">
      <c r="A13" s="222"/>
      <c r="B13" s="61" t="s">
        <v>60</v>
      </c>
      <c r="C13" s="82" t="s">
        <v>68</v>
      </c>
      <c r="D13" s="225"/>
    </row>
    <row r="14" spans="1:4" s="60" customFormat="1" ht="30" customHeight="1">
      <c r="A14" s="222"/>
      <c r="B14" s="61" t="s">
        <v>44</v>
      </c>
      <c r="C14" s="62" t="str">
        <f>data!C12</f>
        <v>Agus Supriatna Pongoh</v>
      </c>
      <c r="D14" s="225"/>
    </row>
    <row r="15" spans="1:4" s="60" customFormat="1" ht="30" customHeight="1">
      <c r="A15" s="222"/>
      <c r="B15" s="61" t="s">
        <v>61</v>
      </c>
      <c r="C15" s="62" t="str">
        <f>data!D12</f>
        <v>Anyer, 5 Agustus 1976</v>
      </c>
      <c r="D15" s="225"/>
    </row>
    <row r="16" spans="1:4" s="60" customFormat="1" ht="30" customHeight="1">
      <c r="A16" s="222"/>
      <c r="B16" s="61" t="s">
        <v>1</v>
      </c>
      <c r="C16" s="81" t="str">
        <f>data!F12</f>
        <v>197608051997031001</v>
      </c>
      <c r="D16" s="225"/>
    </row>
    <row r="17" spans="1:4" s="60" customFormat="1" ht="30" customHeight="1">
      <c r="A17" s="222"/>
      <c r="B17" s="61" t="s">
        <v>62</v>
      </c>
      <c r="C17" s="62" t="str">
        <f>data!I12</f>
        <v>Penata Muda (III/a)</v>
      </c>
      <c r="D17" s="225"/>
    </row>
    <row r="18" spans="1:4" s="60" customFormat="1" ht="30" customHeight="1">
      <c r="A18" s="222"/>
      <c r="B18" s="61" t="s">
        <v>12</v>
      </c>
      <c r="C18" s="62" t="str">
        <f>data!J12</f>
        <v>Kepala Urusan Rumah Tangga</v>
      </c>
      <c r="D18" s="225"/>
    </row>
    <row r="19" spans="1:4" s="60" customFormat="1" ht="39" customHeight="1">
      <c r="A19" s="223"/>
      <c r="B19" s="63" t="s">
        <v>63</v>
      </c>
      <c r="C19" s="64" t="str">
        <f>data!K12</f>
        <v>Kantor Pengawasan dan Pelayanan Bea dan Cukai Tipe Madya Pabean C Bontang</v>
      </c>
      <c r="D19" s="226"/>
    </row>
    <row r="20" spans="1:4" s="60" customFormat="1" ht="30" customHeight="1">
      <c r="A20" s="222">
        <v>2</v>
      </c>
      <c r="B20" s="65" t="str">
        <f>B12</f>
        <v>Nomor SKPP</v>
      </c>
      <c r="C20" s="59" t="str">
        <f>data!N13</f>
        <v>0002/2.3.1.2.33/03/13/2014</v>
      </c>
      <c r="D20" s="225"/>
    </row>
    <row r="21" spans="1:4" s="60" customFormat="1" ht="30" customHeight="1">
      <c r="A21" s="222"/>
      <c r="B21" s="61" t="s">
        <v>64</v>
      </c>
      <c r="C21" s="82" t="s">
        <v>68</v>
      </c>
      <c r="D21" s="225"/>
    </row>
    <row r="22" spans="1:4" s="60" customFormat="1" ht="30" customHeight="1">
      <c r="A22" s="222"/>
      <c r="B22" s="61" t="s">
        <v>44</v>
      </c>
      <c r="C22" s="62" t="str">
        <f>data!C13</f>
        <v>Banu Hasmoro</v>
      </c>
      <c r="D22" s="225"/>
    </row>
    <row r="23" spans="1:4" s="60" customFormat="1" ht="30" customHeight="1">
      <c r="A23" s="222"/>
      <c r="B23" s="61" t="s">
        <v>61</v>
      </c>
      <c r="C23" s="62" t="str">
        <f>data!D13</f>
        <v>Purworejo, 12 Juni 1977</v>
      </c>
      <c r="D23" s="225"/>
    </row>
    <row r="24" spans="1:4" s="60" customFormat="1" ht="30" customHeight="1">
      <c r="A24" s="222"/>
      <c r="B24" s="61" t="s">
        <v>1</v>
      </c>
      <c r="C24" s="81" t="str">
        <f>data!F13</f>
        <v>197706121997031001</v>
      </c>
      <c r="D24" s="225"/>
    </row>
    <row r="25" spans="1:4" s="60" customFormat="1" ht="30" customHeight="1">
      <c r="A25" s="222"/>
      <c r="B25" s="61" t="s">
        <v>62</v>
      </c>
      <c r="C25" s="62" t="str">
        <f>data!I13</f>
        <v>Penata  (III/c)</v>
      </c>
      <c r="D25" s="225"/>
    </row>
    <row r="26" spans="1:4" s="60" customFormat="1" ht="30" customHeight="1">
      <c r="A26" s="222"/>
      <c r="B26" s="61" t="s">
        <v>12</v>
      </c>
      <c r="C26" s="62" t="str">
        <f>data!J13</f>
        <v>Kepala Seksi Pelayanan Penilaian</v>
      </c>
      <c r="D26" s="225"/>
    </row>
    <row r="27" spans="1:4" s="60" customFormat="1" ht="39.75" customHeight="1">
      <c r="A27" s="222"/>
      <c r="B27" s="66" t="s">
        <v>63</v>
      </c>
      <c r="C27" s="64" t="str">
        <f>data!K13</f>
        <v>Kantor Pelayanan Kekayaan Negara dan Lelang Samarinda</v>
      </c>
      <c r="D27" s="225"/>
    </row>
    <row r="28" spans="1:4" s="60" customFormat="1" ht="30" customHeight="1">
      <c r="A28" s="221">
        <v>3</v>
      </c>
      <c r="B28" s="58" t="str">
        <f>B20</f>
        <v>Nomor SKPP</v>
      </c>
      <c r="C28" s="59" t="str">
        <f>data!N14</f>
        <v>0003/2.3.1.2.33/03/13/2014</v>
      </c>
      <c r="D28" s="224"/>
    </row>
    <row r="29" spans="1:4" s="60" customFormat="1" ht="30" customHeight="1">
      <c r="A29" s="222"/>
      <c r="B29" s="61" t="s">
        <v>64</v>
      </c>
      <c r="C29" s="82" t="s">
        <v>68</v>
      </c>
      <c r="D29" s="225"/>
    </row>
    <row r="30" spans="1:4" s="60" customFormat="1" ht="30" customHeight="1">
      <c r="A30" s="222"/>
      <c r="B30" s="61" t="s">
        <v>44</v>
      </c>
      <c r="C30" s="62" t="str">
        <f>data!C14</f>
        <v>Benyamin Andries Rooroh</v>
      </c>
      <c r="D30" s="225"/>
    </row>
    <row r="31" spans="1:4" s="60" customFormat="1" ht="30" customHeight="1">
      <c r="A31" s="222"/>
      <c r="B31" s="61" t="s">
        <v>61</v>
      </c>
      <c r="C31" s="62" t="str">
        <f>data!D14</f>
        <v>Balikpapan, 7 Desember 1977</v>
      </c>
      <c r="D31" s="225"/>
    </row>
    <row r="32" spans="1:4" s="60" customFormat="1" ht="30" customHeight="1">
      <c r="A32" s="222"/>
      <c r="B32" s="61" t="s">
        <v>1</v>
      </c>
      <c r="C32" s="81" t="str">
        <f>data!F14</f>
        <v>197712072002121002</v>
      </c>
      <c r="D32" s="225"/>
    </row>
    <row r="33" spans="1:4" s="60" customFormat="1" ht="30" customHeight="1">
      <c r="A33" s="222"/>
      <c r="B33" s="61" t="s">
        <v>65</v>
      </c>
      <c r="C33" s="81" t="str">
        <f>data!I14</f>
        <v>Penata (III/c)</v>
      </c>
      <c r="D33" s="225"/>
    </row>
    <row r="34" spans="1:4" s="60" customFormat="1" ht="30" customHeight="1">
      <c r="A34" s="222"/>
      <c r="B34" s="61" t="s">
        <v>12</v>
      </c>
      <c r="C34" s="62" t="str">
        <f>data!J14</f>
        <v>Kepala Seksi Pengolahan Data dan Informasi</v>
      </c>
      <c r="D34" s="225"/>
    </row>
    <row r="35" spans="1:4" s="60" customFormat="1" ht="42" customHeight="1">
      <c r="A35" s="223"/>
      <c r="B35" s="63" t="s">
        <v>63</v>
      </c>
      <c r="C35" s="64" t="str">
        <f>data!K14</f>
        <v>Kantor Pelayanan Pajak Madya Balikpapan</v>
      </c>
      <c r="D35" s="226"/>
    </row>
    <row r="36" spans="1:4" s="60" customFormat="1" ht="30" customHeight="1">
      <c r="A36" s="222">
        <v>4</v>
      </c>
      <c r="B36" s="65" t="str">
        <f>B28</f>
        <v>Nomor SKPP</v>
      </c>
      <c r="C36" s="59" t="str">
        <f>data!N15</f>
        <v>0004/2.3.1.2.33/03/13/2014</v>
      </c>
      <c r="D36" s="225"/>
    </row>
    <row r="37" spans="1:4" s="60" customFormat="1" ht="30" customHeight="1">
      <c r="A37" s="222"/>
      <c r="B37" s="61" t="s">
        <v>64</v>
      </c>
      <c r="C37" s="82" t="s">
        <v>68</v>
      </c>
      <c r="D37" s="225"/>
    </row>
    <row r="38" spans="1:4" s="60" customFormat="1" ht="30" customHeight="1">
      <c r="A38" s="222"/>
      <c r="B38" s="61" t="s">
        <v>44</v>
      </c>
      <c r="C38" s="62" t="str">
        <f>data!C15</f>
        <v>Dewi Gustanti</v>
      </c>
      <c r="D38" s="225"/>
    </row>
    <row r="39" spans="1:4" s="60" customFormat="1" ht="30" customHeight="1">
      <c r="A39" s="222"/>
      <c r="B39" s="61" t="s">
        <v>61</v>
      </c>
      <c r="C39" s="62" t="str">
        <f>data!D15</f>
        <v>Gadingrejo, Lampung, 13 Mei 1977</v>
      </c>
      <c r="D39" s="225"/>
    </row>
    <row r="40" spans="1:4" s="60" customFormat="1" ht="30" customHeight="1">
      <c r="A40" s="222"/>
      <c r="B40" s="61" t="s">
        <v>1</v>
      </c>
      <c r="C40" s="81" t="str">
        <f>data!F15</f>
        <v>197705132002122001</v>
      </c>
      <c r="D40" s="225"/>
    </row>
    <row r="41" spans="1:4" s="60" customFormat="1" ht="30" customHeight="1">
      <c r="A41" s="222"/>
      <c r="B41" s="61" t="s">
        <v>62</v>
      </c>
      <c r="C41" s="81" t="str">
        <f>data!I15</f>
        <v>Penata  (III/c)</v>
      </c>
      <c r="D41" s="225"/>
    </row>
    <row r="42" spans="1:4" s="60" customFormat="1" ht="30" customHeight="1">
      <c r="A42" s="222"/>
      <c r="B42" s="61" t="s">
        <v>12</v>
      </c>
      <c r="C42" s="62" t="str">
        <f>data!J15</f>
        <v>Kepala Subbagian Umum</v>
      </c>
      <c r="D42" s="225"/>
    </row>
    <row r="43" spans="1:4" s="60" customFormat="1" ht="42" customHeight="1" thickBot="1">
      <c r="A43" s="232"/>
      <c r="B43" s="67" t="s">
        <v>63</v>
      </c>
      <c r="C43" s="68" t="str">
        <f>data!K15</f>
        <v>Kantor Pelayanan Pajak Pratama Samarinda</v>
      </c>
      <c r="D43" s="233"/>
    </row>
    <row r="44" spans="1:4" s="60" customFormat="1" ht="4.5" customHeight="1">
      <c r="A44" s="69"/>
      <c r="B44" s="70"/>
      <c r="C44" s="70"/>
      <c r="D44" s="69"/>
    </row>
    <row r="45" spans="1:4" s="60" customFormat="1" ht="17.100000000000001" customHeight="1">
      <c r="A45" s="69"/>
      <c r="B45" s="70"/>
      <c r="C45" s="70"/>
      <c r="D45" s="71" t="s">
        <v>88</v>
      </c>
    </row>
    <row r="46" spans="1:4" s="60" customFormat="1" ht="17.100000000000001" customHeight="1">
      <c r="A46" s="69"/>
      <c r="B46" s="70"/>
      <c r="C46" s="70"/>
      <c r="D46" s="71" t="s">
        <v>66</v>
      </c>
    </row>
    <row r="47" spans="1:4" s="60" customFormat="1" ht="17.100000000000001" customHeight="1">
      <c r="A47" s="69"/>
      <c r="B47" s="70"/>
      <c r="C47" s="70"/>
      <c r="D47" s="71"/>
    </row>
    <row r="48" spans="1:4" s="60" customFormat="1" ht="17.100000000000001" customHeight="1">
      <c r="A48" s="69"/>
      <c r="B48" s="70"/>
      <c r="C48" s="70"/>
      <c r="D48" s="71"/>
    </row>
    <row r="49" spans="1:4" s="60" customFormat="1" ht="6" customHeight="1">
      <c r="A49" s="69"/>
      <c r="B49" s="70"/>
      <c r="C49" s="70"/>
      <c r="D49" s="71"/>
    </row>
    <row r="50" spans="1:4" s="60" customFormat="1" ht="17.100000000000001" customHeight="1">
      <c r="A50" s="69"/>
      <c r="B50" s="70"/>
      <c r="C50" s="70"/>
      <c r="D50" s="71"/>
    </row>
    <row r="51" spans="1:4" s="60" customFormat="1" ht="17.100000000000001" customHeight="1">
      <c r="A51" s="69"/>
      <c r="B51" s="70"/>
      <c r="C51" s="70"/>
      <c r="D51" s="71"/>
    </row>
    <row r="52" spans="1:4" s="60" customFormat="1" ht="17.100000000000001" customHeight="1">
      <c r="A52" s="69"/>
      <c r="B52" s="70"/>
      <c r="C52" s="70"/>
      <c r="D52" s="71" t="s">
        <v>89</v>
      </c>
    </row>
    <row r="53" spans="1:4" s="60" customFormat="1" ht="17.100000000000001" customHeight="1">
      <c r="A53" s="69"/>
      <c r="B53" s="70"/>
      <c r="C53" s="70"/>
      <c r="D53" s="71" t="s">
        <v>95</v>
      </c>
    </row>
    <row r="54" spans="1:4" s="51" customFormat="1">
      <c r="A54" s="51" t="s">
        <v>48</v>
      </c>
    </row>
    <row r="55" spans="1:4" s="51" customFormat="1">
      <c r="A55" s="51" t="s">
        <v>51</v>
      </c>
    </row>
    <row r="56" spans="1:4" s="51" customFormat="1">
      <c r="A56" s="51" t="s">
        <v>49</v>
      </c>
    </row>
    <row r="57" spans="1:4" ht="3.75" customHeight="1">
      <c r="A57" s="52"/>
      <c r="B57" s="52"/>
      <c r="C57" s="52"/>
      <c r="D57" s="52"/>
    </row>
    <row r="58" spans="1:4" ht="15.75">
      <c r="A58" s="227" t="s">
        <v>52</v>
      </c>
      <c r="B58" s="227"/>
      <c r="C58" s="227"/>
      <c r="D58" s="227"/>
    </row>
    <row r="59" spans="1:4" ht="3" customHeight="1">
      <c r="A59" s="52"/>
      <c r="B59" s="52"/>
      <c r="C59" s="52"/>
      <c r="D59" s="52"/>
    </row>
    <row r="60" spans="1:4" ht="18">
      <c r="A60" s="54" t="s">
        <v>53</v>
      </c>
      <c r="B60" s="54"/>
      <c r="C60" s="54" t="str">
        <f>C7</f>
        <v>: Diklat Penyegaran Pengadaan Barang/Jasa</v>
      </c>
      <c r="D60" s="52"/>
    </row>
    <row r="61" spans="1:4" ht="18">
      <c r="A61" s="54" t="s">
        <v>54</v>
      </c>
      <c r="B61" s="54"/>
      <c r="C61" s="54" t="str">
        <f>C8</f>
        <v>: 28 Januari s.d 1 Februari 2013</v>
      </c>
      <c r="D61" s="52"/>
    </row>
    <row r="62" spans="1:4" ht="18">
      <c r="A62" s="54" t="s">
        <v>55</v>
      </c>
      <c r="B62" s="54"/>
      <c r="C62" s="54" t="str">
        <f>C9</f>
        <v>: 29 Peserta</v>
      </c>
      <c r="D62" s="52"/>
    </row>
    <row r="63" spans="1:4" ht="6.75" customHeight="1" thickBot="1"/>
    <row r="64" spans="1:4" s="52" customFormat="1" ht="32.1" customHeight="1">
      <c r="A64" s="72" t="s">
        <v>56</v>
      </c>
      <c r="B64" s="73" t="s">
        <v>57</v>
      </c>
      <c r="C64" s="73" t="s">
        <v>58</v>
      </c>
      <c r="D64" s="74" t="s">
        <v>59</v>
      </c>
    </row>
    <row r="65" spans="1:4" s="60" customFormat="1" ht="30" customHeight="1">
      <c r="A65" s="215">
        <v>5</v>
      </c>
      <c r="B65" s="58" t="s">
        <v>47</v>
      </c>
      <c r="C65" s="82" t="str">
        <f>data!N16</f>
        <v>0005/2.3.1.2.33/03/13/2014</v>
      </c>
      <c r="D65" s="218"/>
    </row>
    <row r="66" spans="1:4" s="60" customFormat="1" ht="30" customHeight="1">
      <c r="A66" s="216"/>
      <c r="B66" s="61" t="s">
        <v>60</v>
      </c>
      <c r="C66" s="82" t="s">
        <v>68</v>
      </c>
      <c r="D66" s="219"/>
    </row>
    <row r="67" spans="1:4" s="60" customFormat="1" ht="30" customHeight="1">
      <c r="A67" s="216"/>
      <c r="B67" s="61" t="s">
        <v>44</v>
      </c>
      <c r="C67" s="62" t="str">
        <f>data!C16</f>
        <v>Dulhaedi</v>
      </c>
      <c r="D67" s="219"/>
    </row>
    <row r="68" spans="1:4" s="60" customFormat="1" ht="30" customHeight="1">
      <c r="A68" s="216"/>
      <c r="B68" s="61" t="s">
        <v>61</v>
      </c>
      <c r="C68" s="62" t="str">
        <f>data!D16</f>
        <v>Kuningan, 10 Februari 1978</v>
      </c>
      <c r="D68" s="219"/>
    </row>
    <row r="69" spans="1:4" s="60" customFormat="1" ht="30" customHeight="1">
      <c r="A69" s="216"/>
      <c r="B69" s="61" t="s">
        <v>1</v>
      </c>
      <c r="C69" s="81" t="str">
        <f>data!F16</f>
        <v>197802101998031002</v>
      </c>
      <c r="D69" s="219"/>
    </row>
    <row r="70" spans="1:4" s="60" customFormat="1" ht="30" customHeight="1">
      <c r="A70" s="216"/>
      <c r="B70" s="61" t="s">
        <v>62</v>
      </c>
      <c r="C70" s="81" t="str">
        <f>data!I16</f>
        <v>Penata Muda  (III/a)</v>
      </c>
      <c r="D70" s="219"/>
    </row>
    <row r="71" spans="1:4" s="60" customFormat="1" ht="30" customHeight="1">
      <c r="A71" s="216"/>
      <c r="B71" s="61" t="s">
        <v>12</v>
      </c>
      <c r="C71" s="62" t="str">
        <f>data!J16</f>
        <v>Kepala Subseksi Kepatuhan Pelaksanaan Tugas Pengawasan</v>
      </c>
      <c r="D71" s="219"/>
    </row>
    <row r="72" spans="1:4" s="60" customFormat="1" ht="38.25" customHeight="1">
      <c r="A72" s="228"/>
      <c r="B72" s="63" t="s">
        <v>63</v>
      </c>
      <c r="C72" s="64" t="str">
        <f>data!K16</f>
        <v>Kantor Pengawasan dan Pelayanan Bea dan Cukai Tipe Madya Pabean B Balikpapan</v>
      </c>
      <c r="D72" s="229"/>
    </row>
    <row r="73" spans="1:4" s="60" customFormat="1" ht="30" customHeight="1">
      <c r="A73" s="222">
        <v>6</v>
      </c>
      <c r="B73" s="65" t="str">
        <f>B65</f>
        <v>Nomor SKPP</v>
      </c>
      <c r="C73" s="82" t="str">
        <f>data!N17</f>
        <v>0006/2.3.1.2.33/03/13/2014</v>
      </c>
      <c r="D73" s="225"/>
    </row>
    <row r="74" spans="1:4" s="60" customFormat="1" ht="30" customHeight="1">
      <c r="A74" s="222"/>
      <c r="B74" s="61" t="s">
        <v>64</v>
      </c>
      <c r="C74" s="82" t="s">
        <v>68</v>
      </c>
      <c r="D74" s="225"/>
    </row>
    <row r="75" spans="1:4" s="60" customFormat="1" ht="30" customHeight="1">
      <c r="A75" s="222"/>
      <c r="B75" s="61" t="s">
        <v>44</v>
      </c>
      <c r="C75" s="62" t="str">
        <f>data!C17</f>
        <v>Dwi Warti Sri Lestari</v>
      </c>
      <c r="D75" s="225"/>
    </row>
    <row r="76" spans="1:4" s="60" customFormat="1" ht="30" customHeight="1">
      <c r="A76" s="222"/>
      <c r="B76" s="61" t="s">
        <v>61</v>
      </c>
      <c r="C76" s="62" t="str">
        <f>data!D17</f>
        <v>Balikpapan, 10 Juni 1977</v>
      </c>
      <c r="D76" s="225"/>
    </row>
    <row r="77" spans="1:4" s="60" customFormat="1" ht="30" customHeight="1">
      <c r="A77" s="222"/>
      <c r="B77" s="61" t="s">
        <v>1</v>
      </c>
      <c r="C77" s="81" t="str">
        <f>data!F17</f>
        <v>197706101997032002</v>
      </c>
      <c r="D77" s="225"/>
    </row>
    <row r="78" spans="1:4" s="60" customFormat="1" ht="30" customHeight="1">
      <c r="A78" s="222"/>
      <c r="B78" s="61" t="s">
        <v>62</v>
      </c>
      <c r="C78" s="62" t="str">
        <f>data!I17</f>
        <v>Penata Muda  (III/a)</v>
      </c>
      <c r="D78" s="225"/>
    </row>
    <row r="79" spans="1:4" s="60" customFormat="1" ht="30" customHeight="1">
      <c r="A79" s="222"/>
      <c r="B79" s="61" t="s">
        <v>12</v>
      </c>
      <c r="C79" s="62" t="str">
        <f>data!J17</f>
        <v>Pelaksana</v>
      </c>
      <c r="D79" s="225"/>
    </row>
    <row r="80" spans="1:4" s="60" customFormat="1" ht="40.5" customHeight="1">
      <c r="A80" s="222"/>
      <c r="B80" s="66" t="s">
        <v>63</v>
      </c>
      <c r="C80" s="64" t="str">
        <f>data!K17</f>
        <v>Kantor Pelayanan Pajak Pratama Penajam</v>
      </c>
      <c r="D80" s="225"/>
    </row>
    <row r="81" spans="1:4" s="60" customFormat="1" ht="30" customHeight="1">
      <c r="A81" s="215">
        <v>7</v>
      </c>
      <c r="B81" s="75" t="str">
        <f>B73</f>
        <v>Nomor SKPP</v>
      </c>
      <c r="C81" s="82" t="str">
        <f>data!N18</f>
        <v>0007/2.3.1.2.33/03/13/2014</v>
      </c>
      <c r="D81" s="218"/>
    </row>
    <row r="82" spans="1:4" s="60" customFormat="1" ht="30" customHeight="1">
      <c r="A82" s="216"/>
      <c r="B82" s="76" t="s">
        <v>64</v>
      </c>
      <c r="C82" s="82" t="s">
        <v>68</v>
      </c>
      <c r="D82" s="219"/>
    </row>
    <row r="83" spans="1:4" s="60" customFormat="1" ht="30" customHeight="1">
      <c r="A83" s="216"/>
      <c r="B83" s="76" t="s">
        <v>44</v>
      </c>
      <c r="C83" s="62" t="str">
        <f>data!C18</f>
        <v>Herman Prianto</v>
      </c>
      <c r="D83" s="219"/>
    </row>
    <row r="84" spans="1:4" s="60" customFormat="1" ht="30" customHeight="1">
      <c r="A84" s="216"/>
      <c r="B84" s="76" t="s">
        <v>61</v>
      </c>
      <c r="C84" s="62" t="str">
        <f>data!D18</f>
        <v>Hulu Sungai Tengah, 17 Agustus 1963</v>
      </c>
      <c r="D84" s="219"/>
    </row>
    <row r="85" spans="1:4" s="60" customFormat="1" ht="30" customHeight="1">
      <c r="A85" s="216"/>
      <c r="B85" s="76" t="s">
        <v>1</v>
      </c>
      <c r="C85" s="81" t="str">
        <f>data!F18</f>
        <v>196308171986031001</v>
      </c>
      <c r="D85" s="219"/>
    </row>
    <row r="86" spans="1:4" s="60" customFormat="1" ht="30" customHeight="1">
      <c r="A86" s="216"/>
      <c r="B86" s="76" t="s">
        <v>62</v>
      </c>
      <c r="C86" s="81" t="str">
        <f>data!I18</f>
        <v>Penata  (III/c)</v>
      </c>
      <c r="D86" s="219"/>
    </row>
    <row r="87" spans="1:4" s="60" customFormat="1" ht="30" customHeight="1">
      <c r="A87" s="216"/>
      <c r="B87" s="76" t="s">
        <v>12</v>
      </c>
      <c r="C87" s="62" t="str">
        <f>data!J18</f>
        <v>Kepala Kantor Pelayanan, Penyuluhan, dan Konsultasi Perpajakan Rantau</v>
      </c>
      <c r="D87" s="219"/>
    </row>
    <row r="88" spans="1:4" s="60" customFormat="1" ht="39" customHeight="1">
      <c r="A88" s="228"/>
      <c r="B88" s="77" t="s">
        <v>63</v>
      </c>
      <c r="C88" s="64" t="str">
        <f>data!K18</f>
        <v>Kantor Pelayanan Pajak Pratama Barabai</v>
      </c>
      <c r="D88" s="229"/>
    </row>
    <row r="89" spans="1:4" s="60" customFormat="1" ht="30" customHeight="1">
      <c r="A89" s="222">
        <v>8</v>
      </c>
      <c r="B89" s="78" t="str">
        <f>B81</f>
        <v>Nomor SKPP</v>
      </c>
      <c r="C89" s="82" t="str">
        <f>data!N19</f>
        <v>0008/2.3.1.2.33/03/13/2014</v>
      </c>
      <c r="D89" s="225"/>
    </row>
    <row r="90" spans="1:4" s="60" customFormat="1" ht="30" customHeight="1">
      <c r="A90" s="222"/>
      <c r="B90" s="78" t="s">
        <v>64</v>
      </c>
      <c r="C90" s="82" t="s">
        <v>68</v>
      </c>
      <c r="D90" s="225"/>
    </row>
    <row r="91" spans="1:4" s="60" customFormat="1" ht="30" customHeight="1">
      <c r="A91" s="222"/>
      <c r="B91" s="76" t="s">
        <v>44</v>
      </c>
      <c r="C91" s="62" t="str">
        <f>data!C19</f>
        <v>Heru Agus Widarto</v>
      </c>
      <c r="D91" s="225"/>
    </row>
    <row r="92" spans="1:4" s="60" customFormat="1" ht="30" customHeight="1">
      <c r="A92" s="222"/>
      <c r="B92" s="76" t="s">
        <v>61</v>
      </c>
      <c r="C92" s="62" t="str">
        <f>data!D19</f>
        <v>Yogyakarta, 12 Agustus 1979</v>
      </c>
      <c r="D92" s="225"/>
    </row>
    <row r="93" spans="1:4" s="60" customFormat="1" ht="30" customHeight="1">
      <c r="A93" s="222"/>
      <c r="B93" s="76" t="s">
        <v>1</v>
      </c>
      <c r="C93" s="81" t="str">
        <f>data!F19</f>
        <v>197908122001121002</v>
      </c>
      <c r="D93" s="225"/>
    </row>
    <row r="94" spans="1:4" s="60" customFormat="1" ht="30" customHeight="1">
      <c r="A94" s="222"/>
      <c r="B94" s="76" t="s">
        <v>62</v>
      </c>
      <c r="C94" s="81" t="str">
        <f>data!I19</f>
        <v>Penata Muda  (III/a)</v>
      </c>
      <c r="D94" s="225"/>
    </row>
    <row r="95" spans="1:4" s="60" customFormat="1" ht="30" customHeight="1">
      <c r="A95" s="222"/>
      <c r="B95" s="79" t="s">
        <v>12</v>
      </c>
      <c r="C95" s="62" t="str">
        <f>data!J19</f>
        <v>Kepala Subseksi Kepatuhan Pelaksanaan Tugas Pengawasan</v>
      </c>
      <c r="D95" s="225"/>
    </row>
    <row r="96" spans="1:4" s="60" customFormat="1" ht="42" customHeight="1" thickBot="1">
      <c r="A96" s="232"/>
      <c r="B96" s="80" t="s">
        <v>63</v>
      </c>
      <c r="C96" s="68" t="str">
        <f>data!K19</f>
        <v>Kantor Pengawasan dan Pelayanan Bea dan Cukai Tipe Madya Pabean B Banjarmasin</v>
      </c>
      <c r="D96" s="233"/>
    </row>
    <row r="97" spans="1:4" s="60" customFormat="1" ht="4.5" customHeight="1">
      <c r="A97" s="69"/>
      <c r="B97" s="70"/>
      <c r="C97" s="70"/>
      <c r="D97" s="69"/>
    </row>
    <row r="98" spans="1:4" s="60" customFormat="1" ht="17.100000000000001" customHeight="1">
      <c r="A98" s="69"/>
      <c r="B98" s="70"/>
      <c r="C98" s="70"/>
      <c r="D98" s="71" t="str">
        <f>D45</f>
        <v>Balikpapan, 1 Februari 2013</v>
      </c>
    </row>
    <row r="99" spans="1:4" s="60" customFormat="1" ht="17.100000000000001" customHeight="1">
      <c r="A99" s="69"/>
      <c r="B99" s="70"/>
      <c r="C99" s="70"/>
      <c r="D99" s="71" t="str">
        <f>D46</f>
        <v>Kepala Balai</v>
      </c>
    </row>
    <row r="100" spans="1:4" s="60" customFormat="1" ht="17.100000000000001" customHeight="1">
      <c r="A100" s="69"/>
      <c r="B100" s="70"/>
      <c r="C100" s="70"/>
      <c r="D100" s="71"/>
    </row>
    <row r="101" spans="1:4" s="60" customFormat="1" ht="6" customHeight="1">
      <c r="A101" s="69"/>
      <c r="B101" s="70"/>
      <c r="C101" s="70"/>
      <c r="D101" s="71"/>
    </row>
    <row r="102" spans="1:4" s="60" customFormat="1" ht="17.100000000000001" customHeight="1">
      <c r="A102" s="69"/>
      <c r="B102" s="70"/>
      <c r="C102" s="70"/>
      <c r="D102" s="71"/>
    </row>
    <row r="103" spans="1:4" s="60" customFormat="1" ht="17.100000000000001" customHeight="1">
      <c r="A103" s="69"/>
      <c r="B103" s="70"/>
      <c r="C103" s="70"/>
      <c r="D103" s="71"/>
    </row>
    <row r="104" spans="1:4" s="60" customFormat="1" ht="17.100000000000001" customHeight="1">
      <c r="A104" s="69"/>
      <c r="B104" s="70"/>
      <c r="C104" s="70"/>
      <c r="D104" s="71"/>
    </row>
    <row r="105" spans="1:4" s="60" customFormat="1" ht="17.100000000000001" customHeight="1">
      <c r="A105" s="69"/>
      <c r="B105" s="70"/>
      <c r="C105" s="70"/>
      <c r="D105" s="71" t="str">
        <f>D52</f>
        <v>Eko Sulistyo</v>
      </c>
    </row>
    <row r="106" spans="1:4" s="60" customFormat="1" ht="17.100000000000001" customHeight="1">
      <c r="A106" s="69"/>
      <c r="B106" s="70"/>
      <c r="C106" s="70"/>
      <c r="D106" s="71" t="str">
        <f>D53</f>
        <v>NIP 196803031995011001</v>
      </c>
    </row>
    <row r="107" spans="1:4" s="51" customFormat="1">
      <c r="A107" s="51" t="s">
        <v>48</v>
      </c>
    </row>
    <row r="108" spans="1:4" s="51" customFormat="1">
      <c r="A108" s="51" t="s">
        <v>51</v>
      </c>
    </row>
    <row r="109" spans="1:4" s="51" customFormat="1">
      <c r="A109" s="51" t="s">
        <v>49</v>
      </c>
    </row>
    <row r="110" spans="1:4" ht="3.75" customHeight="1">
      <c r="A110" s="52"/>
      <c r="B110" s="52"/>
      <c r="C110" s="52"/>
      <c r="D110" s="52"/>
    </row>
    <row r="111" spans="1:4" ht="15.75">
      <c r="A111" s="227" t="s">
        <v>52</v>
      </c>
      <c r="B111" s="227"/>
      <c r="C111" s="227"/>
      <c r="D111" s="227"/>
    </row>
    <row r="112" spans="1:4" ht="3" customHeight="1">
      <c r="A112" s="52"/>
      <c r="B112" s="52"/>
      <c r="C112" s="52"/>
      <c r="D112" s="52"/>
    </row>
    <row r="113" spans="1:4" ht="18">
      <c r="A113" s="54" t="s">
        <v>53</v>
      </c>
      <c r="B113" s="54"/>
      <c r="C113" s="54" t="str">
        <f>C60</f>
        <v>: Diklat Penyegaran Pengadaan Barang/Jasa</v>
      </c>
      <c r="D113" s="52"/>
    </row>
    <row r="114" spans="1:4" ht="18">
      <c r="A114" s="54" t="s">
        <v>54</v>
      </c>
      <c r="B114" s="54"/>
      <c r="C114" s="54" t="str">
        <f>C61</f>
        <v>: 28 Januari s.d 1 Februari 2013</v>
      </c>
      <c r="D114" s="52"/>
    </row>
    <row r="115" spans="1:4" ht="18">
      <c r="A115" s="54" t="s">
        <v>55</v>
      </c>
      <c r="B115" s="54"/>
      <c r="C115" s="54" t="str">
        <f>C62</f>
        <v>: 29 Peserta</v>
      </c>
      <c r="D115" s="52"/>
    </row>
    <row r="116" spans="1:4" ht="6.75" customHeight="1" thickBot="1"/>
    <row r="117" spans="1:4" s="52" customFormat="1" ht="32.1" customHeight="1">
      <c r="A117" s="72" t="s">
        <v>56</v>
      </c>
      <c r="B117" s="73" t="s">
        <v>57</v>
      </c>
      <c r="C117" s="73" t="s">
        <v>58</v>
      </c>
      <c r="D117" s="74" t="s">
        <v>59</v>
      </c>
    </row>
    <row r="118" spans="1:4" s="60" customFormat="1" ht="30" customHeight="1">
      <c r="A118" s="215">
        <v>9</v>
      </c>
      <c r="B118" s="75" t="s">
        <v>47</v>
      </c>
      <c r="C118" s="82" t="str">
        <f>data!N20</f>
        <v>0009/2.3.1.2.33/03/13/2014</v>
      </c>
      <c r="D118" s="218"/>
    </row>
    <row r="119" spans="1:4" s="60" customFormat="1" ht="30" customHeight="1">
      <c r="A119" s="216"/>
      <c r="B119" s="76" t="s">
        <v>60</v>
      </c>
      <c r="C119" s="82" t="s">
        <v>68</v>
      </c>
      <c r="D119" s="219"/>
    </row>
    <row r="120" spans="1:4" s="60" customFormat="1" ht="30" customHeight="1">
      <c r="A120" s="216"/>
      <c r="B120" s="76" t="s">
        <v>44</v>
      </c>
      <c r="C120" s="62" t="str">
        <f>data!C20</f>
        <v>Imam Supaat</v>
      </c>
      <c r="D120" s="219"/>
    </row>
    <row r="121" spans="1:4" s="60" customFormat="1" ht="30" customHeight="1">
      <c r="A121" s="216"/>
      <c r="B121" s="76" t="s">
        <v>61</v>
      </c>
      <c r="C121" s="62" t="str">
        <f>data!D20</f>
        <v>Margorejo, Pati, 22 Mei 1977</v>
      </c>
      <c r="D121" s="219"/>
    </row>
    <row r="122" spans="1:4" s="60" customFormat="1" ht="30" customHeight="1">
      <c r="A122" s="216"/>
      <c r="B122" s="76" t="s">
        <v>1</v>
      </c>
      <c r="C122" s="81" t="str">
        <f>data!F20</f>
        <v>197705221999031002</v>
      </c>
      <c r="D122" s="219"/>
    </row>
    <row r="123" spans="1:4" s="60" customFormat="1" ht="30" customHeight="1">
      <c r="A123" s="216"/>
      <c r="B123" s="76" t="s">
        <v>62</v>
      </c>
      <c r="C123" s="62" t="str">
        <f>data!I20</f>
        <v>Penata  (III/c)</v>
      </c>
      <c r="D123" s="219"/>
    </row>
    <row r="124" spans="1:4" s="60" customFormat="1" ht="30" customHeight="1">
      <c r="A124" s="216"/>
      <c r="B124" s="76" t="s">
        <v>12</v>
      </c>
      <c r="C124" s="62" t="str">
        <f>data!J20</f>
        <v>Kepala Seksi Pelayanan Penilaian</v>
      </c>
      <c r="D124" s="219"/>
    </row>
    <row r="125" spans="1:4" s="60" customFormat="1" ht="39.75" customHeight="1">
      <c r="A125" s="230"/>
      <c r="B125" s="79" t="s">
        <v>63</v>
      </c>
      <c r="C125" s="64" t="str">
        <f>data!K20</f>
        <v>Kantor Pelayanan Kekayaan Negara dan Lelang Bontang</v>
      </c>
      <c r="D125" s="231"/>
    </row>
    <row r="126" spans="1:4" s="60" customFormat="1" ht="30" customHeight="1">
      <c r="A126" s="215">
        <v>10</v>
      </c>
      <c r="B126" s="75" t="str">
        <f>B118</f>
        <v>Nomor SKPP</v>
      </c>
      <c r="C126" s="82" t="str">
        <f>data!N21</f>
        <v>0010/2.3.1.2.33/03/13/2014</v>
      </c>
      <c r="D126" s="218"/>
    </row>
    <row r="127" spans="1:4" s="60" customFormat="1" ht="30" customHeight="1">
      <c r="A127" s="216"/>
      <c r="B127" s="76" t="s">
        <v>64</v>
      </c>
      <c r="C127" s="82" t="s">
        <v>68</v>
      </c>
      <c r="D127" s="219"/>
    </row>
    <row r="128" spans="1:4" s="60" customFormat="1" ht="30" customHeight="1">
      <c r="A128" s="216"/>
      <c r="B128" s="76" t="s">
        <v>44</v>
      </c>
      <c r="C128" s="62" t="str">
        <f>data!C21</f>
        <v>Mahsan</v>
      </c>
      <c r="D128" s="219"/>
    </row>
    <row r="129" spans="1:4" s="60" customFormat="1" ht="30" customHeight="1">
      <c r="A129" s="216"/>
      <c r="B129" s="76" t="s">
        <v>61</v>
      </c>
      <c r="C129" s="62" t="str">
        <f>data!D21</f>
        <v>Lombok Tengah, 20 Maret 1977</v>
      </c>
      <c r="D129" s="219"/>
    </row>
    <row r="130" spans="1:4" s="60" customFormat="1" ht="30" customHeight="1">
      <c r="A130" s="216"/>
      <c r="B130" s="76" t="s">
        <v>1</v>
      </c>
      <c r="C130" s="81" t="str">
        <f>data!F21</f>
        <v>197703202002121003</v>
      </c>
      <c r="D130" s="219"/>
    </row>
    <row r="131" spans="1:4" s="60" customFormat="1" ht="30" customHeight="1">
      <c r="A131" s="216"/>
      <c r="B131" s="76" t="s">
        <v>62</v>
      </c>
      <c r="C131" s="62" t="str">
        <f>data!I21</f>
        <v>Penata  (III/c)</v>
      </c>
      <c r="D131" s="219"/>
    </row>
    <row r="132" spans="1:4" s="60" customFormat="1" ht="30" customHeight="1">
      <c r="A132" s="216"/>
      <c r="B132" s="76" t="s">
        <v>12</v>
      </c>
      <c r="C132" s="62" t="str">
        <f>data!J21</f>
        <v>Kepala Seksi Penagihan</v>
      </c>
      <c r="D132" s="219"/>
    </row>
    <row r="133" spans="1:4" s="60" customFormat="1" ht="37.5" customHeight="1">
      <c r="A133" s="228"/>
      <c r="B133" s="77" t="s">
        <v>63</v>
      </c>
      <c r="C133" s="64" t="str">
        <f>data!K21</f>
        <v>Kantor Pelayanan Pajak Pratama Tanjung</v>
      </c>
      <c r="D133" s="229"/>
    </row>
    <row r="134" spans="1:4" s="60" customFormat="1" ht="30" customHeight="1">
      <c r="A134" s="215">
        <v>11</v>
      </c>
      <c r="B134" s="75" t="str">
        <f>B126</f>
        <v>Nomor SKPP</v>
      </c>
      <c r="C134" s="82" t="str">
        <f>data!N22</f>
        <v>0011/2.3.1.2.33/03/13/2014</v>
      </c>
      <c r="D134" s="218"/>
    </row>
    <row r="135" spans="1:4" s="60" customFormat="1" ht="30" customHeight="1">
      <c r="A135" s="216"/>
      <c r="B135" s="76" t="s">
        <v>64</v>
      </c>
      <c r="C135" s="82" t="s">
        <v>68</v>
      </c>
      <c r="D135" s="219"/>
    </row>
    <row r="136" spans="1:4" s="60" customFormat="1" ht="30" customHeight="1">
      <c r="A136" s="216"/>
      <c r="B136" s="76" t="s">
        <v>44</v>
      </c>
      <c r="C136" s="62" t="str">
        <f>data!C22</f>
        <v>Mashuri Sholeh</v>
      </c>
      <c r="D136" s="219"/>
    </row>
    <row r="137" spans="1:4" s="60" customFormat="1" ht="30" customHeight="1">
      <c r="A137" s="216"/>
      <c r="B137" s="76" t="s">
        <v>61</v>
      </c>
      <c r="C137" s="62" t="str">
        <f>data!D22</f>
        <v>Blitar, 23 Juli 1968</v>
      </c>
      <c r="D137" s="219"/>
    </row>
    <row r="138" spans="1:4" s="60" customFormat="1" ht="30" customHeight="1">
      <c r="A138" s="216"/>
      <c r="B138" s="76" t="s">
        <v>1</v>
      </c>
      <c r="C138" s="81" t="str">
        <f>data!F22</f>
        <v>196807231989121001</v>
      </c>
      <c r="D138" s="219"/>
    </row>
    <row r="139" spans="1:4" s="60" customFormat="1" ht="30" customHeight="1">
      <c r="A139" s="216"/>
      <c r="B139" s="76" t="s">
        <v>62</v>
      </c>
      <c r="C139" s="81" t="str">
        <f>data!I22</f>
        <v>Penata Tingkat I  (III/d)</v>
      </c>
      <c r="D139" s="219"/>
    </row>
    <row r="140" spans="1:4" s="60" customFormat="1" ht="30" customHeight="1">
      <c r="A140" s="216"/>
      <c r="B140" s="76" t="s">
        <v>12</v>
      </c>
      <c r="C140" s="62" t="str">
        <f>data!J22</f>
        <v>Kepala Subbagian Hubungan Masyarakat dan Rumah Tangga</v>
      </c>
      <c r="D140" s="219"/>
    </row>
    <row r="141" spans="1:4" s="60" customFormat="1" ht="30" customHeight="1">
      <c r="A141" s="228"/>
      <c r="B141" s="77" t="s">
        <v>63</v>
      </c>
      <c r="C141" s="64" t="str">
        <f>data!K22</f>
        <v>Kantor Wilayah Direktorat Jenderal Bea dan Cukai Kalimantan Bagian Timur</v>
      </c>
      <c r="D141" s="229"/>
    </row>
    <row r="142" spans="1:4" s="60" customFormat="1" ht="30" customHeight="1">
      <c r="A142" s="215">
        <v>12</v>
      </c>
      <c r="B142" s="75" t="str">
        <f>B134</f>
        <v>Nomor SKPP</v>
      </c>
      <c r="C142" s="82" t="str">
        <f>data!N23</f>
        <v>0012/2.3.1.2.33/03/13/2014</v>
      </c>
      <c r="D142" s="218"/>
    </row>
    <row r="143" spans="1:4" s="60" customFormat="1" ht="30" customHeight="1">
      <c r="A143" s="216"/>
      <c r="B143" s="76" t="s">
        <v>64</v>
      </c>
      <c r="C143" s="82" t="s">
        <v>68</v>
      </c>
      <c r="D143" s="219"/>
    </row>
    <row r="144" spans="1:4" s="60" customFormat="1" ht="30" customHeight="1">
      <c r="A144" s="216"/>
      <c r="B144" s="76" t="s">
        <v>44</v>
      </c>
      <c r="C144" s="62" t="str">
        <f>data!C23</f>
        <v>Moh. Fuad</v>
      </c>
      <c r="D144" s="219"/>
    </row>
    <row r="145" spans="1:4" s="60" customFormat="1" ht="30" customHeight="1">
      <c r="A145" s="216"/>
      <c r="B145" s="76" t="s">
        <v>61</v>
      </c>
      <c r="C145" s="62" t="str">
        <f>data!D23</f>
        <v>Kudus, 1 Januari 1977</v>
      </c>
      <c r="D145" s="219"/>
    </row>
    <row r="146" spans="1:4" s="60" customFormat="1" ht="30" customHeight="1">
      <c r="A146" s="216"/>
      <c r="B146" s="76" t="s">
        <v>1</v>
      </c>
      <c r="C146" s="81" t="str">
        <f>data!F23</f>
        <v>197701011996031007</v>
      </c>
      <c r="D146" s="219"/>
    </row>
    <row r="147" spans="1:4" s="60" customFormat="1" ht="30" customHeight="1">
      <c r="A147" s="216"/>
      <c r="B147" s="76" t="s">
        <v>62</v>
      </c>
      <c r="C147" s="62" t="str">
        <f>data!I23</f>
        <v>Penata Muda  (III/a)</v>
      </c>
      <c r="D147" s="219"/>
    </row>
    <row r="148" spans="1:4" s="60" customFormat="1" ht="30" customHeight="1">
      <c r="A148" s="216"/>
      <c r="B148" s="76" t="s">
        <v>12</v>
      </c>
      <c r="C148" s="62" t="str">
        <f>data!J23</f>
        <v>Kepala Subseksi Kepatuhan Pelaksanaan Tugas</v>
      </c>
      <c r="D148" s="219"/>
    </row>
    <row r="149" spans="1:4" s="60" customFormat="1" ht="42" customHeight="1" thickBot="1">
      <c r="A149" s="217"/>
      <c r="B149" s="80" t="s">
        <v>63</v>
      </c>
      <c r="C149" s="68" t="str">
        <f>data!K23</f>
        <v>Kantor Pengawasan dan Pelayanan Bea dan Cukai Tipe Madya Pabean C Tarakan</v>
      </c>
      <c r="D149" s="220"/>
    </row>
    <row r="150" spans="1:4" s="60" customFormat="1" ht="4.5" customHeight="1">
      <c r="A150" s="69"/>
      <c r="B150" s="70"/>
      <c r="C150" s="70"/>
      <c r="D150" s="69"/>
    </row>
    <row r="151" spans="1:4" s="60" customFormat="1" ht="17.100000000000001" customHeight="1">
      <c r="A151" s="69"/>
      <c r="B151" s="70"/>
      <c r="C151" s="70"/>
      <c r="D151" s="71" t="str">
        <f>D98</f>
        <v>Balikpapan, 1 Februari 2013</v>
      </c>
    </row>
    <row r="152" spans="1:4" s="60" customFormat="1" ht="17.100000000000001" customHeight="1">
      <c r="A152" s="69"/>
      <c r="B152" s="70"/>
      <c r="C152" s="70"/>
      <c r="D152" s="71" t="str">
        <f>D99</f>
        <v>Kepala Balai</v>
      </c>
    </row>
    <row r="153" spans="1:4" s="60" customFormat="1" ht="17.100000000000001" customHeight="1">
      <c r="A153" s="69"/>
      <c r="B153" s="70"/>
      <c r="C153" s="70"/>
      <c r="D153" s="71"/>
    </row>
    <row r="154" spans="1:4" s="60" customFormat="1" ht="8.25" customHeight="1">
      <c r="A154" s="69"/>
      <c r="B154" s="70"/>
      <c r="C154" s="70"/>
      <c r="D154" s="71"/>
    </row>
    <row r="155" spans="1:4" s="60" customFormat="1" ht="17.100000000000001" customHeight="1">
      <c r="A155" s="69"/>
      <c r="B155" s="70"/>
      <c r="C155" s="70"/>
      <c r="D155" s="71"/>
    </row>
    <row r="156" spans="1:4" s="60" customFormat="1" ht="17.100000000000001" customHeight="1">
      <c r="A156" s="69"/>
      <c r="B156" s="70"/>
      <c r="C156" s="70"/>
      <c r="D156" s="71"/>
    </row>
    <row r="157" spans="1:4" s="60" customFormat="1" ht="17.100000000000001" customHeight="1">
      <c r="A157" s="69"/>
      <c r="B157" s="70"/>
      <c r="C157" s="70"/>
      <c r="D157" s="71"/>
    </row>
    <row r="158" spans="1:4" s="60" customFormat="1" ht="17.100000000000001" customHeight="1">
      <c r="A158" s="69"/>
      <c r="B158" s="70"/>
      <c r="C158" s="70"/>
      <c r="D158" s="71" t="str">
        <f>D105</f>
        <v>Eko Sulistyo</v>
      </c>
    </row>
    <row r="159" spans="1:4" s="60" customFormat="1" ht="17.100000000000001" customHeight="1">
      <c r="A159" s="69"/>
      <c r="B159" s="70"/>
      <c r="C159" s="70"/>
      <c r="D159" s="71" t="str">
        <f>D106</f>
        <v>NIP 196803031995011001</v>
      </c>
    </row>
    <row r="160" spans="1:4" s="51" customFormat="1">
      <c r="A160" s="51" t="s">
        <v>48</v>
      </c>
    </row>
    <row r="161" spans="1:4" s="51" customFormat="1">
      <c r="A161" s="51" t="s">
        <v>51</v>
      </c>
    </row>
    <row r="162" spans="1:4" s="51" customFormat="1">
      <c r="A162" s="51" t="s">
        <v>49</v>
      </c>
    </row>
    <row r="163" spans="1:4" ht="3.75" customHeight="1">
      <c r="A163" s="52"/>
      <c r="B163" s="52"/>
      <c r="C163" s="52"/>
      <c r="D163" s="52"/>
    </row>
    <row r="164" spans="1:4" ht="15.75">
      <c r="A164" s="227" t="s">
        <v>52</v>
      </c>
      <c r="B164" s="227"/>
      <c r="C164" s="227"/>
      <c r="D164" s="227"/>
    </row>
    <row r="165" spans="1:4" ht="3" customHeight="1">
      <c r="A165" s="52"/>
      <c r="B165" s="52"/>
      <c r="C165" s="52"/>
      <c r="D165" s="52"/>
    </row>
    <row r="166" spans="1:4" ht="18">
      <c r="A166" s="54" t="s">
        <v>53</v>
      </c>
      <c r="B166" s="54"/>
      <c r="C166" s="54" t="str">
        <f>C113</f>
        <v>: Diklat Penyegaran Pengadaan Barang/Jasa</v>
      </c>
      <c r="D166" s="52"/>
    </row>
    <row r="167" spans="1:4" ht="18">
      <c r="A167" s="54" t="s">
        <v>54</v>
      </c>
      <c r="B167" s="54"/>
      <c r="C167" s="54" t="str">
        <f>C114</f>
        <v>: 28 Januari s.d 1 Februari 2013</v>
      </c>
      <c r="D167" s="52"/>
    </row>
    <row r="168" spans="1:4" ht="18">
      <c r="A168" s="54" t="s">
        <v>55</v>
      </c>
      <c r="B168" s="54"/>
      <c r="C168" s="54" t="str">
        <f>C115</f>
        <v>: 29 Peserta</v>
      </c>
      <c r="D168" s="52"/>
    </row>
    <row r="169" spans="1:4" ht="6.75" customHeight="1" thickBot="1"/>
    <row r="170" spans="1:4" s="52" customFormat="1" ht="32.1" customHeight="1">
      <c r="A170" s="72" t="s">
        <v>56</v>
      </c>
      <c r="B170" s="73" t="s">
        <v>57</v>
      </c>
      <c r="C170" s="73" t="s">
        <v>58</v>
      </c>
      <c r="D170" s="74" t="s">
        <v>59</v>
      </c>
    </row>
    <row r="171" spans="1:4" s="60" customFormat="1" ht="30" customHeight="1">
      <c r="A171" s="215">
        <v>13</v>
      </c>
      <c r="B171" s="75" t="s">
        <v>47</v>
      </c>
      <c r="C171" s="82" t="str">
        <f>data!N24</f>
        <v>0013/2.3.1.2.33/03/13/2014</v>
      </c>
      <c r="D171" s="218"/>
    </row>
    <row r="172" spans="1:4" s="60" customFormat="1" ht="30" customHeight="1">
      <c r="A172" s="216"/>
      <c r="B172" s="76" t="s">
        <v>60</v>
      </c>
      <c r="C172" s="82" t="s">
        <v>68</v>
      </c>
      <c r="D172" s="219"/>
    </row>
    <row r="173" spans="1:4" s="60" customFormat="1" ht="30" customHeight="1">
      <c r="A173" s="216"/>
      <c r="B173" s="76" t="s">
        <v>44</v>
      </c>
      <c r="C173" s="62" t="str">
        <f>data!C24</f>
        <v>Moh. Matori</v>
      </c>
      <c r="D173" s="219"/>
    </row>
    <row r="174" spans="1:4" s="60" customFormat="1" ht="30" customHeight="1">
      <c r="A174" s="216"/>
      <c r="B174" s="76" t="s">
        <v>61</v>
      </c>
      <c r="C174" s="62" t="str">
        <f>data!D24</f>
        <v>Margorejo, Pati, 2 Mei 1975</v>
      </c>
      <c r="D174" s="219"/>
    </row>
    <row r="175" spans="1:4" s="60" customFormat="1" ht="30" customHeight="1">
      <c r="A175" s="216"/>
      <c r="B175" s="76" t="s">
        <v>1</v>
      </c>
      <c r="C175" s="81" t="str">
        <f>data!F24</f>
        <v>197505021995031003</v>
      </c>
      <c r="D175" s="219"/>
    </row>
    <row r="176" spans="1:4" s="60" customFormat="1" ht="30" customHeight="1">
      <c r="A176" s="216"/>
      <c r="B176" s="76" t="s">
        <v>62</v>
      </c>
      <c r="C176" s="81" t="str">
        <f>data!I24</f>
        <v>Penata  (III/c)</v>
      </c>
      <c r="D176" s="219"/>
    </row>
    <row r="177" spans="1:4" s="60" customFormat="1" ht="30" customHeight="1">
      <c r="A177" s="216"/>
      <c r="B177" s="76" t="s">
        <v>12</v>
      </c>
      <c r="C177" s="62" t="str">
        <f>data!J24</f>
        <v>Kepala Seksi Pelayanan Lelang</v>
      </c>
      <c r="D177" s="219"/>
    </row>
    <row r="178" spans="1:4" s="60" customFormat="1" ht="41.25" customHeight="1">
      <c r="A178" s="228"/>
      <c r="B178" s="77" t="s">
        <v>63</v>
      </c>
      <c r="C178" s="64" t="str">
        <f>data!K24</f>
        <v>Kantor Pelayanan Kekayaan Negara dan Lelang Balikpapan</v>
      </c>
      <c r="D178" s="229"/>
    </row>
    <row r="179" spans="1:4" s="60" customFormat="1" ht="30" customHeight="1">
      <c r="A179" s="215">
        <v>14</v>
      </c>
      <c r="B179" s="75" t="str">
        <f>B171</f>
        <v>Nomor SKPP</v>
      </c>
      <c r="C179" s="82" t="str">
        <f>data!N25</f>
        <v>0014/2.3.1.2.33/03/13/2014</v>
      </c>
      <c r="D179" s="218"/>
    </row>
    <row r="180" spans="1:4" s="60" customFormat="1" ht="30" customHeight="1">
      <c r="A180" s="216"/>
      <c r="B180" s="76" t="s">
        <v>64</v>
      </c>
      <c r="C180" s="82" t="s">
        <v>68</v>
      </c>
      <c r="D180" s="219"/>
    </row>
    <row r="181" spans="1:4" s="60" customFormat="1" ht="30" customHeight="1">
      <c r="A181" s="216"/>
      <c r="B181" s="76" t="s">
        <v>44</v>
      </c>
      <c r="C181" s="62" t="str">
        <f>data!C25</f>
        <v>Muhamad Fahmi</v>
      </c>
      <c r="D181" s="219"/>
    </row>
    <row r="182" spans="1:4" s="60" customFormat="1" ht="30" customHeight="1">
      <c r="A182" s="216"/>
      <c r="B182" s="76" t="s">
        <v>61</v>
      </c>
      <c r="C182" s="62" t="str">
        <f>data!D25</f>
        <v>Banjarmasin, 26 Desember 1977</v>
      </c>
      <c r="D182" s="219"/>
    </row>
    <row r="183" spans="1:4" s="60" customFormat="1" ht="30" customHeight="1">
      <c r="A183" s="216"/>
      <c r="B183" s="76" t="s">
        <v>1</v>
      </c>
      <c r="C183" s="81" t="str">
        <f>data!F25</f>
        <v>197712261999031001</v>
      </c>
      <c r="D183" s="219"/>
    </row>
    <row r="184" spans="1:4" s="60" customFormat="1" ht="30" customHeight="1">
      <c r="A184" s="216"/>
      <c r="B184" s="76" t="s">
        <v>62</v>
      </c>
      <c r="C184" s="81" t="str">
        <f>data!I25</f>
        <v>Pengatur Tingkat I  (II/d)</v>
      </c>
      <c r="D184" s="219"/>
    </row>
    <row r="185" spans="1:4" s="60" customFormat="1" ht="30" customHeight="1">
      <c r="A185" s="216"/>
      <c r="B185" s="76" t="s">
        <v>12</v>
      </c>
      <c r="C185" s="62" t="str">
        <f>data!J25</f>
        <v>Kepala Urusan Rumah Tangga</v>
      </c>
      <c r="D185" s="219"/>
    </row>
    <row r="186" spans="1:4" s="60" customFormat="1" ht="41.25" customHeight="1">
      <c r="A186" s="228"/>
      <c r="B186" s="77" t="s">
        <v>63</v>
      </c>
      <c r="C186" s="64" t="str">
        <f>data!K25</f>
        <v>Kantor Pengawasan dan Pelayanan Bea dan Cukai Tipe Madya Pabean B Banjarmasin</v>
      </c>
      <c r="D186" s="229"/>
    </row>
    <row r="187" spans="1:4" s="60" customFormat="1" ht="30" customHeight="1">
      <c r="A187" s="215">
        <v>15</v>
      </c>
      <c r="B187" s="75" t="str">
        <f>B179</f>
        <v>Nomor SKPP</v>
      </c>
      <c r="C187" s="82" t="str">
        <f>data!N26</f>
        <v>0015/2.3.1.2.33/03/13/2014</v>
      </c>
      <c r="D187" s="218"/>
    </row>
    <row r="188" spans="1:4" s="60" customFormat="1" ht="30" customHeight="1">
      <c r="A188" s="216"/>
      <c r="B188" s="76" t="s">
        <v>64</v>
      </c>
      <c r="C188" s="82" t="s">
        <v>68</v>
      </c>
      <c r="D188" s="219"/>
    </row>
    <row r="189" spans="1:4" s="60" customFormat="1" ht="30" customHeight="1">
      <c r="A189" s="216"/>
      <c r="B189" s="76" t="s">
        <v>44</v>
      </c>
      <c r="C189" s="62" t="str">
        <f>data!C26</f>
        <v>Muhammad Noor</v>
      </c>
      <c r="D189" s="219"/>
    </row>
    <row r="190" spans="1:4" s="60" customFormat="1" ht="30" customHeight="1">
      <c r="A190" s="216"/>
      <c r="B190" s="76" t="s">
        <v>61</v>
      </c>
      <c r="C190" s="62" t="str">
        <f>data!D26</f>
        <v>Samarinda, 21 November 1981</v>
      </c>
      <c r="D190" s="219"/>
    </row>
    <row r="191" spans="1:4" s="60" customFormat="1" ht="30" customHeight="1">
      <c r="A191" s="216"/>
      <c r="B191" s="76" t="s">
        <v>1</v>
      </c>
      <c r="C191" s="81" t="str">
        <f>data!F26</f>
        <v>198111212002121002</v>
      </c>
      <c r="D191" s="219"/>
    </row>
    <row r="192" spans="1:4" s="60" customFormat="1" ht="30" customHeight="1">
      <c r="A192" s="216"/>
      <c r="B192" s="76" t="s">
        <v>62</v>
      </c>
      <c r="C192" s="81" t="str">
        <f>data!I26</f>
        <v>Penata Muda  (III/a)</v>
      </c>
      <c r="D192" s="219"/>
    </row>
    <row r="193" spans="1:4" s="60" customFormat="1" ht="30" customHeight="1">
      <c r="A193" s="216"/>
      <c r="B193" s="76" t="s">
        <v>12</v>
      </c>
      <c r="C193" s="62" t="str">
        <f>data!J26</f>
        <v>Kepala Subseksi Penyidikan dan Barang Hasil Penindakan</v>
      </c>
      <c r="D193" s="219"/>
    </row>
    <row r="194" spans="1:4" s="60" customFormat="1" ht="30" customHeight="1">
      <c r="A194" s="228"/>
      <c r="B194" s="77" t="s">
        <v>63</v>
      </c>
      <c r="C194" s="64" t="str">
        <f>data!K26</f>
        <v>Kantor Pengawasan dan Pelayanan Bea dan Cukai Tipe Madya Pabean B Samarinda</v>
      </c>
      <c r="D194" s="229"/>
    </row>
    <row r="195" spans="1:4" s="60" customFormat="1" ht="30" customHeight="1">
      <c r="A195" s="215">
        <v>16</v>
      </c>
      <c r="B195" s="75" t="str">
        <f>B187</f>
        <v>Nomor SKPP</v>
      </c>
      <c r="C195" s="82" t="e">
        <f>data!#REF!</f>
        <v>#REF!</v>
      </c>
      <c r="D195" s="218"/>
    </row>
    <row r="196" spans="1:4" s="60" customFormat="1" ht="30" customHeight="1">
      <c r="A196" s="216"/>
      <c r="B196" s="76" t="s">
        <v>64</v>
      </c>
      <c r="C196" s="82" t="s">
        <v>68</v>
      </c>
      <c r="D196" s="219"/>
    </row>
    <row r="197" spans="1:4" s="60" customFormat="1" ht="30" customHeight="1">
      <c r="A197" s="216"/>
      <c r="B197" s="76" t="s">
        <v>44</v>
      </c>
      <c r="C197" s="62" t="e">
        <f>data!#REF!</f>
        <v>#REF!</v>
      </c>
      <c r="D197" s="219"/>
    </row>
    <row r="198" spans="1:4" s="60" customFormat="1" ht="30" customHeight="1">
      <c r="A198" s="216"/>
      <c r="B198" s="76" t="s">
        <v>61</v>
      </c>
      <c r="C198" s="62" t="e">
        <f>data!#REF!</f>
        <v>#REF!</v>
      </c>
      <c r="D198" s="219"/>
    </row>
    <row r="199" spans="1:4" s="60" customFormat="1" ht="30" customHeight="1">
      <c r="A199" s="216"/>
      <c r="B199" s="76" t="s">
        <v>1</v>
      </c>
      <c r="C199" s="81" t="e">
        <f>data!#REF!</f>
        <v>#REF!</v>
      </c>
      <c r="D199" s="219"/>
    </row>
    <row r="200" spans="1:4" s="60" customFormat="1" ht="30" customHeight="1">
      <c r="A200" s="216"/>
      <c r="B200" s="76" t="s">
        <v>62</v>
      </c>
      <c r="C200" s="62" t="e">
        <f>data!#REF!</f>
        <v>#REF!</v>
      </c>
      <c r="D200" s="219"/>
    </row>
    <row r="201" spans="1:4" s="60" customFormat="1" ht="30" customHeight="1">
      <c r="A201" s="216"/>
      <c r="B201" s="76" t="s">
        <v>12</v>
      </c>
      <c r="C201" s="62" t="e">
        <f>data!#REF!</f>
        <v>#REF!</v>
      </c>
      <c r="D201" s="219"/>
    </row>
    <row r="202" spans="1:4" s="60" customFormat="1" ht="44.25" customHeight="1" thickBot="1">
      <c r="A202" s="217"/>
      <c r="B202" s="80" t="s">
        <v>63</v>
      </c>
      <c r="C202" s="68" t="e">
        <f>data!#REF!</f>
        <v>#REF!</v>
      </c>
      <c r="D202" s="220"/>
    </row>
    <row r="203" spans="1:4" s="60" customFormat="1" ht="4.5" customHeight="1">
      <c r="A203" s="69"/>
      <c r="B203" s="70"/>
      <c r="C203" s="70"/>
      <c r="D203" s="69"/>
    </row>
    <row r="204" spans="1:4" s="60" customFormat="1" ht="17.100000000000001" customHeight="1">
      <c r="A204" s="69"/>
      <c r="B204" s="70"/>
      <c r="C204" s="70"/>
      <c r="D204" s="71" t="str">
        <f>D151</f>
        <v>Balikpapan, 1 Februari 2013</v>
      </c>
    </row>
    <row r="205" spans="1:4" s="60" customFormat="1" ht="17.100000000000001" customHeight="1">
      <c r="A205" s="69"/>
      <c r="B205" s="70"/>
      <c r="C205" s="70"/>
      <c r="D205" s="71" t="str">
        <f>D152</f>
        <v>Kepala Balai</v>
      </c>
    </row>
    <row r="206" spans="1:4" s="60" customFormat="1" ht="17.100000000000001" customHeight="1">
      <c r="A206" s="69"/>
      <c r="B206" s="70"/>
      <c r="C206" s="70"/>
      <c r="D206" s="71"/>
    </row>
    <row r="207" spans="1:4" s="60" customFormat="1" ht="8.25" customHeight="1">
      <c r="A207" s="69"/>
      <c r="B207" s="70"/>
      <c r="C207" s="70"/>
      <c r="D207" s="71"/>
    </row>
    <row r="208" spans="1:4" s="60" customFormat="1" ht="17.100000000000001" customHeight="1">
      <c r="A208" s="69"/>
      <c r="B208" s="70"/>
      <c r="C208" s="70"/>
      <c r="D208" s="71"/>
    </row>
    <row r="209" spans="1:4" s="60" customFormat="1" ht="17.100000000000001" customHeight="1">
      <c r="A209" s="69"/>
      <c r="B209" s="70"/>
      <c r="C209" s="70"/>
      <c r="D209" s="71"/>
    </row>
    <row r="210" spans="1:4" s="60" customFormat="1" ht="17.100000000000001" customHeight="1">
      <c r="A210" s="69"/>
      <c r="B210" s="70"/>
      <c r="C210" s="70"/>
      <c r="D210" s="71"/>
    </row>
    <row r="211" spans="1:4" s="60" customFormat="1" ht="17.100000000000001" customHeight="1">
      <c r="A211" s="69"/>
      <c r="B211" s="70"/>
      <c r="C211" s="70"/>
      <c r="D211" s="71" t="str">
        <f>D158</f>
        <v>Eko Sulistyo</v>
      </c>
    </row>
    <row r="212" spans="1:4" s="60" customFormat="1" ht="17.100000000000001" customHeight="1">
      <c r="A212" s="69"/>
      <c r="B212" s="70"/>
      <c r="C212" s="70"/>
      <c r="D212" s="71" t="str">
        <f>D159</f>
        <v>NIP 196803031995011001</v>
      </c>
    </row>
    <row r="213" spans="1:4" s="51" customFormat="1">
      <c r="A213" s="51" t="s">
        <v>48</v>
      </c>
    </row>
    <row r="214" spans="1:4" s="51" customFormat="1">
      <c r="A214" s="51" t="s">
        <v>51</v>
      </c>
    </row>
    <row r="215" spans="1:4" s="51" customFormat="1">
      <c r="A215" s="51" t="s">
        <v>49</v>
      </c>
    </row>
    <row r="216" spans="1:4" ht="3.75" customHeight="1">
      <c r="A216" s="52"/>
      <c r="B216" s="52"/>
      <c r="C216" s="52"/>
      <c r="D216" s="52"/>
    </row>
    <row r="217" spans="1:4" ht="15.75">
      <c r="A217" s="227" t="s">
        <v>52</v>
      </c>
      <c r="B217" s="227"/>
      <c r="C217" s="227"/>
      <c r="D217" s="227"/>
    </row>
    <row r="218" spans="1:4" ht="3" customHeight="1">
      <c r="A218" s="52"/>
      <c r="B218" s="52"/>
      <c r="C218" s="52"/>
      <c r="D218" s="52"/>
    </row>
    <row r="219" spans="1:4" ht="18">
      <c r="A219" s="54" t="s">
        <v>53</v>
      </c>
      <c r="B219" s="54"/>
      <c r="C219" s="54" t="str">
        <f>C166</f>
        <v>: Diklat Penyegaran Pengadaan Barang/Jasa</v>
      </c>
      <c r="D219" s="52"/>
    </row>
    <row r="220" spans="1:4" ht="18">
      <c r="A220" s="54" t="s">
        <v>54</v>
      </c>
      <c r="B220" s="54"/>
      <c r="C220" s="54" t="str">
        <f>C167</f>
        <v>: 28 Januari s.d 1 Februari 2013</v>
      </c>
      <c r="D220" s="52"/>
    </row>
    <row r="221" spans="1:4" ht="18">
      <c r="A221" s="54" t="s">
        <v>55</v>
      </c>
      <c r="B221" s="54"/>
      <c r="C221" s="54" t="str">
        <f>C168</f>
        <v>: 29 Peserta</v>
      </c>
      <c r="D221" s="52"/>
    </row>
    <row r="222" spans="1:4" ht="6.75" customHeight="1" thickBot="1"/>
    <row r="223" spans="1:4" s="52" customFormat="1" ht="32.1" customHeight="1">
      <c r="A223" s="72" t="s">
        <v>56</v>
      </c>
      <c r="B223" s="73" t="s">
        <v>57</v>
      </c>
      <c r="C223" s="73" t="s">
        <v>58</v>
      </c>
      <c r="D223" s="74" t="s">
        <v>59</v>
      </c>
    </row>
    <row r="224" spans="1:4" s="60" customFormat="1" ht="30" customHeight="1">
      <c r="A224" s="215">
        <v>17</v>
      </c>
      <c r="B224" s="75" t="s">
        <v>47</v>
      </c>
      <c r="C224" s="82" t="e">
        <f>data!#REF!</f>
        <v>#REF!</v>
      </c>
      <c r="D224" s="218"/>
    </row>
    <row r="225" spans="1:4" s="60" customFormat="1" ht="30" customHeight="1">
      <c r="A225" s="216"/>
      <c r="B225" s="76" t="s">
        <v>60</v>
      </c>
      <c r="C225" s="82" t="s">
        <v>68</v>
      </c>
      <c r="D225" s="219"/>
    </row>
    <row r="226" spans="1:4" s="60" customFormat="1" ht="30" customHeight="1">
      <c r="A226" s="216"/>
      <c r="B226" s="76" t="s">
        <v>44</v>
      </c>
      <c r="C226" s="62" t="e">
        <f>data!#REF!</f>
        <v>#REF!</v>
      </c>
      <c r="D226" s="219"/>
    </row>
    <row r="227" spans="1:4" s="60" customFormat="1" ht="30" customHeight="1">
      <c r="A227" s="216"/>
      <c r="B227" s="76" t="s">
        <v>61</v>
      </c>
      <c r="C227" s="62" t="e">
        <f>data!#REF!</f>
        <v>#REF!</v>
      </c>
      <c r="D227" s="219"/>
    </row>
    <row r="228" spans="1:4" s="60" customFormat="1" ht="30" customHeight="1">
      <c r="A228" s="216"/>
      <c r="B228" s="76" t="s">
        <v>1</v>
      </c>
      <c r="C228" s="81" t="e">
        <f>data!#REF!</f>
        <v>#REF!</v>
      </c>
      <c r="D228" s="219"/>
    </row>
    <row r="229" spans="1:4" s="60" customFormat="1" ht="30" customHeight="1">
      <c r="A229" s="216"/>
      <c r="B229" s="76" t="s">
        <v>62</v>
      </c>
      <c r="C229" s="81" t="e">
        <f>data!#REF!</f>
        <v>#REF!</v>
      </c>
      <c r="D229" s="219"/>
    </row>
    <row r="230" spans="1:4" s="60" customFormat="1" ht="30" customHeight="1">
      <c r="A230" s="216"/>
      <c r="B230" s="76" t="s">
        <v>12</v>
      </c>
      <c r="C230" s="62" t="e">
        <f>data!#REF!</f>
        <v>#REF!</v>
      </c>
      <c r="D230" s="219"/>
    </row>
    <row r="231" spans="1:4" s="60" customFormat="1" ht="30" customHeight="1">
      <c r="A231" s="228"/>
      <c r="B231" s="77" t="s">
        <v>63</v>
      </c>
      <c r="C231" s="64" t="e">
        <f>data!#REF!</f>
        <v>#REF!</v>
      </c>
      <c r="D231" s="229"/>
    </row>
    <row r="232" spans="1:4" s="60" customFormat="1" ht="30" customHeight="1">
      <c r="A232" s="215">
        <v>18</v>
      </c>
      <c r="B232" s="75" t="str">
        <f>B224</f>
        <v>Nomor SKPP</v>
      </c>
      <c r="C232" s="82" t="e">
        <f>data!#REF!</f>
        <v>#REF!</v>
      </c>
      <c r="D232" s="218"/>
    </row>
    <row r="233" spans="1:4" s="60" customFormat="1" ht="30" customHeight="1">
      <c r="A233" s="216"/>
      <c r="B233" s="76" t="s">
        <v>64</v>
      </c>
      <c r="C233" s="82" t="s">
        <v>68</v>
      </c>
      <c r="D233" s="219"/>
    </row>
    <row r="234" spans="1:4" s="60" customFormat="1" ht="30" customHeight="1">
      <c r="A234" s="216"/>
      <c r="B234" s="76" t="s">
        <v>44</v>
      </c>
      <c r="C234" s="62" t="e">
        <f>data!#REF!</f>
        <v>#REF!</v>
      </c>
      <c r="D234" s="219"/>
    </row>
    <row r="235" spans="1:4" s="60" customFormat="1" ht="30" customHeight="1">
      <c r="A235" s="216"/>
      <c r="B235" s="76" t="s">
        <v>61</v>
      </c>
      <c r="C235" s="62" t="e">
        <f>data!#REF!</f>
        <v>#REF!</v>
      </c>
      <c r="D235" s="219"/>
    </row>
    <row r="236" spans="1:4" s="60" customFormat="1" ht="30" customHeight="1">
      <c r="A236" s="216"/>
      <c r="B236" s="76" t="s">
        <v>1</v>
      </c>
      <c r="C236" s="81" t="e">
        <f>data!#REF!</f>
        <v>#REF!</v>
      </c>
      <c r="D236" s="219"/>
    </row>
    <row r="237" spans="1:4" s="60" customFormat="1" ht="30" customHeight="1">
      <c r="A237" s="216"/>
      <c r="B237" s="76" t="s">
        <v>62</v>
      </c>
      <c r="C237" s="62" t="e">
        <f>data!#REF!</f>
        <v>#REF!</v>
      </c>
      <c r="D237" s="219"/>
    </row>
    <row r="238" spans="1:4" s="60" customFormat="1" ht="30" customHeight="1">
      <c r="A238" s="216"/>
      <c r="B238" s="76" t="s">
        <v>12</v>
      </c>
      <c r="C238" s="62" t="e">
        <f>data!#REF!</f>
        <v>#REF!</v>
      </c>
      <c r="D238" s="219"/>
    </row>
    <row r="239" spans="1:4" s="60" customFormat="1" ht="42" customHeight="1">
      <c r="A239" s="228"/>
      <c r="B239" s="77" t="s">
        <v>63</v>
      </c>
      <c r="C239" s="64" t="e">
        <f>data!#REF!</f>
        <v>#REF!</v>
      </c>
      <c r="D239" s="229"/>
    </row>
    <row r="240" spans="1:4" s="60" customFormat="1" ht="30" customHeight="1">
      <c r="A240" s="221">
        <v>19</v>
      </c>
      <c r="B240" s="75" t="str">
        <f>B224</f>
        <v>Nomor SKPP</v>
      </c>
      <c r="C240" s="82" t="e">
        <f>data!#REF!</f>
        <v>#REF!</v>
      </c>
      <c r="D240" s="224"/>
    </row>
    <row r="241" spans="1:4" s="60" customFormat="1" ht="30" customHeight="1">
      <c r="A241" s="222"/>
      <c r="B241" s="76" t="s">
        <v>64</v>
      </c>
      <c r="C241" s="82" t="s">
        <v>68</v>
      </c>
      <c r="D241" s="225"/>
    </row>
    <row r="242" spans="1:4" s="60" customFormat="1" ht="30" customHeight="1">
      <c r="A242" s="222"/>
      <c r="B242" s="76" t="s">
        <v>44</v>
      </c>
      <c r="C242" s="62" t="e">
        <f>data!#REF!</f>
        <v>#REF!</v>
      </c>
      <c r="D242" s="225"/>
    </row>
    <row r="243" spans="1:4" s="60" customFormat="1" ht="30" customHeight="1">
      <c r="A243" s="222"/>
      <c r="B243" s="76" t="s">
        <v>61</v>
      </c>
      <c r="C243" s="62" t="e">
        <f>data!#REF!</f>
        <v>#REF!</v>
      </c>
      <c r="D243" s="225"/>
    </row>
    <row r="244" spans="1:4" s="60" customFormat="1" ht="30" customHeight="1">
      <c r="A244" s="222"/>
      <c r="B244" s="76" t="s">
        <v>1</v>
      </c>
      <c r="C244" s="81" t="e">
        <f>data!#REF!</f>
        <v>#REF!</v>
      </c>
      <c r="D244" s="225"/>
    </row>
    <row r="245" spans="1:4" s="60" customFormat="1" ht="30" customHeight="1">
      <c r="A245" s="222"/>
      <c r="B245" s="76" t="s">
        <v>62</v>
      </c>
      <c r="C245" s="81" t="e">
        <f>data!#REF!</f>
        <v>#REF!</v>
      </c>
      <c r="D245" s="225"/>
    </row>
    <row r="246" spans="1:4" s="60" customFormat="1" ht="30" customHeight="1">
      <c r="A246" s="222"/>
      <c r="B246" s="76" t="s">
        <v>12</v>
      </c>
      <c r="C246" s="62" t="e">
        <f>data!#REF!</f>
        <v>#REF!</v>
      </c>
      <c r="D246" s="225"/>
    </row>
    <row r="247" spans="1:4" s="60" customFormat="1" ht="42.75" customHeight="1">
      <c r="A247" s="223"/>
      <c r="B247" s="79" t="s">
        <v>63</v>
      </c>
      <c r="C247" s="64" t="e">
        <f>data!#REF!</f>
        <v>#REF!</v>
      </c>
      <c r="D247" s="226"/>
    </row>
    <row r="248" spans="1:4" s="60" customFormat="1" ht="30" customHeight="1">
      <c r="A248" s="215">
        <v>20</v>
      </c>
      <c r="B248" s="58" t="str">
        <f>B232</f>
        <v>Nomor SKPP</v>
      </c>
      <c r="C248" s="82" t="e">
        <f>data!#REF!</f>
        <v>#REF!</v>
      </c>
      <c r="D248" s="218"/>
    </row>
    <row r="249" spans="1:4" s="60" customFormat="1" ht="30" customHeight="1">
      <c r="A249" s="216"/>
      <c r="B249" s="76" t="s">
        <v>64</v>
      </c>
      <c r="C249" s="82" t="s">
        <v>68</v>
      </c>
      <c r="D249" s="219"/>
    </row>
    <row r="250" spans="1:4" s="60" customFormat="1" ht="30" customHeight="1">
      <c r="A250" s="216"/>
      <c r="B250" s="76" t="s">
        <v>44</v>
      </c>
      <c r="C250" s="62" t="e">
        <f>data!#REF!</f>
        <v>#REF!</v>
      </c>
      <c r="D250" s="219"/>
    </row>
    <row r="251" spans="1:4" s="60" customFormat="1" ht="30" customHeight="1">
      <c r="A251" s="216"/>
      <c r="B251" s="76" t="s">
        <v>61</v>
      </c>
      <c r="C251" s="62" t="e">
        <f>data!#REF!</f>
        <v>#REF!</v>
      </c>
      <c r="D251" s="219"/>
    </row>
    <row r="252" spans="1:4" s="60" customFormat="1" ht="30" customHeight="1">
      <c r="A252" s="216"/>
      <c r="B252" s="76" t="s">
        <v>1</v>
      </c>
      <c r="C252" s="81" t="e">
        <f>data!#REF!</f>
        <v>#REF!</v>
      </c>
      <c r="D252" s="219"/>
    </row>
    <row r="253" spans="1:4" s="60" customFormat="1" ht="30" customHeight="1">
      <c r="A253" s="216"/>
      <c r="B253" s="76" t="s">
        <v>62</v>
      </c>
      <c r="C253" s="62" t="e">
        <f>data!#REF!</f>
        <v>#REF!</v>
      </c>
      <c r="D253" s="219"/>
    </row>
    <row r="254" spans="1:4" s="60" customFormat="1" ht="30" customHeight="1">
      <c r="A254" s="216"/>
      <c r="B254" s="76" t="s">
        <v>12</v>
      </c>
      <c r="C254" s="62" t="e">
        <f>data!#REF!</f>
        <v>#REF!</v>
      </c>
      <c r="D254" s="219"/>
    </row>
    <row r="255" spans="1:4" s="60" customFormat="1" ht="30" customHeight="1" thickBot="1">
      <c r="A255" s="217"/>
      <c r="B255" s="80" t="s">
        <v>63</v>
      </c>
      <c r="C255" s="68" t="e">
        <f>data!#REF!</f>
        <v>#REF!</v>
      </c>
      <c r="D255" s="220"/>
    </row>
    <row r="256" spans="1:4" s="60" customFormat="1" ht="4.5" customHeight="1">
      <c r="A256" s="69"/>
      <c r="B256" s="70"/>
      <c r="C256" s="70"/>
      <c r="D256" s="69"/>
    </row>
    <row r="257" spans="1:4" s="60" customFormat="1" ht="17.100000000000001" customHeight="1">
      <c r="A257" s="69"/>
      <c r="B257" s="70"/>
      <c r="C257" s="70"/>
      <c r="D257" s="71" t="str">
        <f>D204</f>
        <v>Balikpapan, 1 Februari 2013</v>
      </c>
    </row>
    <row r="258" spans="1:4" s="60" customFormat="1" ht="17.100000000000001" customHeight="1">
      <c r="A258" s="69"/>
      <c r="B258" s="70"/>
      <c r="C258" s="70"/>
      <c r="D258" s="71" t="str">
        <f>D205</f>
        <v>Kepala Balai</v>
      </c>
    </row>
    <row r="259" spans="1:4" s="60" customFormat="1" ht="17.100000000000001" customHeight="1">
      <c r="A259" s="69"/>
      <c r="B259" s="70"/>
      <c r="C259" s="70"/>
      <c r="D259" s="71"/>
    </row>
    <row r="260" spans="1:4" s="60" customFormat="1" ht="6.75" customHeight="1">
      <c r="A260" s="69"/>
      <c r="B260" s="70"/>
      <c r="C260" s="70"/>
      <c r="D260" s="71"/>
    </row>
    <row r="261" spans="1:4" s="60" customFormat="1" ht="17.100000000000001" customHeight="1">
      <c r="A261" s="69"/>
      <c r="B261" s="70"/>
      <c r="C261" s="70"/>
      <c r="D261" s="71"/>
    </row>
    <row r="262" spans="1:4" s="60" customFormat="1" ht="17.100000000000001" customHeight="1">
      <c r="A262" s="69"/>
      <c r="B262" s="70"/>
      <c r="C262" s="70"/>
      <c r="D262" s="71"/>
    </row>
    <row r="263" spans="1:4" s="60" customFormat="1" ht="17.100000000000001" customHeight="1">
      <c r="A263" s="69"/>
      <c r="B263" s="70"/>
      <c r="C263" s="70"/>
      <c r="D263" s="71"/>
    </row>
    <row r="264" spans="1:4" s="60" customFormat="1" ht="17.100000000000001" customHeight="1">
      <c r="A264" s="69"/>
      <c r="B264" s="70"/>
      <c r="C264" s="70"/>
      <c r="D264" s="71" t="str">
        <f>D211</f>
        <v>Eko Sulistyo</v>
      </c>
    </row>
    <row r="265" spans="1:4" s="60" customFormat="1" ht="17.100000000000001" customHeight="1">
      <c r="A265" s="69"/>
      <c r="B265" s="70"/>
      <c r="C265" s="70"/>
      <c r="D265" s="71" t="str">
        <f>D212</f>
        <v>NIP 196803031995011001</v>
      </c>
    </row>
    <row r="266" spans="1:4" s="51" customFormat="1">
      <c r="A266" s="51" t="s">
        <v>48</v>
      </c>
    </row>
    <row r="267" spans="1:4" s="51" customFormat="1">
      <c r="A267" s="51" t="s">
        <v>51</v>
      </c>
    </row>
    <row r="268" spans="1:4" s="51" customFormat="1">
      <c r="A268" s="51" t="s">
        <v>49</v>
      </c>
    </row>
    <row r="269" spans="1:4" ht="3.75" customHeight="1">
      <c r="A269" s="52"/>
      <c r="B269" s="52"/>
      <c r="C269" s="52"/>
      <c r="D269" s="52"/>
    </row>
    <row r="270" spans="1:4" ht="15.75">
      <c r="A270" s="227" t="s">
        <v>52</v>
      </c>
      <c r="B270" s="227"/>
      <c r="C270" s="227"/>
      <c r="D270" s="227"/>
    </row>
    <row r="271" spans="1:4" ht="3" customHeight="1">
      <c r="A271" s="52"/>
      <c r="B271" s="52"/>
      <c r="C271" s="52"/>
      <c r="D271" s="52"/>
    </row>
    <row r="272" spans="1:4" ht="18">
      <c r="A272" s="54" t="s">
        <v>53</v>
      </c>
      <c r="B272" s="54"/>
      <c r="C272" s="54" t="str">
        <f>C219</f>
        <v>: Diklat Penyegaran Pengadaan Barang/Jasa</v>
      </c>
      <c r="D272" s="52"/>
    </row>
    <row r="273" spans="1:4" ht="18">
      <c r="A273" s="54" t="s">
        <v>54</v>
      </c>
      <c r="B273" s="54"/>
      <c r="C273" s="54" t="str">
        <f>C220</f>
        <v>: 28 Januari s.d 1 Februari 2013</v>
      </c>
      <c r="D273" s="52"/>
    </row>
    <row r="274" spans="1:4" ht="18">
      <c r="A274" s="54" t="s">
        <v>55</v>
      </c>
      <c r="B274" s="54"/>
      <c r="C274" s="54" t="str">
        <f>C221</f>
        <v>: 29 Peserta</v>
      </c>
      <c r="D274" s="52"/>
    </row>
    <row r="275" spans="1:4" ht="6.75" customHeight="1" thickBot="1"/>
    <row r="276" spans="1:4" s="52" customFormat="1" ht="32.1" customHeight="1">
      <c r="A276" s="72" t="s">
        <v>56</v>
      </c>
      <c r="B276" s="73" t="s">
        <v>57</v>
      </c>
      <c r="C276" s="73" t="s">
        <v>58</v>
      </c>
      <c r="D276" s="74" t="s">
        <v>59</v>
      </c>
    </row>
    <row r="277" spans="1:4" s="60" customFormat="1" ht="30" customHeight="1">
      <c r="A277" s="215">
        <v>21</v>
      </c>
      <c r="B277" s="75" t="s">
        <v>47</v>
      </c>
      <c r="C277" s="82" t="e">
        <f>data!#REF!</f>
        <v>#REF!</v>
      </c>
      <c r="D277" s="218"/>
    </row>
    <row r="278" spans="1:4" s="60" customFormat="1" ht="30" customHeight="1">
      <c r="A278" s="216"/>
      <c r="B278" s="76" t="s">
        <v>60</v>
      </c>
      <c r="C278" s="82" t="s">
        <v>68</v>
      </c>
      <c r="D278" s="219"/>
    </row>
    <row r="279" spans="1:4" s="60" customFormat="1" ht="30" customHeight="1">
      <c r="A279" s="216"/>
      <c r="B279" s="76" t="s">
        <v>44</v>
      </c>
      <c r="C279" s="62" t="e">
        <f>data!#REF!</f>
        <v>#REF!</v>
      </c>
      <c r="D279" s="219"/>
    </row>
    <row r="280" spans="1:4" s="60" customFormat="1" ht="30" customHeight="1">
      <c r="A280" s="216"/>
      <c r="B280" s="76" t="s">
        <v>61</v>
      </c>
      <c r="C280" s="62" t="e">
        <f>data!#REF!</f>
        <v>#REF!</v>
      </c>
      <c r="D280" s="219"/>
    </row>
    <row r="281" spans="1:4" s="60" customFormat="1" ht="30" customHeight="1">
      <c r="A281" s="216"/>
      <c r="B281" s="76" t="s">
        <v>1</v>
      </c>
      <c r="C281" s="81" t="e">
        <f>data!#REF!</f>
        <v>#REF!</v>
      </c>
      <c r="D281" s="219"/>
    </row>
    <row r="282" spans="1:4" s="60" customFormat="1" ht="30" customHeight="1">
      <c r="A282" s="216"/>
      <c r="B282" s="76" t="s">
        <v>62</v>
      </c>
      <c r="C282" s="81" t="e">
        <f>data!#REF!</f>
        <v>#REF!</v>
      </c>
      <c r="D282" s="219"/>
    </row>
    <row r="283" spans="1:4" s="60" customFormat="1" ht="30" customHeight="1">
      <c r="A283" s="216"/>
      <c r="B283" s="76" t="s">
        <v>12</v>
      </c>
      <c r="C283" s="62" t="e">
        <f>data!#REF!</f>
        <v>#REF!</v>
      </c>
      <c r="D283" s="219"/>
    </row>
    <row r="284" spans="1:4" s="60" customFormat="1" ht="42.75" customHeight="1">
      <c r="A284" s="228"/>
      <c r="B284" s="77" t="s">
        <v>63</v>
      </c>
      <c r="C284" s="64" t="e">
        <f>data!#REF!</f>
        <v>#REF!</v>
      </c>
      <c r="D284" s="229"/>
    </row>
    <row r="285" spans="1:4" s="60" customFormat="1" ht="30" customHeight="1">
      <c r="A285" s="215">
        <v>22</v>
      </c>
      <c r="B285" s="75" t="str">
        <f>B277</f>
        <v>Nomor SKPP</v>
      </c>
      <c r="C285" s="82" t="e">
        <f>data!#REF!</f>
        <v>#REF!</v>
      </c>
      <c r="D285" s="218"/>
    </row>
    <row r="286" spans="1:4" s="60" customFormat="1" ht="30" customHeight="1">
      <c r="A286" s="216"/>
      <c r="B286" s="76" t="s">
        <v>64</v>
      </c>
      <c r="C286" s="82" t="s">
        <v>68</v>
      </c>
      <c r="D286" s="219"/>
    </row>
    <row r="287" spans="1:4" s="60" customFormat="1" ht="30" customHeight="1">
      <c r="A287" s="216"/>
      <c r="B287" s="76" t="s">
        <v>44</v>
      </c>
      <c r="C287" s="62" t="e">
        <f>data!#REF!</f>
        <v>#REF!</v>
      </c>
      <c r="D287" s="219"/>
    </row>
    <row r="288" spans="1:4" s="60" customFormat="1" ht="30" customHeight="1">
      <c r="A288" s="216"/>
      <c r="B288" s="76" t="s">
        <v>61</v>
      </c>
      <c r="C288" s="62" t="e">
        <f>data!#REF!</f>
        <v>#REF!</v>
      </c>
      <c r="D288" s="219"/>
    </row>
    <row r="289" spans="1:4" s="60" customFormat="1" ht="30" customHeight="1">
      <c r="A289" s="216"/>
      <c r="B289" s="76" t="s">
        <v>1</v>
      </c>
      <c r="C289" s="81" t="e">
        <f>data!#REF!</f>
        <v>#REF!</v>
      </c>
      <c r="D289" s="219"/>
    </row>
    <row r="290" spans="1:4" s="60" customFormat="1" ht="30" customHeight="1">
      <c r="A290" s="216"/>
      <c r="B290" s="76" t="s">
        <v>62</v>
      </c>
      <c r="C290" s="81" t="e">
        <f>data!#REF!</f>
        <v>#REF!</v>
      </c>
      <c r="D290" s="219"/>
    </row>
    <row r="291" spans="1:4" s="60" customFormat="1" ht="30" customHeight="1">
      <c r="A291" s="216"/>
      <c r="B291" s="76" t="s">
        <v>12</v>
      </c>
      <c r="C291" s="62" t="e">
        <f>data!#REF!</f>
        <v>#REF!</v>
      </c>
      <c r="D291" s="219"/>
    </row>
    <row r="292" spans="1:4" s="60" customFormat="1" ht="39" customHeight="1">
      <c r="A292" s="228"/>
      <c r="B292" s="77" t="s">
        <v>63</v>
      </c>
      <c r="C292" s="64" t="e">
        <f>data!#REF!</f>
        <v>#REF!</v>
      </c>
      <c r="D292" s="229"/>
    </row>
    <row r="293" spans="1:4" s="60" customFormat="1" ht="30" customHeight="1">
      <c r="A293" s="221">
        <v>23</v>
      </c>
      <c r="B293" s="75" t="str">
        <f>B277</f>
        <v>Nomor SKPP</v>
      </c>
      <c r="C293" s="82" t="e">
        <f>data!#REF!</f>
        <v>#REF!</v>
      </c>
      <c r="D293" s="224"/>
    </row>
    <row r="294" spans="1:4" s="60" customFormat="1" ht="30" customHeight="1">
      <c r="A294" s="222"/>
      <c r="B294" s="76" t="s">
        <v>64</v>
      </c>
      <c r="C294" s="82" t="s">
        <v>68</v>
      </c>
      <c r="D294" s="225"/>
    </row>
    <row r="295" spans="1:4" s="60" customFormat="1" ht="30" customHeight="1">
      <c r="A295" s="222"/>
      <c r="B295" s="76" t="s">
        <v>44</v>
      </c>
      <c r="C295" s="62" t="e">
        <f>data!#REF!</f>
        <v>#REF!</v>
      </c>
      <c r="D295" s="225"/>
    </row>
    <row r="296" spans="1:4" s="60" customFormat="1" ht="30" customHeight="1">
      <c r="A296" s="222"/>
      <c r="B296" s="76" t="s">
        <v>61</v>
      </c>
      <c r="C296" s="62" t="e">
        <f>data!#REF!</f>
        <v>#REF!</v>
      </c>
      <c r="D296" s="225"/>
    </row>
    <row r="297" spans="1:4" s="60" customFormat="1" ht="30" customHeight="1">
      <c r="A297" s="222"/>
      <c r="B297" s="76" t="s">
        <v>1</v>
      </c>
      <c r="C297" s="81" t="e">
        <f>data!#REF!</f>
        <v>#REF!</v>
      </c>
      <c r="D297" s="225"/>
    </row>
    <row r="298" spans="1:4" s="60" customFormat="1" ht="30" customHeight="1">
      <c r="A298" s="222"/>
      <c r="B298" s="76" t="s">
        <v>62</v>
      </c>
      <c r="C298" s="81" t="e">
        <f>data!#REF!</f>
        <v>#REF!</v>
      </c>
      <c r="D298" s="225"/>
    </row>
    <row r="299" spans="1:4" s="60" customFormat="1" ht="30" customHeight="1">
      <c r="A299" s="222"/>
      <c r="B299" s="76" t="s">
        <v>12</v>
      </c>
      <c r="C299" s="62" t="e">
        <f>data!#REF!</f>
        <v>#REF!</v>
      </c>
      <c r="D299" s="225"/>
    </row>
    <row r="300" spans="1:4" s="60" customFormat="1" ht="43.5" customHeight="1">
      <c r="A300" s="223"/>
      <c r="B300" s="63" t="s">
        <v>63</v>
      </c>
      <c r="C300" s="64" t="e">
        <f>data!#REF!</f>
        <v>#REF!</v>
      </c>
      <c r="D300" s="226"/>
    </row>
    <row r="301" spans="1:4" s="60" customFormat="1" ht="30" customHeight="1">
      <c r="A301" s="215">
        <v>24</v>
      </c>
      <c r="B301" s="78" t="str">
        <f>B285</f>
        <v>Nomor SKPP</v>
      </c>
      <c r="C301" s="82" t="e">
        <f>data!#REF!</f>
        <v>#REF!</v>
      </c>
      <c r="D301" s="218"/>
    </row>
    <row r="302" spans="1:4" s="60" customFormat="1" ht="30" customHeight="1">
      <c r="A302" s="216"/>
      <c r="B302" s="76" t="s">
        <v>64</v>
      </c>
      <c r="C302" s="82" t="s">
        <v>68</v>
      </c>
      <c r="D302" s="219"/>
    </row>
    <row r="303" spans="1:4" s="60" customFormat="1" ht="30" customHeight="1">
      <c r="A303" s="216"/>
      <c r="B303" s="76" t="s">
        <v>44</v>
      </c>
      <c r="C303" s="62" t="e">
        <f>data!#REF!</f>
        <v>#REF!</v>
      </c>
      <c r="D303" s="219"/>
    </row>
    <row r="304" spans="1:4" s="60" customFormat="1" ht="30" customHeight="1">
      <c r="A304" s="216"/>
      <c r="B304" s="76" t="s">
        <v>61</v>
      </c>
      <c r="C304" s="62" t="e">
        <f>data!#REF!</f>
        <v>#REF!</v>
      </c>
      <c r="D304" s="219"/>
    </row>
    <row r="305" spans="1:4" s="60" customFormat="1" ht="30" customHeight="1">
      <c r="A305" s="216"/>
      <c r="B305" s="76" t="s">
        <v>1</v>
      </c>
      <c r="C305" s="81" t="e">
        <f>data!#REF!</f>
        <v>#REF!</v>
      </c>
      <c r="D305" s="219"/>
    </row>
    <row r="306" spans="1:4" s="60" customFormat="1" ht="30" customHeight="1">
      <c r="A306" s="216"/>
      <c r="B306" s="76" t="s">
        <v>62</v>
      </c>
      <c r="C306" s="81" t="e">
        <f>data!#REF!</f>
        <v>#REF!</v>
      </c>
      <c r="D306" s="219"/>
    </row>
    <row r="307" spans="1:4" s="60" customFormat="1" ht="30" customHeight="1">
      <c r="A307" s="216"/>
      <c r="B307" s="76" t="s">
        <v>12</v>
      </c>
      <c r="C307" s="62" t="e">
        <f>data!#REF!</f>
        <v>#REF!</v>
      </c>
      <c r="D307" s="219"/>
    </row>
    <row r="308" spans="1:4" s="60" customFormat="1" ht="39.75" customHeight="1" thickBot="1">
      <c r="A308" s="217"/>
      <c r="B308" s="80" t="s">
        <v>63</v>
      </c>
      <c r="C308" s="68" t="e">
        <f>data!#REF!</f>
        <v>#REF!</v>
      </c>
      <c r="D308" s="220"/>
    </row>
    <row r="309" spans="1:4" s="60" customFormat="1" ht="4.5" customHeight="1">
      <c r="A309" s="69"/>
      <c r="B309" s="70"/>
      <c r="C309" s="70"/>
      <c r="D309" s="69"/>
    </row>
    <row r="310" spans="1:4" s="60" customFormat="1" ht="17.100000000000001" customHeight="1">
      <c r="A310" s="69"/>
      <c r="B310" s="70"/>
      <c r="C310" s="70"/>
      <c r="D310" s="71" t="str">
        <f>D257</f>
        <v>Balikpapan, 1 Februari 2013</v>
      </c>
    </row>
    <row r="311" spans="1:4" s="60" customFormat="1" ht="17.100000000000001" customHeight="1">
      <c r="A311" s="69"/>
      <c r="B311" s="70"/>
      <c r="C311" s="70"/>
      <c r="D311" s="71" t="str">
        <f>D258</f>
        <v>Kepala Balai</v>
      </c>
    </row>
    <row r="312" spans="1:4" s="60" customFormat="1" ht="17.100000000000001" customHeight="1">
      <c r="A312" s="69"/>
      <c r="B312" s="70"/>
      <c r="C312" s="70"/>
      <c r="D312" s="71"/>
    </row>
    <row r="313" spans="1:4" s="60" customFormat="1" ht="17.100000000000001" customHeight="1">
      <c r="A313" s="69"/>
      <c r="B313" s="70"/>
      <c r="C313" s="70"/>
      <c r="D313" s="71"/>
    </row>
    <row r="314" spans="1:4" s="60" customFormat="1" ht="12" customHeight="1">
      <c r="A314" s="69"/>
      <c r="B314" s="70"/>
      <c r="C314" s="70"/>
      <c r="D314" s="71"/>
    </row>
    <row r="315" spans="1:4" s="60" customFormat="1" ht="17.100000000000001" customHeight="1">
      <c r="A315" s="69"/>
      <c r="B315" s="70"/>
      <c r="C315" s="70"/>
      <c r="D315" s="71"/>
    </row>
    <row r="316" spans="1:4" s="60" customFormat="1" ht="17.100000000000001" customHeight="1">
      <c r="A316" s="69"/>
      <c r="B316" s="70"/>
      <c r="C316" s="70"/>
      <c r="D316" s="71"/>
    </row>
    <row r="317" spans="1:4" s="60" customFormat="1" ht="17.100000000000001" customHeight="1">
      <c r="A317" s="69"/>
      <c r="B317" s="70"/>
      <c r="C317" s="70"/>
      <c r="D317" s="71" t="str">
        <f>D264</f>
        <v>Eko Sulistyo</v>
      </c>
    </row>
    <row r="318" spans="1:4" s="60" customFormat="1" ht="17.100000000000001" customHeight="1">
      <c r="A318" s="69"/>
      <c r="B318" s="70"/>
      <c r="C318" s="70"/>
      <c r="D318" s="71" t="str">
        <f>D265</f>
        <v>NIP 196803031995011001</v>
      </c>
    </row>
    <row r="319" spans="1:4" s="51" customFormat="1">
      <c r="A319" s="51" t="s">
        <v>48</v>
      </c>
    </row>
    <row r="320" spans="1:4" s="51" customFormat="1">
      <c r="A320" s="51" t="s">
        <v>51</v>
      </c>
    </row>
    <row r="321" spans="1:4" s="51" customFormat="1">
      <c r="A321" s="51" t="s">
        <v>49</v>
      </c>
    </row>
    <row r="322" spans="1:4" ht="3.75" customHeight="1">
      <c r="A322" s="52"/>
      <c r="B322" s="52"/>
      <c r="C322" s="52"/>
      <c r="D322" s="52"/>
    </row>
    <row r="323" spans="1:4" ht="15.75">
      <c r="A323" s="227" t="s">
        <v>52</v>
      </c>
      <c r="B323" s="227"/>
      <c r="C323" s="227"/>
      <c r="D323" s="227"/>
    </row>
    <row r="324" spans="1:4" ht="3" customHeight="1">
      <c r="A324" s="52"/>
      <c r="B324" s="52"/>
      <c r="C324" s="52"/>
      <c r="D324" s="52"/>
    </row>
    <row r="325" spans="1:4" ht="18">
      <c r="A325" s="54" t="s">
        <v>53</v>
      </c>
      <c r="B325" s="54"/>
      <c r="C325" s="54" t="str">
        <f>C272</f>
        <v>: Diklat Penyegaran Pengadaan Barang/Jasa</v>
      </c>
      <c r="D325" s="52"/>
    </row>
    <row r="326" spans="1:4" ht="18">
      <c r="A326" s="54" t="s">
        <v>54</v>
      </c>
      <c r="B326" s="54"/>
      <c r="C326" s="54" t="str">
        <f>C273</f>
        <v>: 28 Januari s.d 1 Februari 2013</v>
      </c>
      <c r="D326" s="52"/>
    </row>
    <row r="327" spans="1:4" ht="18">
      <c r="A327" s="54" t="s">
        <v>55</v>
      </c>
      <c r="B327" s="54"/>
      <c r="C327" s="54" t="str">
        <f>C274</f>
        <v>: 29 Peserta</v>
      </c>
      <c r="D327" s="52"/>
    </row>
    <row r="328" spans="1:4" ht="6.75" customHeight="1" thickBot="1"/>
    <row r="329" spans="1:4" s="52" customFormat="1" ht="32.1" customHeight="1">
      <c r="A329" s="72" t="s">
        <v>56</v>
      </c>
      <c r="B329" s="73" t="s">
        <v>57</v>
      </c>
      <c r="C329" s="73" t="s">
        <v>58</v>
      </c>
      <c r="D329" s="74" t="s">
        <v>59</v>
      </c>
    </row>
    <row r="330" spans="1:4" s="60" customFormat="1" ht="32.1" customHeight="1">
      <c r="A330" s="215">
        <v>25</v>
      </c>
      <c r="B330" s="75" t="s">
        <v>47</v>
      </c>
      <c r="C330" s="82" t="e">
        <f>data!#REF!</f>
        <v>#REF!</v>
      </c>
      <c r="D330" s="218"/>
    </row>
    <row r="331" spans="1:4" s="60" customFormat="1" ht="32.1" customHeight="1">
      <c r="A331" s="216"/>
      <c r="B331" s="76" t="s">
        <v>60</v>
      </c>
      <c r="C331" s="82" t="s">
        <v>68</v>
      </c>
      <c r="D331" s="219"/>
    </row>
    <row r="332" spans="1:4" s="60" customFormat="1" ht="32.1" customHeight="1">
      <c r="A332" s="216"/>
      <c r="B332" s="76" t="s">
        <v>44</v>
      </c>
      <c r="C332" s="62" t="e">
        <f>data!#REF!</f>
        <v>#REF!</v>
      </c>
      <c r="D332" s="219"/>
    </row>
    <row r="333" spans="1:4" s="60" customFormat="1" ht="32.1" customHeight="1">
      <c r="A333" s="216"/>
      <c r="B333" s="76" t="s">
        <v>61</v>
      </c>
      <c r="C333" s="62" t="e">
        <f>data!#REF!</f>
        <v>#REF!</v>
      </c>
      <c r="D333" s="219"/>
    </row>
    <row r="334" spans="1:4" s="60" customFormat="1" ht="32.1" customHeight="1">
      <c r="A334" s="216"/>
      <c r="B334" s="76" t="s">
        <v>1</v>
      </c>
      <c r="C334" s="81" t="e">
        <f>data!#REF!</f>
        <v>#REF!</v>
      </c>
      <c r="D334" s="219"/>
    </row>
    <row r="335" spans="1:4" s="60" customFormat="1" ht="32.1" customHeight="1">
      <c r="A335" s="216"/>
      <c r="B335" s="76" t="s">
        <v>62</v>
      </c>
      <c r="C335" s="62" t="e">
        <f>data!#REF!</f>
        <v>#REF!</v>
      </c>
      <c r="D335" s="219"/>
    </row>
    <row r="336" spans="1:4" s="60" customFormat="1" ht="32.1" customHeight="1">
      <c r="A336" s="216"/>
      <c r="B336" s="76" t="s">
        <v>12</v>
      </c>
      <c r="C336" s="62" t="e">
        <f>data!#REF!</f>
        <v>#REF!</v>
      </c>
      <c r="D336" s="219"/>
    </row>
    <row r="337" spans="1:4" s="60" customFormat="1" ht="42" customHeight="1">
      <c r="A337" s="228"/>
      <c r="B337" s="77" t="s">
        <v>63</v>
      </c>
      <c r="C337" s="64" t="e">
        <f>data!#REF!</f>
        <v>#REF!</v>
      </c>
      <c r="D337" s="229"/>
    </row>
    <row r="338" spans="1:4" s="60" customFormat="1" ht="32.1" customHeight="1">
      <c r="A338" s="215">
        <v>26</v>
      </c>
      <c r="B338" s="75" t="str">
        <f>B330</f>
        <v>Nomor SKPP</v>
      </c>
      <c r="C338" s="82" t="e">
        <f>data!#REF!</f>
        <v>#REF!</v>
      </c>
      <c r="D338" s="218"/>
    </row>
    <row r="339" spans="1:4" s="60" customFormat="1" ht="32.1" customHeight="1">
      <c r="A339" s="216"/>
      <c r="B339" s="76" t="s">
        <v>64</v>
      </c>
      <c r="C339" s="82" t="s">
        <v>68</v>
      </c>
      <c r="D339" s="219"/>
    </row>
    <row r="340" spans="1:4" s="60" customFormat="1" ht="32.1" customHeight="1">
      <c r="A340" s="216"/>
      <c r="B340" s="76" t="s">
        <v>44</v>
      </c>
      <c r="C340" s="62" t="e">
        <f>data!#REF!</f>
        <v>#REF!</v>
      </c>
      <c r="D340" s="219"/>
    </row>
    <row r="341" spans="1:4" s="60" customFormat="1" ht="32.1" customHeight="1">
      <c r="A341" s="216"/>
      <c r="B341" s="76" t="s">
        <v>61</v>
      </c>
      <c r="C341" s="62" t="e">
        <f>data!#REF!</f>
        <v>#REF!</v>
      </c>
      <c r="D341" s="219"/>
    </row>
    <row r="342" spans="1:4" s="60" customFormat="1" ht="32.1" customHeight="1">
      <c r="A342" s="216"/>
      <c r="B342" s="76" t="s">
        <v>1</v>
      </c>
      <c r="C342" s="81" t="e">
        <f>data!#REF!</f>
        <v>#REF!</v>
      </c>
      <c r="D342" s="219"/>
    </row>
    <row r="343" spans="1:4" s="60" customFormat="1" ht="32.1" customHeight="1">
      <c r="A343" s="216"/>
      <c r="B343" s="76" t="s">
        <v>62</v>
      </c>
      <c r="C343" s="81" t="e">
        <f>data!#REF!</f>
        <v>#REF!</v>
      </c>
      <c r="D343" s="219"/>
    </row>
    <row r="344" spans="1:4" s="60" customFormat="1" ht="32.1" customHeight="1">
      <c r="A344" s="216"/>
      <c r="B344" s="76" t="s">
        <v>12</v>
      </c>
      <c r="C344" s="62" t="e">
        <f>data!#REF!</f>
        <v>#REF!</v>
      </c>
      <c r="D344" s="219"/>
    </row>
    <row r="345" spans="1:4" s="60" customFormat="1" ht="18.75" thickBot="1">
      <c r="A345" s="217"/>
      <c r="B345" s="80" t="s">
        <v>63</v>
      </c>
      <c r="C345" s="68" t="e">
        <f>data!#REF!</f>
        <v>#REF!</v>
      </c>
      <c r="D345" s="220"/>
    </row>
    <row r="346" spans="1:4" s="60" customFormat="1" ht="15">
      <c r="A346" s="69"/>
      <c r="B346" s="70"/>
      <c r="C346" s="70"/>
      <c r="D346" s="69"/>
    </row>
    <row r="347" spans="1:4" s="60" customFormat="1" ht="18">
      <c r="A347" s="69"/>
      <c r="B347" s="70"/>
      <c r="C347" s="70"/>
      <c r="D347" s="71" t="str">
        <f>D310</f>
        <v>Balikpapan, 1 Februari 2013</v>
      </c>
    </row>
    <row r="348" spans="1:4" s="60" customFormat="1" ht="17.100000000000001" customHeight="1">
      <c r="A348" s="69"/>
      <c r="B348" s="70"/>
      <c r="C348" s="70"/>
      <c r="D348" s="71" t="str">
        <f>D311</f>
        <v>Kepala Balai</v>
      </c>
    </row>
    <row r="349" spans="1:4" s="60" customFormat="1" ht="17.100000000000001" customHeight="1">
      <c r="A349" s="69"/>
      <c r="B349" s="70"/>
      <c r="C349" s="70"/>
      <c r="D349" s="71"/>
    </row>
    <row r="350" spans="1:4" s="60" customFormat="1" ht="17.100000000000001" customHeight="1">
      <c r="A350" s="69"/>
      <c r="B350" s="70"/>
      <c r="C350" s="70"/>
      <c r="D350" s="71"/>
    </row>
    <row r="351" spans="1:4" s="60" customFormat="1" ht="17.100000000000001" customHeight="1">
      <c r="A351" s="69"/>
      <c r="B351" s="70"/>
      <c r="C351" s="70"/>
      <c r="D351" s="71"/>
    </row>
    <row r="352" spans="1:4" s="60" customFormat="1" ht="17.100000000000001" customHeight="1">
      <c r="A352" s="69"/>
      <c r="B352" s="70"/>
      <c r="C352" s="70"/>
      <c r="D352" s="71"/>
    </row>
    <row r="353" spans="1:4" s="60" customFormat="1" ht="17.100000000000001" customHeight="1">
      <c r="A353" s="69"/>
      <c r="B353" s="70"/>
      <c r="C353" s="70"/>
      <c r="D353" s="71"/>
    </row>
    <row r="354" spans="1:4" s="60" customFormat="1" ht="17.100000000000001" customHeight="1">
      <c r="A354" s="69"/>
      <c r="B354" s="70"/>
      <c r="C354" s="70"/>
      <c r="D354" s="71" t="str">
        <f>D317</f>
        <v>Eko Sulistyo</v>
      </c>
    </row>
    <row r="355" spans="1:4" s="60" customFormat="1" ht="17.100000000000001" customHeight="1">
      <c r="A355" s="69"/>
      <c r="B355" s="70"/>
      <c r="C355" s="70"/>
      <c r="D355" s="71" t="str">
        <f>D318</f>
        <v>NIP 196803031995011001</v>
      </c>
    </row>
  </sheetData>
  <mergeCells count="59">
    <mergeCell ref="A28:A35"/>
    <mergeCell ref="D28:D35"/>
    <mergeCell ref="A5:D5"/>
    <mergeCell ref="A12:A19"/>
    <mergeCell ref="D12:D19"/>
    <mergeCell ref="A20:A27"/>
    <mergeCell ref="D20:D27"/>
    <mergeCell ref="A118:A125"/>
    <mergeCell ref="D118:D125"/>
    <mergeCell ref="A36:A43"/>
    <mergeCell ref="D36:D43"/>
    <mergeCell ref="A58:D58"/>
    <mergeCell ref="A65:A72"/>
    <mergeCell ref="D65:D72"/>
    <mergeCell ref="A73:A80"/>
    <mergeCell ref="D73:D80"/>
    <mergeCell ref="A81:A88"/>
    <mergeCell ref="D81:D88"/>
    <mergeCell ref="A89:A96"/>
    <mergeCell ref="D89:D96"/>
    <mergeCell ref="A111:D111"/>
    <mergeCell ref="A187:A194"/>
    <mergeCell ref="D187:D194"/>
    <mergeCell ref="A126:A133"/>
    <mergeCell ref="D126:D133"/>
    <mergeCell ref="A134:A141"/>
    <mergeCell ref="D134:D141"/>
    <mergeCell ref="A142:A149"/>
    <mergeCell ref="D142:D149"/>
    <mergeCell ref="A164:D164"/>
    <mergeCell ref="A171:A178"/>
    <mergeCell ref="D171:D178"/>
    <mergeCell ref="A179:A186"/>
    <mergeCell ref="D179:D186"/>
    <mergeCell ref="A195:A202"/>
    <mergeCell ref="D195:D202"/>
    <mergeCell ref="A217:D217"/>
    <mergeCell ref="A224:A231"/>
    <mergeCell ref="D224:D231"/>
    <mergeCell ref="A232:A239"/>
    <mergeCell ref="D232:D239"/>
    <mergeCell ref="D240:D247"/>
    <mergeCell ref="A248:A255"/>
    <mergeCell ref="D248:D255"/>
    <mergeCell ref="A240:A247"/>
    <mergeCell ref="A270:D270"/>
    <mergeCell ref="A285:A292"/>
    <mergeCell ref="D285:D292"/>
    <mergeCell ref="A277:A284"/>
    <mergeCell ref="D277:D284"/>
    <mergeCell ref="A338:A345"/>
    <mergeCell ref="D338:D345"/>
    <mergeCell ref="A293:A300"/>
    <mergeCell ref="D293:D300"/>
    <mergeCell ref="A301:A308"/>
    <mergeCell ref="D301:D308"/>
    <mergeCell ref="A323:D323"/>
    <mergeCell ref="A330:A337"/>
    <mergeCell ref="D330:D337"/>
  </mergeCells>
  <printOptions horizontalCentered="1"/>
  <pageMargins left="0.43" right="0.25" top="0" bottom="0.75" header="0.5" footer="0.5"/>
  <pageSetup paperSize="5" scale="68" orientation="portrait" horizontalDpi="4294967293" verticalDpi="4294967293" r:id="rId1"/>
  <headerFooter alignWithMargins="0"/>
  <rowBreaks count="6" manualBreakCount="6">
    <brk id="53" max="3" man="1"/>
    <brk id="106" max="3" man="1"/>
    <brk id="159" max="3" man="1"/>
    <brk id="212" max="3" man="1"/>
    <brk id="265" max="3" man="1"/>
    <brk id="318" max="3" man="1"/>
  </rowBreaks>
</worksheet>
</file>

<file path=xl/worksheets/sheet3.xml><?xml version="1.0" encoding="utf-8"?>
<worksheet xmlns="http://schemas.openxmlformats.org/spreadsheetml/2006/main" xmlns:r="http://schemas.openxmlformats.org/officeDocument/2006/relationships">
  <sheetPr codeName="Sheet1">
    <pageSetUpPr fitToPage="1"/>
  </sheetPr>
  <dimension ref="A1:P64"/>
  <sheetViews>
    <sheetView tabSelected="1" view="pageBreakPreview" topLeftCell="A21" zoomScale="70" zoomScaleNormal="75" zoomScaleSheetLayoutView="70" workbookViewId="0">
      <selection activeCell="H28" sqref="H28"/>
    </sheetView>
  </sheetViews>
  <sheetFormatPr defaultColWidth="21.83203125" defaultRowHeight="18.75"/>
  <cols>
    <col min="1" max="1" width="4.5" style="2" customWidth="1"/>
    <col min="2" max="2" width="55.83203125" style="2" customWidth="1"/>
    <col min="3" max="3" width="36.1640625" style="2" customWidth="1"/>
    <col min="4" max="4" width="5.6640625" style="2" customWidth="1"/>
    <col min="5" max="5" width="12.5" style="2" customWidth="1"/>
    <col min="6" max="6" width="14.5" style="2" customWidth="1"/>
    <col min="7" max="7" width="11.6640625" style="2" customWidth="1"/>
    <col min="8" max="8" width="82.5" style="2" customWidth="1"/>
    <col min="9" max="9" width="3.6640625" style="2" customWidth="1"/>
    <col min="10" max="16384" width="21.83203125" style="2"/>
  </cols>
  <sheetData>
    <row r="1" spans="1:16" ht="72" customHeight="1">
      <c r="A1" s="234">
        <v>21</v>
      </c>
      <c r="B1" s="234"/>
    </row>
    <row r="2" spans="1:16" s="12" customFormat="1" ht="59.25" customHeight="1">
      <c r="A2" s="237" t="s">
        <v>45</v>
      </c>
      <c r="B2" s="237"/>
      <c r="C2" s="237"/>
      <c r="D2" s="237"/>
      <c r="E2" s="237"/>
      <c r="F2" s="237"/>
      <c r="G2" s="237"/>
      <c r="H2" s="237"/>
      <c r="I2" s="48"/>
      <c r="K2" s="16"/>
      <c r="L2" s="16"/>
    </row>
    <row r="3" spans="1:16" s="12" customFormat="1" ht="20.25" customHeight="1">
      <c r="A3" s="179" t="s">
        <v>6</v>
      </c>
      <c r="B3" s="179"/>
      <c r="C3" s="181" t="s">
        <v>248</v>
      </c>
      <c r="D3" s="184" t="s">
        <v>249</v>
      </c>
      <c r="E3" s="179"/>
      <c r="F3" s="179"/>
      <c r="G3" s="182"/>
      <c r="H3" s="183"/>
      <c r="I3" s="1"/>
      <c r="J3" s="17"/>
      <c r="K3" s="16"/>
      <c r="L3" s="16"/>
    </row>
    <row r="4" spans="1:16" s="12" customFormat="1" ht="15.75" customHeight="1">
      <c r="A4" s="1"/>
      <c r="B4" s="1"/>
      <c r="C4" s="84"/>
      <c r="D4" s="1"/>
      <c r="E4" s="2"/>
      <c r="F4" s="2"/>
      <c r="G4" s="2"/>
      <c r="H4" s="1"/>
      <c r="I4" s="1"/>
      <c r="J4" s="13"/>
      <c r="K4" s="13"/>
      <c r="L4" s="13"/>
      <c r="M4" s="13"/>
      <c r="N4" s="13"/>
      <c r="O4" s="13"/>
      <c r="P4" s="13"/>
    </row>
    <row r="5" spans="1:16" s="12" customFormat="1" ht="45.75" customHeight="1">
      <c r="A5" s="238" t="s">
        <v>86</v>
      </c>
      <c r="B5" s="238"/>
      <c r="C5" s="238"/>
      <c r="D5" s="238"/>
      <c r="E5" s="238"/>
      <c r="F5" s="238"/>
      <c r="G5" s="238"/>
      <c r="H5" s="238"/>
      <c r="I5" s="34"/>
      <c r="J5" s="13"/>
      <c r="K5" s="13"/>
      <c r="L5" s="13"/>
      <c r="M5" s="13"/>
      <c r="N5" s="13"/>
      <c r="O5" s="13"/>
      <c r="P5" s="13"/>
    </row>
    <row r="6" spans="1:16" s="12" customFormat="1" ht="44.25" customHeight="1">
      <c r="A6" s="19"/>
      <c r="B6" s="19"/>
      <c r="C6" s="33" t="s">
        <v>26</v>
      </c>
      <c r="D6" s="20" t="s">
        <v>27</v>
      </c>
      <c r="E6" s="35" t="str">
        <f>VLOOKUP($A$1,data!$A$12:$K$32,3)</f>
        <v>Yosa Hilman Wisaksono</v>
      </c>
      <c r="F6" s="36"/>
      <c r="G6" s="159"/>
      <c r="H6" s="159"/>
      <c r="I6" s="19"/>
      <c r="J6" s="13"/>
      <c r="K6" s="13"/>
      <c r="L6" s="13"/>
      <c r="M6" s="13"/>
      <c r="N6" s="13"/>
      <c r="O6" s="13"/>
      <c r="P6" s="13"/>
    </row>
    <row r="7" spans="1:16" s="12" customFormat="1" ht="25.5" customHeight="1">
      <c r="A7" s="19"/>
      <c r="B7" s="19"/>
      <c r="C7" s="33" t="s">
        <v>41</v>
      </c>
      <c r="D7" s="20" t="s">
        <v>27</v>
      </c>
      <c r="E7" s="32" t="str">
        <f>VLOOKUP($A$1,data!$A$12:$K$32,6)</f>
        <v>198305302004121002</v>
      </c>
      <c r="F7" s="36"/>
      <c r="G7" s="159"/>
      <c r="H7" s="159"/>
      <c r="I7" s="19"/>
      <c r="J7" s="13"/>
      <c r="K7" s="13"/>
      <c r="L7" s="13"/>
      <c r="M7" s="13"/>
      <c r="N7" s="13"/>
      <c r="O7" s="13"/>
      <c r="P7" s="13"/>
    </row>
    <row r="8" spans="1:16" s="12" customFormat="1" ht="23.25" customHeight="1">
      <c r="A8" s="19"/>
      <c r="B8" s="19"/>
      <c r="C8" s="33" t="s">
        <v>42</v>
      </c>
      <c r="D8" s="20" t="s">
        <v>27</v>
      </c>
      <c r="E8" s="177" t="str">
        <f>VLOOKUP($A$1,data!$A$12:$K$32,4)</f>
        <v>Semarang, 30 Mei 1983</v>
      </c>
      <c r="F8" s="32"/>
      <c r="G8" s="32"/>
      <c r="H8" s="32"/>
      <c r="I8" s="32"/>
      <c r="J8" s="13"/>
      <c r="K8" s="13"/>
      <c r="L8" s="13"/>
      <c r="M8" s="13"/>
      <c r="N8" s="13"/>
      <c r="O8" s="13"/>
      <c r="P8" s="13"/>
    </row>
    <row r="9" spans="1:16" s="12" customFormat="1" ht="23.25" customHeight="1">
      <c r="A9" s="19"/>
      <c r="B9" s="19"/>
      <c r="C9" s="33" t="s">
        <v>11</v>
      </c>
      <c r="D9" s="20" t="s">
        <v>27</v>
      </c>
      <c r="E9" s="177" t="str">
        <f>VLOOKUP($A$1,data!$A$12:$K$32,9)</f>
        <v>Penata Muda  (III/a)</v>
      </c>
      <c r="F9" s="32"/>
      <c r="G9" s="32"/>
      <c r="H9" s="32"/>
      <c r="I9" s="32"/>
      <c r="J9" s="13"/>
      <c r="K9" s="13"/>
      <c r="L9" s="13"/>
      <c r="M9" s="13"/>
      <c r="N9" s="13"/>
      <c r="O9" s="13"/>
      <c r="P9" s="13"/>
    </row>
    <row r="10" spans="1:16" s="12" customFormat="1" ht="23.25" customHeight="1">
      <c r="A10" s="19"/>
      <c r="B10" s="19"/>
      <c r="C10" s="33" t="s">
        <v>43</v>
      </c>
      <c r="D10" s="20" t="s">
        <v>27</v>
      </c>
      <c r="E10" s="177" t="str">
        <f>VLOOKUP($A$1,data!$A$12:$K$32,10)</f>
        <v>Kepala Subseksi Pengolahan Data dan Administrasi Dokumen</v>
      </c>
      <c r="F10" s="177"/>
      <c r="G10" s="32"/>
      <c r="H10" s="32"/>
      <c r="I10" s="32"/>
      <c r="J10" s="13"/>
      <c r="K10" s="13"/>
      <c r="L10" s="13"/>
      <c r="M10" s="13"/>
      <c r="N10" s="13"/>
      <c r="O10" s="13"/>
      <c r="P10" s="13"/>
    </row>
    <row r="11" spans="1:16" s="12" customFormat="1" ht="26.25" customHeight="1">
      <c r="A11" s="19"/>
      <c r="B11" s="19"/>
      <c r="C11" s="33" t="s">
        <v>40</v>
      </c>
      <c r="D11" s="20" t="s">
        <v>27</v>
      </c>
      <c r="E11" s="236" t="str">
        <f>VLOOKUP($A$1,data!$A$12:$K$32,11)</f>
        <v>Kantor Pengawasan dan Pelayanan Bea dan Cukai Tipe Madya Pabean C Nunukan</v>
      </c>
      <c r="F11" s="236"/>
      <c r="G11" s="236"/>
      <c r="H11" s="236"/>
      <c r="I11" s="47"/>
      <c r="J11" s="13"/>
      <c r="K11" s="13"/>
      <c r="L11" s="13"/>
      <c r="M11" s="13"/>
      <c r="N11" s="13"/>
      <c r="O11" s="13"/>
      <c r="P11" s="13"/>
    </row>
    <row r="12" spans="1:16" s="12" customFormat="1" ht="21" customHeight="1">
      <c r="A12" s="19"/>
      <c r="B12" s="19"/>
      <c r="C12" s="19"/>
      <c r="D12" s="37"/>
      <c r="E12" s="236"/>
      <c r="F12" s="236"/>
      <c r="G12" s="236"/>
      <c r="H12" s="236"/>
      <c r="I12" s="47"/>
      <c r="J12" s="13"/>
      <c r="K12" s="13"/>
      <c r="L12" s="13"/>
      <c r="M12" s="13"/>
      <c r="N12" s="13"/>
      <c r="O12" s="13"/>
      <c r="P12" s="13"/>
    </row>
    <row r="13" spans="1:16" s="12" customFormat="1" ht="14.25" customHeight="1">
      <c r="A13" s="19"/>
      <c r="B13" s="19"/>
      <c r="C13" s="19"/>
      <c r="D13" s="37"/>
      <c r="E13" s="47"/>
      <c r="F13" s="47"/>
      <c r="G13" s="47"/>
      <c r="H13" s="47"/>
      <c r="I13" s="47"/>
      <c r="J13" s="13"/>
      <c r="K13" s="13"/>
      <c r="L13" s="13"/>
      <c r="M13" s="13"/>
      <c r="N13" s="13"/>
      <c r="O13" s="13"/>
      <c r="P13" s="13"/>
    </row>
    <row r="14" spans="1:16" s="12" customFormat="1" ht="39" customHeight="1">
      <c r="A14" s="239" t="s">
        <v>73</v>
      </c>
      <c r="B14" s="239"/>
      <c r="C14" s="239"/>
      <c r="D14" s="239"/>
      <c r="E14" s="239"/>
      <c r="F14" s="239"/>
      <c r="G14" s="239"/>
      <c r="H14" s="239"/>
      <c r="I14" s="49"/>
      <c r="J14" s="24"/>
      <c r="K14" s="24"/>
      <c r="L14" s="13"/>
      <c r="M14" s="13"/>
      <c r="N14" s="13"/>
      <c r="O14" s="13"/>
      <c r="P14" s="13"/>
    </row>
    <row r="15" spans="1:16" s="12" customFormat="1" ht="3.75" customHeight="1">
      <c r="A15" s="19"/>
      <c r="B15" s="19"/>
      <c r="C15" s="19"/>
      <c r="D15" s="19"/>
      <c r="E15" s="19"/>
      <c r="F15" s="19"/>
      <c r="G15" s="19"/>
      <c r="H15" s="19"/>
      <c r="I15" s="19"/>
      <c r="J15" s="13"/>
      <c r="K15" s="13"/>
      <c r="L15" s="13"/>
      <c r="M15" s="13"/>
      <c r="N15" s="13"/>
      <c r="O15" s="13"/>
      <c r="P15" s="13"/>
    </row>
    <row r="16" spans="1:16" s="12" customFormat="1" ht="18.75" hidden="1" customHeight="1">
      <c r="A16" s="19"/>
      <c r="B16" s="19"/>
      <c r="C16" s="19"/>
      <c r="D16" s="38"/>
      <c r="E16" s="19" t="s">
        <v>4</v>
      </c>
      <c r="F16" s="19"/>
      <c r="G16" s="19"/>
      <c r="H16" s="37"/>
      <c r="I16" s="37"/>
      <c r="J16" s="13"/>
      <c r="K16" s="13"/>
      <c r="L16" s="13"/>
      <c r="M16" s="13"/>
      <c r="N16" s="13"/>
      <c r="O16" s="13"/>
      <c r="P16" s="13"/>
    </row>
    <row r="17" spans="1:16" s="12" customFormat="1" ht="21.75" hidden="1" customHeight="1">
      <c r="A17" s="19"/>
      <c r="B17" s="19"/>
      <c r="C17" s="39" t="s">
        <v>5</v>
      </c>
      <c r="D17" s="19" t="s">
        <v>6</v>
      </c>
      <c r="E17" s="19"/>
      <c r="F17" s="19"/>
      <c r="G17" s="19"/>
      <c r="H17" s="19" t="s">
        <v>7</v>
      </c>
      <c r="I17" s="19"/>
      <c r="J17" s="13"/>
      <c r="K17" s="13"/>
      <c r="L17" s="13"/>
      <c r="M17" s="13"/>
      <c r="N17" s="13"/>
      <c r="O17" s="13"/>
      <c r="P17" s="13"/>
    </row>
    <row r="18" spans="1:16" s="12" customFormat="1" ht="12.95" hidden="1" customHeight="1">
      <c r="A18" s="19"/>
      <c r="B18" s="19"/>
      <c r="C18" s="19"/>
      <c r="D18" s="19"/>
      <c r="E18" s="19"/>
      <c r="F18" s="19"/>
      <c r="G18" s="19"/>
      <c r="H18" s="19"/>
      <c r="I18" s="19"/>
      <c r="J18" s="13"/>
      <c r="K18" s="13"/>
      <c r="L18" s="13"/>
      <c r="M18" s="13"/>
      <c r="N18" s="13"/>
      <c r="O18" s="13"/>
      <c r="P18" s="13"/>
    </row>
    <row r="19" spans="1:16" s="12" customFormat="1" ht="18" hidden="1" customHeight="1">
      <c r="A19" s="19"/>
      <c r="B19" s="19"/>
      <c r="C19" s="19"/>
      <c r="D19" s="19"/>
      <c r="E19" s="19"/>
      <c r="F19" s="19"/>
      <c r="G19" s="19"/>
      <c r="H19" s="19"/>
      <c r="I19" s="19"/>
      <c r="J19" s="13"/>
      <c r="K19" s="13"/>
      <c r="L19" s="13"/>
      <c r="M19" s="13"/>
      <c r="N19" s="13"/>
      <c r="O19" s="13"/>
      <c r="P19" s="13"/>
    </row>
    <row r="20" spans="1:16" s="12" customFormat="1" ht="20.25" hidden="1">
      <c r="A20" s="19"/>
      <c r="B20" s="19"/>
      <c r="C20" s="19"/>
      <c r="D20" s="19"/>
      <c r="E20" s="19"/>
      <c r="F20" s="19"/>
      <c r="G20" s="19"/>
      <c r="H20" s="19"/>
      <c r="I20" s="19"/>
      <c r="J20" s="13"/>
      <c r="K20" s="13"/>
      <c r="L20" s="13"/>
      <c r="M20" s="13"/>
      <c r="N20" s="13"/>
      <c r="O20" s="13"/>
      <c r="P20" s="13"/>
    </row>
    <row r="21" spans="1:16" s="12" customFormat="1" ht="90" customHeight="1">
      <c r="A21" s="235" t="s">
        <v>204</v>
      </c>
      <c r="B21" s="235"/>
      <c r="C21" s="235"/>
      <c r="D21" s="235"/>
      <c r="E21" s="235"/>
      <c r="F21" s="235"/>
      <c r="G21" s="235"/>
      <c r="H21" s="235"/>
      <c r="I21" s="34"/>
      <c r="J21" s="13"/>
      <c r="K21" s="13"/>
      <c r="L21" s="13"/>
      <c r="M21" s="13"/>
      <c r="N21" s="13"/>
      <c r="O21" s="13"/>
      <c r="P21" s="13"/>
    </row>
    <row r="22" spans="1:16" s="12" customFormat="1" ht="5.25" hidden="1" customHeight="1">
      <c r="A22" s="34"/>
      <c r="B22" s="34"/>
      <c r="C22" s="34"/>
      <c r="D22" s="34"/>
      <c r="E22" s="34"/>
      <c r="F22" s="34"/>
      <c r="G22" s="34"/>
      <c r="H22" s="34"/>
      <c r="I22" s="34"/>
      <c r="J22" s="13"/>
      <c r="K22" s="13"/>
      <c r="L22" s="13"/>
      <c r="M22" s="13"/>
      <c r="N22" s="13"/>
      <c r="O22" s="13"/>
      <c r="P22" s="13"/>
    </row>
    <row r="23" spans="1:16" s="12" customFormat="1" ht="3" hidden="1" customHeight="1">
      <c r="A23" s="40"/>
      <c r="B23" s="40"/>
      <c r="C23" s="40"/>
      <c r="D23" s="40"/>
      <c r="E23" s="40"/>
      <c r="F23" s="40"/>
      <c r="G23" s="40"/>
      <c r="H23" s="40"/>
      <c r="I23" s="40"/>
      <c r="J23" s="13"/>
      <c r="K23" s="13"/>
      <c r="L23" s="13"/>
      <c r="M23" s="13"/>
      <c r="N23" s="13"/>
      <c r="O23" s="13"/>
      <c r="P23" s="13"/>
    </row>
    <row r="24" spans="1:16" s="12" customFormat="1" ht="4.5" hidden="1" customHeight="1">
      <c r="A24" s="41" t="s">
        <v>6</v>
      </c>
      <c r="B24" s="41"/>
      <c r="C24" s="37"/>
      <c r="D24" s="148" t="s">
        <v>13</v>
      </c>
      <c r="E24" s="37"/>
      <c r="F24" s="155"/>
      <c r="G24" s="150"/>
      <c r="H24" s="150"/>
      <c r="I24" s="33"/>
      <c r="J24" s="13"/>
      <c r="K24" s="13"/>
      <c r="L24" s="13"/>
      <c r="M24" s="13"/>
      <c r="N24" s="13"/>
      <c r="O24" s="13"/>
      <c r="P24" s="13"/>
    </row>
    <row r="25" spans="1:16" s="12" customFormat="1" ht="21.75" customHeight="1">
      <c r="A25" s="41"/>
      <c r="B25" s="41"/>
      <c r="C25" s="37"/>
      <c r="D25" s="19"/>
      <c r="E25" s="37"/>
      <c r="F25" s="37"/>
      <c r="G25" s="178" t="s">
        <v>205</v>
      </c>
      <c r="H25" s="179"/>
      <c r="I25" s="23"/>
      <c r="J25" s="13"/>
      <c r="K25" s="13"/>
      <c r="L25" s="13"/>
      <c r="M25" s="13"/>
      <c r="N25" s="13"/>
      <c r="O25" s="13"/>
      <c r="P25" s="13"/>
    </row>
    <row r="26" spans="1:16" s="12" customFormat="1" ht="24.75" customHeight="1">
      <c r="A26" s="43"/>
      <c r="B26" s="41"/>
      <c r="C26" s="44"/>
      <c r="D26" s="45"/>
      <c r="E26" s="44"/>
      <c r="F26" s="151"/>
      <c r="G26" s="180" t="s">
        <v>96</v>
      </c>
      <c r="H26" s="179"/>
      <c r="I26" s="25"/>
      <c r="J26" s="13"/>
      <c r="K26" s="13"/>
      <c r="L26" s="13"/>
      <c r="M26" s="13"/>
      <c r="N26" s="13"/>
      <c r="O26" s="13"/>
      <c r="P26" s="13"/>
    </row>
    <row r="27" spans="1:16" s="12" customFormat="1" ht="21.75" customHeight="1">
      <c r="A27" s="43"/>
      <c r="B27" s="41"/>
      <c r="C27" s="44"/>
      <c r="D27" s="45"/>
      <c r="E27" s="44"/>
      <c r="F27" s="152"/>
      <c r="G27" s="180" t="s">
        <v>260</v>
      </c>
      <c r="H27" s="179"/>
      <c r="I27" s="25"/>
      <c r="J27" s="13"/>
      <c r="K27" s="13"/>
      <c r="L27" s="13"/>
      <c r="M27" s="13"/>
      <c r="N27" s="13"/>
      <c r="O27" s="13"/>
      <c r="P27" s="13"/>
    </row>
    <row r="28" spans="1:16" s="12" customFormat="1" ht="38.25" customHeight="1">
      <c r="A28" s="18"/>
      <c r="B28" s="25"/>
      <c r="C28" s="44"/>
      <c r="D28" s="45"/>
      <c r="E28" s="45"/>
      <c r="F28" s="23"/>
      <c r="G28" s="153"/>
      <c r="I28" s="46"/>
      <c r="J28" s="13"/>
      <c r="K28" s="13"/>
      <c r="L28" s="13"/>
      <c r="M28" s="13"/>
      <c r="N28" s="13"/>
      <c r="O28" s="13"/>
      <c r="P28" s="13"/>
    </row>
    <row r="29" spans="1:16" s="12" customFormat="1" ht="52.5" customHeight="1">
      <c r="A29" s="18"/>
      <c r="B29" s="25"/>
      <c r="C29" s="44"/>
      <c r="D29" s="45"/>
      <c r="E29" s="45"/>
      <c r="F29" s="154"/>
      <c r="G29" s="153" t="s">
        <v>104</v>
      </c>
      <c r="I29" s="44"/>
      <c r="J29" s="13"/>
      <c r="K29" s="13"/>
      <c r="L29" s="13"/>
      <c r="M29" s="13"/>
      <c r="N29" s="13"/>
      <c r="O29" s="13"/>
      <c r="P29" s="13"/>
    </row>
    <row r="30" spans="1:16" s="14" customFormat="1" ht="21" customHeight="1">
      <c r="A30" s="42"/>
      <c r="B30" s="46"/>
      <c r="C30" s="44"/>
      <c r="D30" s="45"/>
      <c r="E30" s="45"/>
      <c r="F30" s="23"/>
      <c r="G30" s="23" t="s">
        <v>105</v>
      </c>
      <c r="I30" s="44"/>
      <c r="J30" s="15"/>
      <c r="K30" s="15"/>
      <c r="L30" s="15"/>
      <c r="M30" s="15"/>
      <c r="N30" s="15"/>
      <c r="O30" s="15"/>
      <c r="P30" s="15"/>
    </row>
    <row r="31" spans="1:16" s="12" customFormat="1" ht="18" customHeight="1">
      <c r="A31" s="42"/>
      <c r="B31" s="42"/>
      <c r="C31" s="2"/>
      <c r="D31" s="37"/>
      <c r="E31" s="37" t="s">
        <v>6</v>
      </c>
      <c r="F31" s="37"/>
      <c r="H31" s="37"/>
      <c r="I31" s="37"/>
      <c r="J31" s="13"/>
      <c r="K31" s="13"/>
      <c r="L31" s="13"/>
      <c r="M31" s="13"/>
      <c r="N31" s="13"/>
      <c r="O31" s="13"/>
      <c r="P31" s="13"/>
    </row>
    <row r="32" spans="1:16">
      <c r="J32" s="4"/>
      <c r="K32" s="4"/>
      <c r="L32" s="4"/>
      <c r="M32" s="4"/>
      <c r="N32" s="4"/>
      <c r="O32" s="4"/>
      <c r="P32" s="4"/>
    </row>
    <row r="33" spans="1:16">
      <c r="J33" s="4"/>
      <c r="K33" s="4"/>
      <c r="L33" s="4"/>
      <c r="M33" s="4"/>
      <c r="N33" s="4"/>
      <c r="O33" s="4"/>
      <c r="P33" s="4"/>
    </row>
    <row r="34" spans="1:16">
      <c r="J34" s="4"/>
      <c r="K34" s="4"/>
      <c r="L34" s="4"/>
      <c r="M34" s="4"/>
      <c r="N34" s="4"/>
      <c r="O34" s="4"/>
      <c r="P34" s="4"/>
    </row>
    <row r="37" spans="1:16">
      <c r="A37"/>
      <c r="B37"/>
      <c r="C37"/>
      <c r="D37"/>
      <c r="E37"/>
      <c r="F37"/>
      <c r="G37"/>
      <c r="H37"/>
      <c r="I37"/>
    </row>
    <row r="38" spans="1:16">
      <c r="A38"/>
      <c r="B38"/>
      <c r="C38"/>
      <c r="D38"/>
      <c r="E38" s="3"/>
      <c r="F38" s="3"/>
      <c r="G38"/>
      <c r="H38"/>
      <c r="I38"/>
    </row>
    <row r="39" spans="1:16">
      <c r="A39"/>
      <c r="B39"/>
      <c r="C39"/>
      <c r="D39"/>
      <c r="E39" s="3"/>
      <c r="F39" s="3"/>
      <c r="G39"/>
      <c r="H39"/>
      <c r="I39"/>
    </row>
    <row r="40" spans="1:16">
      <c r="A40"/>
      <c r="B40"/>
      <c r="C40"/>
      <c r="D40"/>
      <c r="E40" s="3"/>
      <c r="F40" s="3"/>
      <c r="G40"/>
      <c r="H40"/>
      <c r="I40"/>
    </row>
    <row r="41" spans="1:16">
      <c r="A41"/>
      <c r="B41"/>
      <c r="C41"/>
      <c r="D41"/>
      <c r="E41" s="3"/>
      <c r="F41" s="3"/>
      <c r="G41"/>
      <c r="H41"/>
      <c r="I41"/>
    </row>
    <row r="42" spans="1:16">
      <c r="A42"/>
      <c r="B42"/>
      <c r="C42"/>
      <c r="D42"/>
      <c r="E42" s="3"/>
      <c r="F42" s="3"/>
      <c r="G42"/>
      <c r="H42"/>
      <c r="I42"/>
    </row>
    <row r="43" spans="1:16">
      <c r="A43"/>
      <c r="B43"/>
      <c r="C43"/>
      <c r="D43"/>
      <c r="E43" s="3"/>
      <c r="F43" s="3"/>
      <c r="G43"/>
      <c r="H43"/>
      <c r="I43"/>
    </row>
    <row r="44" spans="1:16">
      <c r="A44"/>
      <c r="B44"/>
      <c r="C44"/>
      <c r="D44"/>
      <c r="E44" s="3"/>
      <c r="F44" s="3"/>
      <c r="G44"/>
      <c r="H44"/>
      <c r="I44"/>
    </row>
    <row r="45" spans="1:16">
      <c r="A45"/>
      <c r="B45"/>
      <c r="C45"/>
      <c r="D45"/>
      <c r="E45" s="3"/>
      <c r="F45" s="3"/>
      <c r="G45"/>
      <c r="H45"/>
      <c r="I45"/>
    </row>
    <row r="46" spans="1:16">
      <c r="A46"/>
      <c r="B46"/>
      <c r="C46"/>
      <c r="D46"/>
      <c r="E46" s="3"/>
      <c r="F46" s="3"/>
      <c r="G46"/>
      <c r="H46"/>
      <c r="I46"/>
    </row>
    <row r="47" spans="1:16">
      <c r="A47"/>
      <c r="B47"/>
      <c r="C47"/>
      <c r="D47"/>
      <c r="E47" s="3"/>
      <c r="F47" s="3"/>
      <c r="G47"/>
      <c r="H47"/>
      <c r="I47"/>
    </row>
    <row r="48" spans="1:16">
      <c r="A48"/>
      <c r="B48"/>
      <c r="C48"/>
      <c r="D48"/>
      <c r="E48" s="3"/>
      <c r="F48" s="3"/>
      <c r="G48"/>
      <c r="H48"/>
      <c r="I48"/>
    </row>
    <row r="49" spans="1:9">
      <c r="A49"/>
      <c r="B49"/>
      <c r="C49"/>
      <c r="D49"/>
      <c r="E49" s="3"/>
      <c r="F49" s="3"/>
      <c r="G49"/>
      <c r="H49"/>
      <c r="I49"/>
    </row>
    <row r="50" spans="1:9">
      <c r="A50"/>
      <c r="B50"/>
      <c r="C50"/>
      <c r="D50"/>
      <c r="E50" s="3"/>
      <c r="F50" s="3"/>
      <c r="G50"/>
      <c r="H50"/>
      <c r="I50"/>
    </row>
    <row r="51" spans="1:9">
      <c r="A51"/>
      <c r="B51"/>
      <c r="C51"/>
      <c r="D51"/>
      <c r="E51" s="3"/>
      <c r="F51" s="3"/>
      <c r="G51"/>
      <c r="H51"/>
      <c r="I51"/>
    </row>
    <row r="52" spans="1:9">
      <c r="A52"/>
      <c r="B52"/>
      <c r="C52"/>
      <c r="D52"/>
      <c r="E52" s="3"/>
      <c r="F52" s="3"/>
      <c r="G52"/>
      <c r="H52"/>
      <c r="I52"/>
    </row>
    <row r="53" spans="1:9">
      <c r="A53"/>
      <c r="B53"/>
      <c r="C53"/>
      <c r="D53"/>
      <c r="E53" s="3"/>
      <c r="F53" s="3"/>
      <c r="G53"/>
      <c r="H53"/>
      <c r="I53"/>
    </row>
    <row r="54" spans="1:9">
      <c r="A54"/>
      <c r="B54"/>
      <c r="C54"/>
      <c r="D54"/>
      <c r="E54" s="3"/>
      <c r="F54" s="3"/>
      <c r="G54"/>
      <c r="H54"/>
      <c r="I54"/>
    </row>
    <row r="55" spans="1:9">
      <c r="A55"/>
      <c r="B55"/>
      <c r="C55"/>
      <c r="D55"/>
      <c r="E55" s="3"/>
      <c r="F55" s="3"/>
      <c r="G55"/>
      <c r="H55"/>
      <c r="I55"/>
    </row>
    <row r="56" spans="1:9">
      <c r="A56"/>
      <c r="B56"/>
      <c r="C56"/>
      <c r="D56"/>
      <c r="E56" s="3"/>
      <c r="F56" s="3"/>
      <c r="G56"/>
      <c r="H56"/>
      <c r="I56"/>
    </row>
    <row r="57" spans="1:9">
      <c r="A57"/>
      <c r="B57"/>
      <c r="C57"/>
      <c r="D57"/>
      <c r="E57" s="3"/>
      <c r="F57" s="3"/>
      <c r="G57"/>
      <c r="H57"/>
      <c r="I57"/>
    </row>
    <row r="58" spans="1:9">
      <c r="A58"/>
      <c r="B58"/>
      <c r="C58"/>
      <c r="D58"/>
      <c r="E58" s="3"/>
      <c r="F58" s="3"/>
      <c r="G58"/>
      <c r="H58"/>
      <c r="I58"/>
    </row>
    <row r="59" spans="1:9">
      <c r="A59"/>
      <c r="B59"/>
      <c r="C59"/>
      <c r="D59"/>
      <c r="E59" s="3"/>
      <c r="F59" s="3"/>
      <c r="G59"/>
      <c r="H59"/>
      <c r="I59"/>
    </row>
    <row r="60" spans="1:9">
      <c r="A60"/>
      <c r="B60"/>
      <c r="C60"/>
      <c r="D60"/>
      <c r="E60" s="3"/>
      <c r="F60" s="3"/>
      <c r="G60"/>
      <c r="H60"/>
      <c r="I60"/>
    </row>
    <row r="61" spans="1:9">
      <c r="A61"/>
      <c r="B61"/>
      <c r="C61"/>
      <c r="D61"/>
      <c r="E61" s="3"/>
      <c r="F61" s="3"/>
      <c r="G61"/>
      <c r="H61"/>
      <c r="I61"/>
    </row>
    <row r="62" spans="1:9">
      <c r="A62"/>
      <c r="B62"/>
      <c r="C62"/>
      <c r="D62"/>
      <c r="E62" s="3"/>
      <c r="F62" s="3"/>
      <c r="G62"/>
      <c r="H62"/>
      <c r="I62"/>
    </row>
    <row r="63" spans="1:9">
      <c r="A63"/>
      <c r="B63"/>
      <c r="C63"/>
      <c r="D63"/>
      <c r="E63" s="3"/>
      <c r="F63" s="3"/>
      <c r="G63"/>
      <c r="H63"/>
      <c r="I63"/>
    </row>
    <row r="64" spans="1:9">
      <c r="A64"/>
      <c r="B64"/>
      <c r="C64"/>
      <c r="D64"/>
      <c r="E64"/>
      <c r="F64"/>
      <c r="G64"/>
      <c r="H64"/>
      <c r="I64"/>
    </row>
  </sheetData>
  <mergeCells count="6">
    <mergeCell ref="A1:B1"/>
    <mergeCell ref="A21:H21"/>
    <mergeCell ref="E11:H12"/>
    <mergeCell ref="A2:H2"/>
    <mergeCell ref="A5:H5"/>
    <mergeCell ref="A14:H14"/>
  </mergeCells>
  <phoneticPr fontId="0" type="noConversion"/>
  <printOptions horizontalCentered="1"/>
  <pageMargins left="0.27559055118110237" right="0.27559055118110237" top="1.5748031496062993" bottom="0.19685039370078741" header="0.31496062992125984" footer="0"/>
  <pageSetup paperSize="256" scale="74" fitToWidth="0" orientation="landscape" horizontalDpi="4294967293" r:id="rId1"/>
  <headerFooter alignWithMargins="0"/>
</worksheet>
</file>

<file path=xl/worksheets/sheet4.xml><?xml version="1.0" encoding="utf-8"?>
<worksheet xmlns="http://schemas.openxmlformats.org/spreadsheetml/2006/main" xmlns:r="http://schemas.openxmlformats.org/officeDocument/2006/relationships">
  <sheetPr>
    <pageSetUpPr fitToPage="1"/>
  </sheetPr>
  <dimension ref="A1:Q33"/>
  <sheetViews>
    <sheetView view="pageBreakPreview" topLeftCell="B1" zoomScale="70" zoomScaleNormal="75" zoomScaleSheetLayoutView="70" workbookViewId="0">
      <selection activeCell="E30" sqref="E30"/>
    </sheetView>
  </sheetViews>
  <sheetFormatPr defaultColWidth="10.6640625" defaultRowHeight="12.75"/>
  <cols>
    <col min="1" max="1" width="4.83203125" style="30" hidden="1" customWidth="1"/>
    <col min="2" max="2" width="2.33203125" style="30" customWidth="1"/>
    <col min="3" max="3" width="15.5" style="30" customWidth="1"/>
    <col min="4" max="4" width="96.1640625" style="30" customWidth="1"/>
    <col min="5" max="5" width="23.6640625" style="30" customWidth="1"/>
    <col min="6" max="6" width="22.6640625" style="30" customWidth="1"/>
    <col min="7" max="7" width="15.33203125" style="30" customWidth="1"/>
    <col min="8" max="8" width="27.1640625" style="30" customWidth="1"/>
    <col min="9" max="9" width="4" style="30" customWidth="1"/>
    <col min="10" max="10" width="19.6640625" style="30" customWidth="1"/>
    <col min="11" max="11" width="30.6640625" style="30" customWidth="1"/>
    <col min="12" max="12" width="16.5" style="30" customWidth="1"/>
    <col min="13" max="13" width="19.5" style="30" customWidth="1"/>
    <col min="14" max="14" width="33.83203125" style="30" customWidth="1"/>
    <col min="15" max="15" width="28.83203125" style="30" customWidth="1"/>
    <col min="16" max="16" width="16.83203125" style="30" customWidth="1"/>
    <col min="17" max="29" width="10.6640625" style="30" customWidth="1"/>
    <col min="30" max="30" width="6" style="30" customWidth="1"/>
    <col min="31" max="31" width="20.1640625" style="30" customWidth="1"/>
    <col min="32" max="32" width="34.33203125" style="30" customWidth="1"/>
    <col min="33" max="33" width="14.6640625" style="30" customWidth="1"/>
    <col min="34" max="34" width="16.83203125" style="30" customWidth="1"/>
    <col min="35" max="35" width="28" style="30" customWidth="1"/>
    <col min="36" max="36" width="28.6640625" style="30" customWidth="1"/>
    <col min="37" max="37" width="16.33203125" style="30" customWidth="1"/>
    <col min="38" max="38" width="52.33203125" style="30" customWidth="1"/>
    <col min="39" max="16384" width="10.6640625" style="30"/>
  </cols>
  <sheetData>
    <row r="1" spans="1:17" ht="31.5" customHeight="1">
      <c r="A1" s="8"/>
      <c r="B1" s="242" t="s">
        <v>28</v>
      </c>
      <c r="C1" s="242"/>
      <c r="D1" s="242"/>
      <c r="E1" s="242"/>
      <c r="F1" s="242"/>
      <c r="G1" s="242"/>
      <c r="H1" s="242"/>
      <c r="I1" s="22"/>
      <c r="J1" s="8"/>
      <c r="K1" s="8"/>
      <c r="L1" s="8"/>
      <c r="M1" s="8"/>
      <c r="N1" s="8"/>
    </row>
    <row r="2" spans="1:17" ht="53.25" customHeight="1">
      <c r="A2" s="8"/>
      <c r="B2" s="157"/>
      <c r="C2" s="157"/>
      <c r="D2" s="157"/>
      <c r="E2" s="157"/>
      <c r="F2" s="157"/>
      <c r="G2" s="157"/>
      <c r="H2" s="157"/>
      <c r="I2" s="22"/>
      <c r="J2" s="8"/>
      <c r="K2" s="8"/>
      <c r="L2" s="8"/>
      <c r="M2" s="8"/>
      <c r="N2" s="8"/>
    </row>
    <row r="3" spans="1:17" ht="15" customHeight="1">
      <c r="A3" s="8"/>
      <c r="B3" s="157"/>
      <c r="C3" s="157"/>
      <c r="D3" s="157"/>
      <c r="E3" s="157"/>
      <c r="F3" s="157"/>
      <c r="G3" s="157"/>
      <c r="H3" s="157"/>
      <c r="I3" s="22"/>
      <c r="J3" s="8"/>
      <c r="K3" s="8"/>
      <c r="L3" s="8"/>
      <c r="M3" s="8"/>
      <c r="N3" s="8"/>
    </row>
    <row r="4" spans="1:17" ht="61.5" hidden="1" customHeight="1">
      <c r="A4" s="8"/>
      <c r="B4" s="157"/>
      <c r="C4" s="157"/>
      <c r="D4" s="157"/>
      <c r="E4" s="157"/>
      <c r="F4" s="157"/>
      <c r="G4" s="157"/>
      <c r="H4" s="157"/>
      <c r="I4" s="22"/>
      <c r="J4" s="8"/>
      <c r="K4" s="8"/>
      <c r="L4" s="8"/>
      <c r="M4" s="8"/>
      <c r="N4" s="8"/>
    </row>
    <row r="5" spans="1:17" ht="19.5" hidden="1" customHeight="1">
      <c r="A5" s="8"/>
      <c r="B5" s="22"/>
      <c r="C5" s="22"/>
      <c r="D5" s="22"/>
      <c r="E5" s="22"/>
      <c r="F5" s="22"/>
      <c r="G5" s="22"/>
      <c r="H5" s="22"/>
      <c r="I5" s="22"/>
      <c r="J5" s="8"/>
      <c r="K5" s="8"/>
      <c r="L5" s="8"/>
      <c r="M5" s="8"/>
      <c r="N5" s="8"/>
    </row>
    <row r="6" spans="1:17" ht="3.75" hidden="1" customHeight="1">
      <c r="A6" s="8"/>
      <c r="B6" s="22"/>
      <c r="C6" s="22"/>
      <c r="D6" s="22"/>
      <c r="E6" s="22"/>
      <c r="F6" s="22"/>
      <c r="G6" s="22"/>
      <c r="H6" s="22"/>
      <c r="I6" s="22"/>
      <c r="J6" s="8"/>
      <c r="K6" s="8"/>
      <c r="L6" s="8"/>
      <c r="M6" s="8"/>
      <c r="N6" s="8"/>
    </row>
    <row r="7" spans="1:17" ht="16.5" hidden="1" customHeight="1">
      <c r="A7" s="8"/>
      <c r="C7" s="23"/>
      <c r="D7" s="19"/>
      <c r="E7" s="1"/>
      <c r="F7" s="1"/>
      <c r="G7" s="1"/>
      <c r="H7" s="9"/>
      <c r="I7" s="1"/>
      <c r="J7" s="8"/>
      <c r="K7" s="8"/>
      <c r="L7" s="8"/>
      <c r="M7" s="8"/>
      <c r="N7" s="8"/>
      <c r="O7" s="31"/>
      <c r="P7" s="31"/>
      <c r="Q7" s="31"/>
    </row>
    <row r="8" spans="1:17" ht="30" customHeight="1">
      <c r="A8" s="8"/>
      <c r="B8" s="19"/>
      <c r="C8" s="19"/>
      <c r="D8" s="156" t="s">
        <v>250</v>
      </c>
      <c r="E8" s="1"/>
      <c r="F8" s="1"/>
      <c r="G8" s="1"/>
      <c r="H8" s="9"/>
      <c r="I8" s="1"/>
      <c r="J8" s="1"/>
      <c r="K8" s="1"/>
      <c r="L8" s="1"/>
      <c r="M8" s="1"/>
      <c r="N8" s="1"/>
      <c r="O8" s="31"/>
      <c r="P8" s="31"/>
      <c r="Q8" s="31"/>
    </row>
    <row r="9" spans="1:17" ht="30" customHeight="1">
      <c r="A9" s="8"/>
      <c r="B9" s="19"/>
      <c r="C9" s="19"/>
      <c r="D9" s="160" t="s">
        <v>251</v>
      </c>
      <c r="E9" s="1"/>
      <c r="F9" s="1"/>
      <c r="G9" s="1"/>
      <c r="H9" s="9"/>
      <c r="I9" s="1"/>
      <c r="J9" s="1"/>
      <c r="K9" s="1"/>
      <c r="L9" s="1"/>
      <c r="M9" s="1"/>
      <c r="N9" s="1"/>
      <c r="O9" s="31"/>
      <c r="P9" s="31"/>
      <c r="Q9" s="31"/>
    </row>
    <row r="10" spans="1:17" ht="30" customHeight="1">
      <c r="A10" s="8"/>
      <c r="B10" s="19"/>
      <c r="C10" s="19"/>
      <c r="D10" s="156" t="s">
        <v>252</v>
      </c>
      <c r="E10" s="1"/>
      <c r="F10" s="1"/>
      <c r="G10" s="1"/>
      <c r="H10" s="9"/>
      <c r="I10" s="1"/>
      <c r="J10" s="1"/>
      <c r="K10" s="1"/>
      <c r="L10" s="1"/>
      <c r="M10" s="1"/>
      <c r="N10" s="1"/>
      <c r="O10" s="31"/>
      <c r="P10" s="31"/>
      <c r="Q10" s="31"/>
    </row>
    <row r="11" spans="1:17" ht="30" customHeight="1">
      <c r="A11" s="8"/>
      <c r="B11" s="19"/>
      <c r="C11" s="85"/>
      <c r="D11" s="160" t="s">
        <v>253</v>
      </c>
      <c r="E11" s="1"/>
      <c r="F11" s="1"/>
      <c r="G11" s="1"/>
      <c r="H11" s="9"/>
      <c r="I11" s="1"/>
      <c r="J11" s="1"/>
      <c r="K11" s="1"/>
      <c r="L11" s="1"/>
      <c r="M11" s="1"/>
      <c r="N11" s="1"/>
      <c r="O11" s="31"/>
      <c r="P11" s="31"/>
      <c r="Q11" s="31"/>
    </row>
    <row r="12" spans="1:17" ht="30" customHeight="1">
      <c r="A12" s="8"/>
      <c r="B12" s="19"/>
      <c r="C12" s="19"/>
      <c r="D12" s="241" t="s">
        <v>254</v>
      </c>
      <c r="E12" s="243"/>
      <c r="F12" s="243"/>
      <c r="G12" s="243"/>
      <c r="H12" s="243"/>
      <c r="I12" s="1"/>
      <c r="J12" s="1"/>
      <c r="K12" s="1"/>
      <c r="L12" s="1"/>
      <c r="M12" s="1"/>
      <c r="N12" s="1"/>
      <c r="O12" s="31"/>
      <c r="P12" s="31"/>
      <c r="Q12" s="31"/>
    </row>
    <row r="13" spans="1:17" ht="30" customHeight="1">
      <c r="A13" s="8"/>
      <c r="B13" s="19"/>
      <c r="C13" s="85"/>
      <c r="D13" s="241" t="s">
        <v>255</v>
      </c>
      <c r="E13" s="241"/>
      <c r="F13" s="241"/>
      <c r="G13" s="241"/>
      <c r="H13" s="241"/>
      <c r="I13" s="1"/>
      <c r="J13" s="1"/>
      <c r="K13" s="1"/>
      <c r="L13" s="1"/>
      <c r="M13" s="1"/>
      <c r="N13" s="1"/>
      <c r="O13" s="31"/>
      <c r="P13" s="31"/>
      <c r="Q13" s="31"/>
    </row>
    <row r="14" spans="1:17" ht="30" customHeight="1">
      <c r="A14" s="8"/>
      <c r="B14" s="19"/>
      <c r="C14" s="85"/>
      <c r="D14" s="193" t="s">
        <v>256</v>
      </c>
      <c r="E14" s="158"/>
      <c r="F14" s="158"/>
      <c r="G14" s="158"/>
      <c r="H14" s="158"/>
      <c r="I14" s="1"/>
      <c r="J14" s="1"/>
      <c r="K14" s="1"/>
      <c r="L14" s="1"/>
      <c r="M14" s="1"/>
      <c r="N14" s="1"/>
      <c r="O14" s="31"/>
      <c r="P14" s="31"/>
      <c r="Q14" s="31"/>
    </row>
    <row r="15" spans="1:17" ht="22.5" hidden="1" customHeight="1">
      <c r="A15" s="8"/>
      <c r="B15" s="19"/>
      <c r="C15" s="19"/>
      <c r="D15" s="241"/>
      <c r="E15" s="241"/>
      <c r="F15" s="241"/>
      <c r="G15" s="241"/>
      <c r="H15" s="241"/>
      <c r="I15" s="1"/>
      <c r="J15" s="1"/>
      <c r="K15" s="1"/>
      <c r="L15" s="1"/>
      <c r="M15" s="1"/>
      <c r="N15" s="1"/>
      <c r="O15" s="31"/>
      <c r="P15" s="31"/>
      <c r="Q15" s="31"/>
    </row>
    <row r="16" spans="1:17" ht="5.25" hidden="1" customHeight="1">
      <c r="A16" s="8"/>
      <c r="B16" s="19"/>
      <c r="C16" s="19"/>
      <c r="D16" s="50"/>
      <c r="E16" s="50"/>
      <c r="F16" s="50"/>
      <c r="G16" s="50"/>
      <c r="H16" s="50"/>
      <c r="I16" s="1"/>
      <c r="J16" s="1"/>
      <c r="K16" s="1"/>
      <c r="L16" s="1"/>
      <c r="M16" s="1"/>
      <c r="N16" s="1"/>
      <c r="O16" s="31"/>
      <c r="P16" s="31"/>
      <c r="Q16" s="31"/>
    </row>
    <row r="17" spans="1:17" ht="5.25" hidden="1" customHeight="1">
      <c r="A17" s="8"/>
      <c r="B17" s="19"/>
      <c r="C17" s="19"/>
      <c r="D17" s="19"/>
      <c r="E17" s="1"/>
      <c r="G17" s="1"/>
      <c r="H17" s="9"/>
      <c r="I17" s="1"/>
      <c r="J17" s="1"/>
      <c r="K17" s="1"/>
      <c r="L17" s="1"/>
      <c r="M17" s="1"/>
      <c r="N17" s="1"/>
      <c r="O17" s="31"/>
      <c r="P17" s="31"/>
      <c r="Q17" s="31"/>
    </row>
    <row r="18" spans="1:17" ht="5.25" hidden="1" customHeight="1">
      <c r="A18" s="8"/>
      <c r="B18" s="18"/>
      <c r="C18" s="19"/>
      <c r="D18" s="19"/>
      <c r="E18" s="1"/>
      <c r="G18" s="1"/>
      <c r="H18" s="9"/>
      <c r="I18" s="1"/>
      <c r="J18" s="1"/>
      <c r="K18" s="1"/>
      <c r="L18" s="1"/>
      <c r="M18" s="1"/>
      <c r="N18" s="1"/>
      <c r="O18" s="31"/>
      <c r="P18" s="31"/>
      <c r="Q18" s="31"/>
    </row>
    <row r="19" spans="1:17" ht="5.25" hidden="1" customHeight="1">
      <c r="A19" s="8"/>
      <c r="B19" s="18"/>
      <c r="C19" s="23"/>
      <c r="D19" s="19"/>
      <c r="E19" s="1"/>
      <c r="G19" s="1"/>
      <c r="H19" s="9"/>
      <c r="I19" s="1"/>
      <c r="J19" s="1"/>
      <c r="K19" s="1"/>
      <c r="L19" s="1"/>
      <c r="M19" s="1"/>
      <c r="N19" s="1"/>
      <c r="O19" s="31"/>
      <c r="P19" s="31"/>
      <c r="Q19" s="31"/>
    </row>
    <row r="20" spans="1:17" ht="5.25" customHeight="1">
      <c r="A20" s="8"/>
      <c r="B20" s="18"/>
      <c r="C20" s="19"/>
      <c r="D20" s="240"/>
      <c r="E20" s="240"/>
      <c r="F20" s="240"/>
      <c r="G20" s="240"/>
      <c r="H20" s="240"/>
      <c r="I20" s="1"/>
      <c r="J20" s="1"/>
      <c r="K20" s="1"/>
      <c r="L20" s="1"/>
      <c r="M20" s="1"/>
      <c r="N20" s="1"/>
      <c r="O20" s="31"/>
      <c r="P20" s="31"/>
      <c r="Q20" s="31"/>
    </row>
    <row r="21" spans="1:17" ht="5.25" customHeight="1">
      <c r="A21" s="8"/>
      <c r="B21" s="18"/>
      <c r="C21" s="23"/>
      <c r="D21" s="19"/>
      <c r="E21" s="1"/>
      <c r="G21" s="1"/>
      <c r="H21" s="9"/>
      <c r="I21" s="1"/>
      <c r="J21" s="1"/>
      <c r="K21" s="1"/>
      <c r="L21" s="1"/>
      <c r="M21" s="1"/>
      <c r="N21" s="1"/>
      <c r="O21" s="31"/>
      <c r="P21" s="31"/>
      <c r="Q21" s="31"/>
    </row>
    <row r="22" spans="1:17" ht="5.25" customHeight="1">
      <c r="A22" s="8"/>
      <c r="B22" s="18"/>
      <c r="C22" s="19"/>
      <c r="D22" s="19"/>
      <c r="E22" s="1"/>
      <c r="G22" s="1"/>
      <c r="H22" s="9"/>
      <c r="I22" s="1"/>
      <c r="J22" s="1"/>
      <c r="K22" s="1"/>
      <c r="L22" s="1"/>
      <c r="M22" s="1"/>
      <c r="N22" s="1"/>
      <c r="O22" s="31"/>
      <c r="P22" s="31"/>
      <c r="Q22" s="31"/>
    </row>
    <row r="23" spans="1:17" ht="5.25" customHeight="1">
      <c r="A23" s="8"/>
      <c r="B23" s="18"/>
      <c r="C23" s="19"/>
      <c r="D23" s="19"/>
      <c r="E23" s="1"/>
      <c r="G23" s="1"/>
      <c r="H23" s="9"/>
      <c r="I23" s="1"/>
      <c r="J23" s="1"/>
      <c r="K23" s="1"/>
      <c r="L23" s="1"/>
      <c r="M23" s="1"/>
      <c r="N23" s="1"/>
      <c r="O23" s="31"/>
      <c r="P23" s="31"/>
      <c r="Q23" s="31"/>
    </row>
    <row r="24" spans="1:17" ht="24" customHeight="1">
      <c r="A24" s="8"/>
      <c r="B24" s="18"/>
      <c r="C24" s="19"/>
      <c r="D24" s="19"/>
      <c r="E24" s="1"/>
      <c r="G24" s="1"/>
      <c r="H24" s="9"/>
      <c r="I24" s="1"/>
      <c r="J24" s="1"/>
      <c r="K24" s="1"/>
      <c r="L24" s="1"/>
      <c r="M24" s="1"/>
      <c r="N24" s="1"/>
      <c r="O24" s="31"/>
      <c r="P24" s="31"/>
      <c r="Q24" s="31"/>
    </row>
    <row r="25" spans="1:17" ht="27.75" customHeight="1">
      <c r="A25" s="8"/>
      <c r="B25" s="1"/>
      <c r="C25" s="1"/>
      <c r="E25" s="86" t="s">
        <v>257</v>
      </c>
      <c r="G25" s="19"/>
      <c r="H25" s="19"/>
      <c r="I25" s="1"/>
      <c r="J25" s="1"/>
      <c r="K25" s="1"/>
      <c r="L25" s="1"/>
      <c r="M25" s="1"/>
      <c r="N25" s="1"/>
      <c r="O25" s="31"/>
      <c r="P25" s="31"/>
      <c r="Q25" s="31"/>
    </row>
    <row r="26" spans="1:17" ht="19.5">
      <c r="A26" s="8"/>
      <c r="B26" s="1"/>
      <c r="C26" s="1"/>
      <c r="D26" s="29"/>
      <c r="E26" s="25" t="s">
        <v>69</v>
      </c>
      <c r="G26" s="25"/>
      <c r="H26" s="25"/>
      <c r="I26" s="2"/>
      <c r="J26" s="2"/>
      <c r="K26" s="2"/>
      <c r="L26" s="1"/>
      <c r="M26" s="1"/>
      <c r="N26" s="1"/>
      <c r="O26" s="31"/>
      <c r="P26" s="31"/>
      <c r="Q26" s="31"/>
    </row>
    <row r="27" spans="1:17" ht="19.5">
      <c r="A27" s="8"/>
      <c r="B27" s="1"/>
      <c r="C27" s="1"/>
      <c r="D27" s="29"/>
      <c r="E27" s="25" t="s">
        <v>70</v>
      </c>
      <c r="G27" s="25"/>
      <c r="H27" s="25"/>
      <c r="I27" s="2"/>
      <c r="J27" s="2"/>
      <c r="K27" s="2"/>
      <c r="L27" s="1"/>
      <c r="M27" s="1"/>
      <c r="N27" s="1"/>
      <c r="O27" s="31"/>
      <c r="P27" s="31"/>
      <c r="Q27" s="31"/>
    </row>
    <row r="28" spans="1:17" ht="19.5">
      <c r="A28" s="8"/>
      <c r="B28" s="5"/>
      <c r="C28" s="5"/>
      <c r="D28" s="5"/>
      <c r="E28" s="25"/>
      <c r="G28" s="25"/>
      <c r="H28" s="25"/>
      <c r="I28" s="26"/>
      <c r="J28" s="10"/>
      <c r="K28" s="10"/>
      <c r="L28" s="10"/>
      <c r="M28" s="10"/>
      <c r="N28" s="10"/>
      <c r="O28" s="31"/>
      <c r="P28" s="31"/>
      <c r="Q28" s="31"/>
    </row>
    <row r="29" spans="1:17" ht="23.25" customHeight="1">
      <c r="A29" s="8"/>
      <c r="B29" s="5"/>
      <c r="C29" s="5"/>
      <c r="D29" s="5"/>
      <c r="E29" s="27"/>
      <c r="G29" s="27"/>
      <c r="H29" s="27"/>
      <c r="I29" s="26"/>
      <c r="J29" s="10"/>
      <c r="K29" s="10"/>
      <c r="L29" s="10"/>
      <c r="M29" s="10"/>
      <c r="N29" s="10"/>
      <c r="O29" s="31"/>
      <c r="P29" s="31"/>
      <c r="Q29" s="31"/>
    </row>
    <row r="30" spans="1:17" ht="42.75" customHeight="1">
      <c r="A30" s="8"/>
      <c r="B30" s="5"/>
      <c r="C30" s="5"/>
      <c r="D30" s="5"/>
      <c r="E30" s="28" t="s">
        <v>106</v>
      </c>
      <c r="G30" s="28"/>
      <c r="H30" s="28"/>
      <c r="I30" s="26"/>
      <c r="J30" s="10"/>
      <c r="K30" s="10"/>
      <c r="L30" s="10"/>
      <c r="M30" s="10"/>
      <c r="N30" s="10"/>
      <c r="O30" s="31"/>
      <c r="P30" s="31"/>
      <c r="Q30" s="31"/>
    </row>
    <row r="31" spans="1:17" ht="18" customHeight="1">
      <c r="A31" s="8"/>
      <c r="B31" s="11"/>
      <c r="C31" s="11"/>
      <c r="D31" s="11"/>
      <c r="E31" s="25" t="s">
        <v>95</v>
      </c>
      <c r="G31" s="25"/>
      <c r="H31" s="25"/>
      <c r="I31" s="1"/>
      <c r="J31" s="6"/>
      <c r="K31" s="1"/>
      <c r="L31" s="1"/>
      <c r="M31" s="1"/>
      <c r="N31" s="1"/>
      <c r="O31" s="31"/>
      <c r="P31" s="31"/>
      <c r="Q31" s="31"/>
    </row>
    <row r="32" spans="1:17" ht="21" customHeight="1">
      <c r="A32" s="8"/>
      <c r="B32" s="7"/>
      <c r="C32" s="7"/>
      <c r="D32" s="7"/>
      <c r="E32" s="20" t="s">
        <v>6</v>
      </c>
      <c r="F32" s="20"/>
      <c r="G32" s="21"/>
      <c r="H32" s="7"/>
      <c r="I32" s="1"/>
      <c r="J32" s="1"/>
      <c r="K32" s="1"/>
      <c r="L32" s="1"/>
      <c r="M32" s="1"/>
      <c r="N32" s="1"/>
      <c r="O32" s="31"/>
      <c r="P32" s="31"/>
      <c r="Q32" s="31"/>
    </row>
    <row r="33" spans="2:17" ht="18.75">
      <c r="B33" s="1"/>
      <c r="C33" s="1"/>
      <c r="D33" s="1"/>
      <c r="E33" s="1"/>
      <c r="F33" s="1"/>
      <c r="G33" s="1"/>
      <c r="H33" s="1"/>
      <c r="I33" s="1"/>
      <c r="J33" s="1"/>
      <c r="K33" s="1"/>
      <c r="L33" s="1"/>
      <c r="M33" s="1"/>
      <c r="N33" s="2"/>
      <c r="O33" s="31"/>
      <c r="P33" s="31"/>
      <c r="Q33" s="31"/>
    </row>
  </sheetData>
  <mergeCells count="5">
    <mergeCell ref="D20:H20"/>
    <mergeCell ref="D13:H13"/>
    <mergeCell ref="B1:H1"/>
    <mergeCell ref="D15:H15"/>
    <mergeCell ref="D12:H12"/>
  </mergeCells>
  <phoneticPr fontId="0" type="noConversion"/>
  <printOptions verticalCentered="1"/>
  <pageMargins left="0.6692913385826772" right="0.27559055118110237" top="0.19685039370078741" bottom="0.23622047244094491" header="0" footer="0.23622047244094491"/>
  <pageSetup paperSize="256" scale="69" orientation="landscape" horizontalDpi="4294967293" r:id="rId1"/>
  <headerFooter alignWithMargins="0"/>
</worksheet>
</file>

<file path=xl/worksheets/sheet5.xml><?xml version="1.0" encoding="utf-8"?>
<worksheet xmlns="http://schemas.openxmlformats.org/spreadsheetml/2006/main" xmlns:r="http://schemas.openxmlformats.org/officeDocument/2006/relationships">
  <sheetPr>
    <pageSetUpPr fitToPage="1"/>
  </sheetPr>
  <dimension ref="A1:BM65455"/>
  <sheetViews>
    <sheetView view="pageBreakPreview" topLeftCell="A8" zoomScale="70" zoomScaleNormal="85" zoomScaleSheetLayoutView="70" workbookViewId="0">
      <selection activeCell="C9" sqref="C9:C11"/>
    </sheetView>
  </sheetViews>
  <sheetFormatPr defaultColWidth="10.6640625" defaultRowHeight="18"/>
  <cols>
    <col min="1" max="1" width="4.83203125" style="83" customWidth="1"/>
    <col min="2" max="2" width="5.5" style="83" customWidth="1"/>
    <col min="3" max="3" width="39.5" style="83" customWidth="1"/>
    <col min="4" max="4" width="39.33203125" style="83" customWidth="1"/>
    <col min="5" max="5" width="52.1640625" style="83" hidden="1" customWidth="1"/>
    <col min="6" max="6" width="28.5" style="83" customWidth="1"/>
    <col min="7" max="7" width="36.33203125" style="83" hidden="1" customWidth="1"/>
    <col min="8" max="8" width="20.1640625" style="83" hidden="1" customWidth="1"/>
    <col min="9" max="9" width="30.83203125" style="83" customWidth="1"/>
    <col min="10" max="10" width="44" style="83" customWidth="1"/>
    <col min="11" max="11" width="104.1640625" style="83" bestFit="1" customWidth="1"/>
    <col min="12" max="12" width="79.33203125" style="83" customWidth="1"/>
    <col min="13" max="13" width="11.6640625" style="83" customWidth="1"/>
    <col min="14" max="14" width="40.83203125" style="83" customWidth="1"/>
    <col min="15" max="15" width="24.1640625" style="87" customWidth="1"/>
    <col min="16" max="16" width="8.83203125" style="87" hidden="1" customWidth="1"/>
    <col min="17" max="17" width="4.33203125" style="87" hidden="1" customWidth="1"/>
    <col min="18" max="18" width="3.83203125" style="87" hidden="1" customWidth="1"/>
    <col min="19" max="19" width="4" style="87" hidden="1" customWidth="1"/>
    <col min="20" max="20" width="7.5" style="87" hidden="1" customWidth="1"/>
    <col min="21" max="21" width="4.83203125" style="87" hidden="1" customWidth="1"/>
    <col min="22" max="22" width="6.33203125" style="87" hidden="1" customWidth="1"/>
    <col min="23" max="23" width="7.83203125" style="87" hidden="1" customWidth="1"/>
    <col min="24" max="24" width="4" style="87" hidden="1" customWidth="1"/>
    <col min="25" max="26" width="3.6640625" style="87" hidden="1" customWidth="1"/>
    <col min="27" max="27" width="8.5" style="87" hidden="1" customWidth="1"/>
    <col min="28" max="28" width="5.1640625" style="87" hidden="1" customWidth="1"/>
    <col min="29" max="29" width="6.33203125" style="87" hidden="1" customWidth="1"/>
    <col min="30" max="30" width="7.1640625" style="87" hidden="1" customWidth="1"/>
    <col min="31" max="31" width="4.1640625" style="87" hidden="1" customWidth="1"/>
    <col min="32" max="32" width="3.6640625" style="87" hidden="1" customWidth="1"/>
    <col min="33" max="33" width="5" style="87" hidden="1" customWidth="1"/>
    <col min="34" max="34" width="5.5" style="87" hidden="1" customWidth="1"/>
    <col min="35" max="35" width="5.1640625" style="87" hidden="1" customWidth="1"/>
    <col min="36" max="36" width="6.6640625" style="87" hidden="1" customWidth="1"/>
    <col min="37" max="37" width="8.1640625" style="87" hidden="1" customWidth="1"/>
    <col min="38" max="38" width="4.5" style="87" hidden="1" customWidth="1"/>
    <col min="39" max="39" width="3.6640625" style="87" hidden="1" customWidth="1"/>
    <col min="40" max="40" width="4.6640625" style="87" hidden="1" customWidth="1"/>
    <col min="41" max="41" width="6.33203125" style="87" hidden="1" customWidth="1"/>
    <col min="42" max="42" width="4.33203125" style="87" hidden="1" customWidth="1"/>
    <col min="43" max="43" width="6" style="87" hidden="1" customWidth="1"/>
    <col min="44" max="44" width="8.33203125" style="87" hidden="1" customWidth="1"/>
    <col min="45" max="45" width="4.83203125" style="87" hidden="1" customWidth="1"/>
    <col min="46" max="46" width="3.5" style="87" hidden="1" customWidth="1"/>
    <col min="47" max="47" width="6.1640625" style="87" hidden="1" customWidth="1"/>
    <col min="48" max="48" width="6.83203125" style="87" hidden="1" customWidth="1"/>
    <col min="49" max="49" width="4.83203125" style="87" hidden="1" customWidth="1"/>
    <col min="50" max="50" width="5.6640625" style="87" hidden="1" customWidth="1"/>
    <col min="51" max="51" width="7.83203125" style="87" hidden="1" customWidth="1"/>
    <col min="52" max="52" width="7.1640625" style="87" hidden="1" customWidth="1"/>
    <col min="53" max="53" width="7" style="87" hidden="1" customWidth="1"/>
    <col min="54" max="16384" width="10.6640625" style="83"/>
  </cols>
  <sheetData>
    <row r="1" spans="1:65" ht="14.25" hidden="1" customHeight="1">
      <c r="A1" s="132">
        <v>80</v>
      </c>
      <c r="B1" s="188"/>
      <c r="C1" s="188"/>
      <c r="D1" s="134">
        <f>VLOOKUP($A$1,$A$12:$K$26,2)</f>
        <v>0</v>
      </c>
      <c r="E1" s="134"/>
      <c r="F1" s="188"/>
      <c r="G1" s="188"/>
      <c r="H1" s="188"/>
      <c r="I1" s="188"/>
      <c r="J1" s="188"/>
      <c r="K1" s="188"/>
      <c r="L1" s="188"/>
      <c r="M1" s="188"/>
      <c r="N1" s="188"/>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row>
    <row r="2" spans="1:65" ht="14.25" hidden="1" customHeight="1">
      <c r="A2" s="188" t="s">
        <v>46</v>
      </c>
      <c r="B2" s="188"/>
      <c r="C2" s="188"/>
      <c r="D2" s="134" t="str">
        <f>VLOOKUP($A$1,$A$12:$K$26,3)</f>
        <v>Muhammad Noor</v>
      </c>
      <c r="E2" s="134"/>
      <c r="F2" s="188"/>
      <c r="G2" s="188"/>
      <c r="H2" s="188"/>
      <c r="I2" s="188"/>
      <c r="J2" s="188"/>
      <c r="K2" s="188"/>
      <c r="L2" s="188"/>
      <c r="M2" s="188"/>
      <c r="N2" s="188"/>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row>
    <row r="3" spans="1:65" ht="14.25" hidden="1" customHeight="1">
      <c r="A3" s="188" t="s">
        <v>31</v>
      </c>
      <c r="B3" s="188"/>
      <c r="C3" s="188"/>
      <c r="D3" s="134" t="str">
        <f>VLOOKUP($A$1,$A$12:$K$26,6)</f>
        <v>198111212002121002</v>
      </c>
      <c r="E3" s="134"/>
      <c r="F3" s="188"/>
      <c r="G3" s="188"/>
      <c r="H3" s="188"/>
      <c r="I3" s="188"/>
      <c r="J3" s="188"/>
      <c r="K3" s="188"/>
      <c r="L3" s="188"/>
      <c r="M3" s="188"/>
      <c r="N3" s="188"/>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row>
    <row r="4" spans="1:65" ht="14.25" hidden="1" customHeight="1">
      <c r="A4" s="188" t="s">
        <v>32</v>
      </c>
      <c r="B4" s="188"/>
      <c r="C4" s="188"/>
      <c r="D4" s="134" t="str">
        <f>VLOOKUP($A$1,$A$12:$K$26,4)</f>
        <v>Samarinda, 21 November 1981</v>
      </c>
      <c r="E4" s="134"/>
      <c r="F4" s="188"/>
      <c r="G4" s="188"/>
      <c r="H4" s="188"/>
      <c r="I4" s="188"/>
      <c r="J4" s="188"/>
      <c r="K4" s="188"/>
      <c r="L4" s="188"/>
      <c r="M4" s="188"/>
      <c r="N4" s="188"/>
      <c r="O4" s="135"/>
      <c r="P4" s="135"/>
      <c r="Q4" s="135"/>
      <c r="R4" s="135"/>
      <c r="S4" s="135"/>
      <c r="T4" s="135"/>
      <c r="U4" s="135"/>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row>
    <row r="5" spans="1:65" ht="14.25" hidden="1" customHeight="1">
      <c r="A5" s="188"/>
      <c r="B5" s="188" t="s">
        <v>6</v>
      </c>
      <c r="C5" s="188"/>
      <c r="D5" s="134" t="str">
        <f>VLOOKUP($A$1,$A$12:$K$26,9)</f>
        <v>Penata Muda  (III/a)</v>
      </c>
      <c r="E5" s="134"/>
      <c r="F5" s="188"/>
      <c r="G5" s="137"/>
      <c r="H5" s="137"/>
      <c r="I5" s="137"/>
      <c r="J5" s="188"/>
      <c r="K5" s="188"/>
      <c r="L5" s="188"/>
      <c r="M5" s="188"/>
      <c r="N5" s="188"/>
      <c r="O5" s="135"/>
      <c r="P5" s="135"/>
      <c r="Q5" s="135"/>
      <c r="R5" s="135"/>
      <c r="S5" s="135"/>
      <c r="T5" s="135"/>
      <c r="U5" s="135"/>
      <c r="V5" s="136"/>
      <c r="W5" s="136"/>
      <c r="X5" s="206" t="s">
        <v>38</v>
      </c>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136"/>
      <c r="BA5" s="136"/>
    </row>
    <row r="6" spans="1:65" ht="14.25" hidden="1" customHeight="1">
      <c r="A6" s="188"/>
      <c r="B6" s="188"/>
      <c r="C6" s="202"/>
      <c r="D6" s="134" t="str">
        <f>VLOOKUP($A$1,$A$12:$K$26,10)</f>
        <v>Kepala Subseksi Penyidikan dan Barang Hasil Penindakan</v>
      </c>
      <c r="E6" s="134"/>
      <c r="F6" s="188"/>
      <c r="G6" s="188"/>
      <c r="H6" s="188"/>
      <c r="I6" s="188"/>
      <c r="J6" s="188"/>
      <c r="K6" s="138"/>
      <c r="L6" s="188"/>
      <c r="M6" s="188"/>
      <c r="N6" s="188"/>
      <c r="O6" s="135"/>
      <c r="P6" s="135"/>
      <c r="Q6" s="135"/>
      <c r="R6" s="135"/>
      <c r="S6" s="135"/>
      <c r="T6" s="135"/>
      <c r="U6" s="135"/>
      <c r="V6" s="136"/>
      <c r="W6" s="136"/>
      <c r="X6" s="206"/>
      <c r="Y6" s="206"/>
      <c r="Z6" s="206"/>
      <c r="AA6" s="206"/>
      <c r="AB6" s="206"/>
      <c r="AC6" s="206"/>
      <c r="AD6" s="206"/>
      <c r="AE6" s="206"/>
      <c r="AF6" s="206"/>
      <c r="AG6" s="206"/>
      <c r="AH6" s="206"/>
      <c r="AI6" s="206"/>
      <c r="AJ6" s="206"/>
      <c r="AK6" s="206"/>
      <c r="AL6" s="206"/>
      <c r="AM6" s="206"/>
      <c r="AN6" s="206"/>
      <c r="AO6" s="206"/>
      <c r="AP6" s="206"/>
      <c r="AQ6" s="206"/>
      <c r="AR6" s="206"/>
      <c r="AS6" s="206"/>
      <c r="AT6" s="206"/>
      <c r="AU6" s="206"/>
      <c r="AV6" s="206"/>
      <c r="AW6" s="206"/>
      <c r="AX6" s="206"/>
      <c r="AY6" s="206"/>
      <c r="AZ6" s="136"/>
      <c r="BA6" s="136"/>
      <c r="BB6" s="88"/>
      <c r="BC6" s="88"/>
      <c r="BD6" s="88"/>
      <c r="BE6" s="88"/>
      <c r="BF6" s="88"/>
      <c r="BG6" s="88"/>
      <c r="BH6" s="88"/>
      <c r="BI6" s="88"/>
      <c r="BJ6" s="88"/>
      <c r="BK6" s="88"/>
      <c r="BL6" s="88"/>
      <c r="BM6" s="88"/>
    </row>
    <row r="7" spans="1:65" ht="14.25" hidden="1" customHeight="1">
      <c r="A7" s="188"/>
      <c r="B7" s="188"/>
      <c r="C7" s="203"/>
      <c r="D7" s="134" t="str">
        <f>VLOOKUP($A$1,$A$12:$K$26,11)</f>
        <v>Kantor Pengawasan dan Pelayanan Bea dan Cukai Tipe Madya Pabean B Samarinda</v>
      </c>
      <c r="E7" s="134"/>
      <c r="F7" s="188"/>
      <c r="G7" s="188"/>
      <c r="H7" s="188"/>
      <c r="I7" s="188"/>
      <c r="J7" s="188"/>
      <c r="K7" s="188"/>
      <c r="L7" s="188"/>
      <c r="M7" s="188"/>
      <c r="N7" s="188"/>
      <c r="O7" s="135"/>
      <c r="P7" s="135"/>
      <c r="Q7" s="135"/>
      <c r="R7" s="135"/>
      <c r="S7" s="135"/>
      <c r="T7" s="135"/>
      <c r="U7" s="135"/>
      <c r="V7" s="189"/>
      <c r="W7" s="189"/>
      <c r="X7" s="189"/>
      <c r="Y7" s="189"/>
      <c r="Z7" s="189"/>
      <c r="AA7" s="189"/>
      <c r="AB7" s="189"/>
      <c r="AC7" s="189"/>
      <c r="AD7" s="189"/>
      <c r="AE7" s="189"/>
      <c r="AF7" s="189"/>
      <c r="AG7" s="189"/>
      <c r="AH7" s="189"/>
      <c r="AI7" s="189"/>
      <c r="AJ7" s="189"/>
      <c r="AK7" s="189"/>
      <c r="AL7" s="189"/>
      <c r="AM7" s="189"/>
      <c r="AN7" s="189"/>
      <c r="AO7" s="189"/>
      <c r="AP7" s="189"/>
      <c r="AQ7" s="189"/>
      <c r="AR7" s="189"/>
      <c r="AS7" s="189"/>
      <c r="AT7" s="189"/>
      <c r="AU7" s="189"/>
      <c r="AV7" s="189"/>
      <c r="AW7" s="189"/>
      <c r="AX7" s="189"/>
      <c r="AY7" s="189"/>
      <c r="AZ7" s="189"/>
      <c r="BA7" s="189"/>
      <c r="BB7" s="88"/>
      <c r="BC7" s="88"/>
      <c r="BD7" s="88"/>
      <c r="BE7" s="88"/>
      <c r="BF7" s="88"/>
      <c r="BG7" s="88"/>
      <c r="BH7" s="88"/>
      <c r="BI7" s="88"/>
      <c r="BJ7" s="88"/>
      <c r="BK7" s="88"/>
      <c r="BL7" s="88"/>
      <c r="BM7" s="88"/>
    </row>
    <row r="8" spans="1:65" ht="67.5" customHeight="1" thickBot="1">
      <c r="A8" s="188"/>
      <c r="B8" s="188"/>
      <c r="C8" s="140" t="s">
        <v>259</v>
      </c>
      <c r="D8" s="134"/>
      <c r="E8" s="134"/>
      <c r="F8" s="188"/>
      <c r="G8" s="188"/>
      <c r="H8" s="188"/>
      <c r="I8" s="188"/>
      <c r="J8" s="188"/>
      <c r="K8" s="188"/>
      <c r="L8" s="188"/>
      <c r="M8" s="188"/>
      <c r="N8" s="188"/>
      <c r="O8" s="135"/>
      <c r="P8" s="135"/>
      <c r="Q8" s="135"/>
      <c r="R8" s="135"/>
      <c r="S8" s="135"/>
      <c r="T8" s="135"/>
      <c r="U8" s="135"/>
      <c r="V8" s="135"/>
      <c r="W8" s="135"/>
      <c r="X8" s="135"/>
      <c r="Y8" s="135"/>
      <c r="Z8" s="135"/>
      <c r="AA8" s="135"/>
      <c r="AB8" s="135"/>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88"/>
      <c r="BC8" s="88"/>
      <c r="BD8" s="88"/>
      <c r="BE8" s="88"/>
      <c r="BF8" s="88"/>
      <c r="BG8" s="88"/>
      <c r="BH8" s="88"/>
      <c r="BI8" s="88"/>
      <c r="BJ8" s="88"/>
      <c r="BK8" s="88"/>
      <c r="BL8" s="88"/>
      <c r="BM8" s="88"/>
    </row>
    <row r="9" spans="1:65" ht="14.25" customHeight="1">
      <c r="A9" s="210" t="s">
        <v>8</v>
      </c>
      <c r="B9" s="204" t="s">
        <v>16</v>
      </c>
      <c r="C9" s="204" t="s">
        <v>0</v>
      </c>
      <c r="D9" s="207" t="s">
        <v>14</v>
      </c>
      <c r="E9" s="207" t="s">
        <v>15</v>
      </c>
      <c r="F9" s="207" t="s">
        <v>1</v>
      </c>
      <c r="G9" s="190" t="s">
        <v>2</v>
      </c>
      <c r="H9" s="190" t="s">
        <v>42</v>
      </c>
      <c r="I9" s="207" t="s">
        <v>11</v>
      </c>
      <c r="J9" s="207" t="s">
        <v>12</v>
      </c>
      <c r="K9" s="207" t="s">
        <v>3</v>
      </c>
      <c r="L9" s="207" t="s">
        <v>258</v>
      </c>
      <c r="M9" s="214" t="s">
        <v>22</v>
      </c>
      <c r="N9" s="214" t="s">
        <v>67</v>
      </c>
      <c r="O9" s="213" t="s">
        <v>25</v>
      </c>
      <c r="P9" s="91"/>
      <c r="Q9" s="197" t="s">
        <v>23</v>
      </c>
      <c r="R9" s="198"/>
      <c r="S9" s="198"/>
      <c r="T9" s="198"/>
      <c r="U9" s="198"/>
      <c r="V9" s="198"/>
      <c r="W9" s="198"/>
      <c r="X9" s="198"/>
      <c r="Y9" s="198"/>
      <c r="Z9" s="198"/>
      <c r="AA9" s="198"/>
      <c r="AB9" s="198"/>
      <c r="AC9" s="199"/>
      <c r="AD9" s="187"/>
      <c r="AE9" s="197" t="s">
        <v>29</v>
      </c>
      <c r="AF9" s="198"/>
      <c r="AG9" s="198"/>
      <c r="AH9" s="198"/>
      <c r="AI9" s="198"/>
      <c r="AJ9" s="198"/>
      <c r="AK9" s="198"/>
      <c r="AL9" s="198"/>
      <c r="AM9" s="198"/>
      <c r="AN9" s="198"/>
      <c r="AO9" s="198"/>
      <c r="AP9" s="198"/>
      <c r="AQ9" s="198"/>
      <c r="AR9" s="198"/>
      <c r="AS9" s="198"/>
      <c r="AT9" s="198"/>
      <c r="AU9" s="198"/>
      <c r="AV9" s="198"/>
      <c r="AW9" s="198"/>
      <c r="AX9" s="199"/>
      <c r="AY9" s="200" t="s">
        <v>30</v>
      </c>
      <c r="AZ9" s="195" t="s">
        <v>9</v>
      </c>
      <c r="BA9" s="195" t="s">
        <v>10</v>
      </c>
    </row>
    <row r="10" spans="1:65" ht="19.5" customHeight="1">
      <c r="A10" s="211"/>
      <c r="B10" s="196"/>
      <c r="C10" s="196"/>
      <c r="D10" s="208"/>
      <c r="E10" s="208"/>
      <c r="F10" s="208"/>
      <c r="G10" s="191"/>
      <c r="H10" s="191"/>
      <c r="I10" s="208"/>
      <c r="J10" s="208"/>
      <c r="K10" s="208"/>
      <c r="L10" s="208"/>
      <c r="M10" s="214"/>
      <c r="N10" s="214"/>
      <c r="O10" s="213"/>
      <c r="P10" s="92"/>
      <c r="Q10" s="197" t="s">
        <v>33</v>
      </c>
      <c r="R10" s="198"/>
      <c r="S10" s="198"/>
      <c r="T10" s="198"/>
      <c r="U10" s="198"/>
      <c r="V10" s="199"/>
      <c r="W10" s="187"/>
      <c r="X10" s="197" t="s">
        <v>34</v>
      </c>
      <c r="Y10" s="198"/>
      <c r="Z10" s="198"/>
      <c r="AA10" s="198"/>
      <c r="AB10" s="198"/>
      <c r="AC10" s="199"/>
      <c r="AD10" s="187"/>
      <c r="AE10" s="197" t="s">
        <v>35</v>
      </c>
      <c r="AF10" s="198"/>
      <c r="AG10" s="198"/>
      <c r="AH10" s="198"/>
      <c r="AI10" s="198"/>
      <c r="AJ10" s="199"/>
      <c r="AK10" s="187"/>
      <c r="AL10" s="197" t="s">
        <v>36</v>
      </c>
      <c r="AM10" s="198"/>
      <c r="AN10" s="198"/>
      <c r="AO10" s="198"/>
      <c r="AP10" s="198"/>
      <c r="AQ10" s="199"/>
      <c r="AR10" s="187"/>
      <c r="AS10" s="197" t="s">
        <v>37</v>
      </c>
      <c r="AT10" s="198"/>
      <c r="AU10" s="198"/>
      <c r="AV10" s="198"/>
      <c r="AW10" s="198"/>
      <c r="AX10" s="199"/>
      <c r="AY10" s="201"/>
      <c r="AZ10" s="196"/>
      <c r="BA10" s="196"/>
    </row>
    <row r="11" spans="1:65" ht="15" customHeight="1">
      <c r="A11" s="212"/>
      <c r="B11" s="205"/>
      <c r="C11" s="205"/>
      <c r="D11" s="209"/>
      <c r="E11" s="209"/>
      <c r="F11" s="209"/>
      <c r="G11" s="191"/>
      <c r="H11" s="191"/>
      <c r="I11" s="209"/>
      <c r="J11" s="209"/>
      <c r="K11" s="209"/>
      <c r="L11" s="209"/>
      <c r="M11" s="214"/>
      <c r="N11" s="214"/>
      <c r="O11" s="213"/>
      <c r="P11" s="186" t="s">
        <v>39</v>
      </c>
      <c r="Q11" s="185" t="s">
        <v>17</v>
      </c>
      <c r="R11" s="185" t="s">
        <v>18</v>
      </c>
      <c r="S11" s="185" t="s">
        <v>19</v>
      </c>
      <c r="T11" s="185" t="s">
        <v>24</v>
      </c>
      <c r="U11" s="185" t="s">
        <v>20</v>
      </c>
      <c r="V11" s="93" t="s">
        <v>21</v>
      </c>
      <c r="W11" s="186" t="s">
        <v>39</v>
      </c>
      <c r="X11" s="185" t="s">
        <v>17</v>
      </c>
      <c r="Y11" s="185" t="s">
        <v>18</v>
      </c>
      <c r="Z11" s="185" t="s">
        <v>19</v>
      </c>
      <c r="AA11" s="185" t="s">
        <v>24</v>
      </c>
      <c r="AB11" s="185" t="s">
        <v>20</v>
      </c>
      <c r="AC11" s="93" t="s">
        <v>21</v>
      </c>
      <c r="AD11" s="186" t="s">
        <v>39</v>
      </c>
      <c r="AE11" s="185" t="s">
        <v>17</v>
      </c>
      <c r="AF11" s="185" t="s">
        <v>18</v>
      </c>
      <c r="AG11" s="185" t="s">
        <v>19</v>
      </c>
      <c r="AH11" s="185" t="s">
        <v>24</v>
      </c>
      <c r="AI11" s="185" t="s">
        <v>20</v>
      </c>
      <c r="AJ11" s="93" t="s">
        <v>21</v>
      </c>
      <c r="AK11" s="186" t="s">
        <v>39</v>
      </c>
      <c r="AL11" s="185" t="s">
        <v>17</v>
      </c>
      <c r="AM11" s="185" t="s">
        <v>18</v>
      </c>
      <c r="AN11" s="185" t="s">
        <v>19</v>
      </c>
      <c r="AO11" s="185" t="s">
        <v>24</v>
      </c>
      <c r="AP11" s="185" t="s">
        <v>20</v>
      </c>
      <c r="AQ11" s="93" t="s">
        <v>21</v>
      </c>
      <c r="AR11" s="186" t="s">
        <v>39</v>
      </c>
      <c r="AS11" s="185" t="s">
        <v>17</v>
      </c>
      <c r="AT11" s="185" t="s">
        <v>18</v>
      </c>
      <c r="AU11" s="185" t="s">
        <v>19</v>
      </c>
      <c r="AV11" s="185" t="s">
        <v>24</v>
      </c>
      <c r="AW11" s="185" t="s">
        <v>20</v>
      </c>
      <c r="AX11" s="93" t="s">
        <v>21</v>
      </c>
      <c r="AY11" s="201"/>
      <c r="AZ11" s="196"/>
      <c r="BA11" s="196"/>
    </row>
    <row r="12" spans="1:65" s="147" customFormat="1" ht="30.75" customHeight="1">
      <c r="A12" s="141">
        <v>13</v>
      </c>
      <c r="B12" s="149"/>
      <c r="C12" s="161" t="s">
        <v>113</v>
      </c>
      <c r="D12" s="162" t="s">
        <v>129</v>
      </c>
      <c r="E12" s="162"/>
      <c r="F12" s="163" t="s">
        <v>150</v>
      </c>
      <c r="G12" s="167"/>
      <c r="H12" s="167"/>
      <c r="I12" s="165" t="s">
        <v>186</v>
      </c>
      <c r="J12" s="166" t="s">
        <v>168</v>
      </c>
      <c r="K12" s="161" t="s">
        <v>183</v>
      </c>
      <c r="L12" s="143"/>
      <c r="M12" s="173"/>
      <c r="N12" s="141" t="s">
        <v>206</v>
      </c>
      <c r="O12" s="144" t="s">
        <v>207</v>
      </c>
      <c r="P12" s="192"/>
      <c r="Q12" s="192"/>
      <c r="R12" s="145"/>
      <c r="S12" s="145"/>
      <c r="T12" s="143"/>
      <c r="U12" s="145"/>
      <c r="V12" s="146"/>
      <c r="W12" s="145"/>
      <c r="X12" s="192"/>
      <c r="Y12" s="192"/>
      <c r="Z12" s="192"/>
      <c r="AA12" s="143"/>
      <c r="AB12" s="145"/>
      <c r="AC12" s="146"/>
      <c r="AD12" s="145"/>
      <c r="AE12" s="192"/>
      <c r="AF12" s="192"/>
      <c r="AG12" s="145"/>
      <c r="AH12" s="143"/>
      <c r="AI12" s="145"/>
      <c r="AJ12" s="146"/>
      <c r="AK12" s="145"/>
      <c r="AL12" s="192"/>
      <c r="AM12" s="192"/>
      <c r="AN12" s="144"/>
      <c r="AO12" s="143"/>
      <c r="AP12" s="145"/>
      <c r="AQ12" s="146"/>
      <c r="AR12" s="145"/>
      <c r="AS12" s="192"/>
      <c r="AT12" s="192"/>
      <c r="AU12" s="143"/>
      <c r="AV12" s="143"/>
      <c r="AW12" s="145"/>
      <c r="AX12" s="146"/>
      <c r="AY12" s="143"/>
      <c r="AZ12" s="192"/>
      <c r="BA12" s="192"/>
    </row>
    <row r="13" spans="1:65" s="147" customFormat="1" ht="30.75" customHeight="1">
      <c r="A13" s="141">
        <v>9</v>
      </c>
      <c r="B13" s="149"/>
      <c r="C13" s="161" t="s">
        <v>112</v>
      </c>
      <c r="D13" s="162" t="s">
        <v>125</v>
      </c>
      <c r="E13" s="162"/>
      <c r="F13" s="163" t="s">
        <v>146</v>
      </c>
      <c r="G13" s="171"/>
      <c r="H13" s="171"/>
      <c r="I13" s="168" t="s">
        <v>186</v>
      </c>
      <c r="J13" s="166" t="s">
        <v>160</v>
      </c>
      <c r="K13" s="161" t="s">
        <v>180</v>
      </c>
      <c r="L13" s="143"/>
      <c r="M13" s="173"/>
      <c r="N13" s="141" t="s">
        <v>228</v>
      </c>
      <c r="O13" s="144" t="s">
        <v>208</v>
      </c>
      <c r="P13" s="192"/>
      <c r="Q13" s="192"/>
      <c r="R13" s="145"/>
      <c r="S13" s="145"/>
      <c r="T13" s="143"/>
      <c r="U13" s="145"/>
      <c r="V13" s="146"/>
      <c r="W13" s="145"/>
      <c r="X13" s="192"/>
      <c r="Y13" s="192"/>
      <c r="Z13" s="192"/>
      <c r="AA13" s="143"/>
      <c r="AB13" s="145"/>
      <c r="AC13" s="146"/>
      <c r="AD13" s="145"/>
      <c r="AE13" s="192"/>
      <c r="AF13" s="192"/>
      <c r="AG13" s="145"/>
      <c r="AH13" s="143"/>
      <c r="AI13" s="145"/>
      <c r="AJ13" s="146"/>
      <c r="AK13" s="145"/>
      <c r="AL13" s="192"/>
      <c r="AM13" s="192"/>
      <c r="AN13" s="144"/>
      <c r="AO13" s="143"/>
      <c r="AP13" s="145"/>
      <c r="AQ13" s="146"/>
      <c r="AR13" s="145"/>
      <c r="AS13" s="192"/>
      <c r="AT13" s="192"/>
      <c r="AU13" s="143"/>
      <c r="AV13" s="143"/>
      <c r="AW13" s="145"/>
      <c r="AX13" s="146"/>
      <c r="AY13" s="143"/>
      <c r="AZ13" s="192"/>
      <c r="BA13" s="192"/>
    </row>
    <row r="14" spans="1:65" s="147" customFormat="1" ht="30.75" customHeight="1">
      <c r="A14" s="141">
        <v>2</v>
      </c>
      <c r="B14" s="149"/>
      <c r="C14" s="161" t="s">
        <v>192</v>
      </c>
      <c r="D14" s="162" t="s">
        <v>118</v>
      </c>
      <c r="E14" s="162"/>
      <c r="F14" s="163" t="s">
        <v>139</v>
      </c>
      <c r="G14" s="167"/>
      <c r="H14" s="167"/>
      <c r="I14" s="168" t="s">
        <v>186</v>
      </c>
      <c r="J14" s="166" t="s">
        <v>160</v>
      </c>
      <c r="K14" s="161" t="s">
        <v>176</v>
      </c>
      <c r="L14" s="143"/>
      <c r="M14" s="173"/>
      <c r="N14" s="141" t="s">
        <v>229</v>
      </c>
      <c r="O14" s="144" t="s">
        <v>209</v>
      </c>
      <c r="P14" s="192"/>
      <c r="Q14" s="192"/>
      <c r="R14" s="145"/>
      <c r="S14" s="145"/>
      <c r="T14" s="143"/>
      <c r="U14" s="145"/>
      <c r="V14" s="146"/>
      <c r="W14" s="145"/>
      <c r="X14" s="192"/>
      <c r="Y14" s="192"/>
      <c r="Z14" s="192"/>
      <c r="AA14" s="143"/>
      <c r="AB14" s="145"/>
      <c r="AC14" s="146"/>
      <c r="AD14" s="145"/>
      <c r="AE14" s="192"/>
      <c r="AF14" s="192"/>
      <c r="AG14" s="145"/>
      <c r="AH14" s="143"/>
      <c r="AI14" s="145"/>
      <c r="AJ14" s="146"/>
      <c r="AK14" s="145"/>
      <c r="AL14" s="192"/>
      <c r="AM14" s="192"/>
      <c r="AN14" s="144"/>
      <c r="AO14" s="143"/>
      <c r="AP14" s="145"/>
      <c r="AQ14" s="146"/>
      <c r="AR14" s="145"/>
      <c r="AS14" s="192"/>
      <c r="AT14" s="192"/>
      <c r="AU14" s="143"/>
      <c r="AV14" s="143"/>
      <c r="AW14" s="145"/>
      <c r="AX14" s="146"/>
      <c r="AY14" s="143"/>
      <c r="AZ14" s="192"/>
      <c r="BA14" s="192"/>
    </row>
    <row r="15" spans="1:65" s="147" customFormat="1" ht="30.75" customHeight="1">
      <c r="A15" s="141">
        <v>3</v>
      </c>
      <c r="B15" s="149"/>
      <c r="C15" s="161" t="s">
        <v>109</v>
      </c>
      <c r="D15" s="162" t="s">
        <v>119</v>
      </c>
      <c r="E15" s="162"/>
      <c r="F15" s="163" t="s">
        <v>140</v>
      </c>
      <c r="G15" s="167"/>
      <c r="H15" s="167"/>
      <c r="I15" s="165" t="s">
        <v>98</v>
      </c>
      <c r="J15" s="166" t="s">
        <v>161</v>
      </c>
      <c r="K15" s="161" t="s">
        <v>101</v>
      </c>
      <c r="L15" s="143"/>
      <c r="M15" s="173"/>
      <c r="N15" s="141" t="s">
        <v>230</v>
      </c>
      <c r="O15" s="144" t="s">
        <v>210</v>
      </c>
      <c r="P15" s="192"/>
      <c r="Q15" s="192"/>
      <c r="R15" s="145"/>
      <c r="S15" s="145"/>
      <c r="T15" s="143"/>
      <c r="U15" s="145"/>
      <c r="V15" s="146"/>
      <c r="W15" s="145"/>
      <c r="X15" s="192"/>
      <c r="Y15" s="192"/>
      <c r="Z15" s="192"/>
      <c r="AA15" s="143"/>
      <c r="AB15" s="145"/>
      <c r="AC15" s="146"/>
      <c r="AD15" s="145"/>
      <c r="AE15" s="192"/>
      <c r="AF15" s="192"/>
      <c r="AG15" s="145"/>
      <c r="AH15" s="143"/>
      <c r="AI15" s="145"/>
      <c r="AJ15" s="146"/>
      <c r="AK15" s="145"/>
      <c r="AL15" s="192"/>
      <c r="AM15" s="192"/>
      <c r="AN15" s="144"/>
      <c r="AO15" s="143"/>
      <c r="AP15" s="145"/>
      <c r="AQ15" s="146"/>
      <c r="AR15" s="145"/>
      <c r="AS15" s="192"/>
      <c r="AT15" s="192"/>
      <c r="AU15" s="143"/>
      <c r="AV15" s="143"/>
      <c r="AW15" s="145"/>
      <c r="AX15" s="146"/>
      <c r="AY15" s="143"/>
      <c r="AZ15" s="192"/>
      <c r="BA15" s="192"/>
    </row>
    <row r="16" spans="1:65" s="147" customFormat="1" ht="30.75" customHeight="1">
      <c r="A16" s="141">
        <v>7</v>
      </c>
      <c r="B16" s="149"/>
      <c r="C16" s="161" t="s">
        <v>194</v>
      </c>
      <c r="D16" s="162" t="s">
        <v>123</v>
      </c>
      <c r="E16" s="162"/>
      <c r="F16" s="163" t="s">
        <v>144</v>
      </c>
      <c r="G16" s="167"/>
      <c r="H16" s="167"/>
      <c r="I16" s="168" t="s">
        <v>186</v>
      </c>
      <c r="J16" s="166" t="s">
        <v>164</v>
      </c>
      <c r="K16" s="161" t="s">
        <v>179</v>
      </c>
      <c r="L16" s="194"/>
      <c r="M16" s="173"/>
      <c r="N16" s="141" t="s">
        <v>231</v>
      </c>
      <c r="O16" s="144" t="s">
        <v>211</v>
      </c>
      <c r="P16" s="192"/>
      <c r="Q16" s="192"/>
      <c r="R16" s="145"/>
      <c r="S16" s="145"/>
      <c r="T16" s="143"/>
      <c r="U16" s="145"/>
      <c r="V16" s="146"/>
      <c r="W16" s="145"/>
      <c r="X16" s="192"/>
      <c r="Y16" s="192"/>
      <c r="Z16" s="192"/>
      <c r="AA16" s="143"/>
      <c r="AB16" s="145"/>
      <c r="AC16" s="146"/>
      <c r="AD16" s="145"/>
      <c r="AE16" s="192"/>
      <c r="AF16" s="192"/>
      <c r="AG16" s="145"/>
      <c r="AH16" s="143"/>
      <c r="AI16" s="145"/>
      <c r="AJ16" s="146"/>
      <c r="AK16" s="145"/>
      <c r="AL16" s="192"/>
      <c r="AM16" s="192"/>
      <c r="AN16" s="144"/>
      <c r="AO16" s="143"/>
      <c r="AP16" s="145"/>
      <c r="AQ16" s="146"/>
      <c r="AR16" s="145"/>
      <c r="AS16" s="192"/>
      <c r="AT16" s="192"/>
      <c r="AU16" s="143"/>
      <c r="AV16" s="143"/>
      <c r="AW16" s="145"/>
      <c r="AX16" s="146"/>
      <c r="AY16" s="143"/>
      <c r="AZ16" s="192"/>
      <c r="BA16" s="192"/>
    </row>
    <row r="17" spans="1:53" s="147" customFormat="1" ht="30.75" customHeight="1">
      <c r="A17" s="141">
        <v>19</v>
      </c>
      <c r="B17" s="90"/>
      <c r="C17" s="171" t="s">
        <v>201</v>
      </c>
      <c r="D17" s="171" t="s">
        <v>135</v>
      </c>
      <c r="E17" s="171"/>
      <c r="F17" s="171" t="s">
        <v>156</v>
      </c>
      <c r="G17" s="171"/>
      <c r="H17" s="171"/>
      <c r="I17" s="171" t="s">
        <v>187</v>
      </c>
      <c r="J17" s="171" t="s">
        <v>173</v>
      </c>
      <c r="K17" s="171" t="s">
        <v>179</v>
      </c>
      <c r="L17" s="143"/>
      <c r="M17" s="173"/>
      <c r="N17" s="141" t="s">
        <v>232</v>
      </c>
      <c r="O17" s="144" t="s">
        <v>212</v>
      </c>
      <c r="P17" s="192"/>
      <c r="Q17" s="192"/>
      <c r="R17" s="145"/>
      <c r="S17" s="145"/>
      <c r="T17" s="143"/>
      <c r="U17" s="145"/>
      <c r="V17" s="146"/>
      <c r="W17" s="145"/>
      <c r="X17" s="192"/>
      <c r="Y17" s="192"/>
      <c r="Z17" s="192"/>
      <c r="AA17" s="143"/>
      <c r="AB17" s="145"/>
      <c r="AC17" s="146"/>
      <c r="AD17" s="145"/>
      <c r="AE17" s="192"/>
      <c r="AF17" s="192"/>
      <c r="AG17" s="145"/>
      <c r="AH17" s="143"/>
      <c r="AI17" s="145"/>
      <c r="AJ17" s="146"/>
      <c r="AK17" s="145"/>
      <c r="AL17" s="192"/>
      <c r="AM17" s="192"/>
      <c r="AN17" s="144"/>
      <c r="AO17" s="143"/>
      <c r="AP17" s="145"/>
      <c r="AQ17" s="146"/>
      <c r="AR17" s="145"/>
      <c r="AS17" s="192"/>
      <c r="AT17" s="192"/>
      <c r="AU17" s="143"/>
      <c r="AV17" s="143"/>
      <c r="AW17" s="145"/>
      <c r="AX17" s="146"/>
      <c r="AY17" s="143"/>
      <c r="AZ17" s="192"/>
      <c r="BA17" s="192"/>
    </row>
    <row r="18" spans="1:53" s="147" customFormat="1" ht="30.75" customHeight="1">
      <c r="A18" s="141">
        <v>20</v>
      </c>
      <c r="B18" s="175"/>
      <c r="C18" s="176" t="s">
        <v>202</v>
      </c>
      <c r="D18" s="176" t="s">
        <v>136</v>
      </c>
      <c r="E18" s="176"/>
      <c r="F18" s="176" t="s">
        <v>157</v>
      </c>
      <c r="G18" s="176"/>
      <c r="H18" s="176"/>
      <c r="I18" s="176" t="s">
        <v>186</v>
      </c>
      <c r="J18" s="176" t="s">
        <v>174</v>
      </c>
      <c r="K18" s="176" t="s">
        <v>107</v>
      </c>
      <c r="L18" s="143"/>
      <c r="M18" s="173"/>
      <c r="N18" s="141" t="s">
        <v>233</v>
      </c>
      <c r="O18" s="144" t="s">
        <v>213</v>
      </c>
      <c r="P18" s="192"/>
      <c r="Q18" s="192"/>
      <c r="R18" s="145"/>
      <c r="S18" s="145"/>
      <c r="T18" s="143"/>
      <c r="U18" s="145"/>
      <c r="V18" s="146"/>
      <c r="W18" s="145"/>
      <c r="X18" s="192"/>
      <c r="Y18" s="192"/>
      <c r="Z18" s="192"/>
      <c r="AA18" s="143"/>
      <c r="AB18" s="145"/>
      <c r="AC18" s="146"/>
      <c r="AD18" s="145"/>
      <c r="AE18" s="192"/>
      <c r="AF18" s="192"/>
      <c r="AG18" s="145"/>
      <c r="AH18" s="143"/>
      <c r="AI18" s="145"/>
      <c r="AJ18" s="146"/>
      <c r="AK18" s="145"/>
      <c r="AL18" s="192"/>
      <c r="AM18" s="192"/>
      <c r="AN18" s="144"/>
      <c r="AO18" s="143"/>
      <c r="AP18" s="145"/>
      <c r="AQ18" s="146"/>
      <c r="AR18" s="145"/>
      <c r="AS18" s="192"/>
      <c r="AT18" s="192"/>
      <c r="AU18" s="143"/>
      <c r="AV18" s="143"/>
      <c r="AW18" s="145"/>
      <c r="AX18" s="146"/>
      <c r="AY18" s="143"/>
      <c r="AZ18" s="192"/>
      <c r="BA18" s="192"/>
    </row>
    <row r="19" spans="1:53" s="147" customFormat="1" ht="30.75" customHeight="1">
      <c r="A19" s="141">
        <v>6</v>
      </c>
      <c r="B19" s="149"/>
      <c r="C19" s="161" t="s">
        <v>111</v>
      </c>
      <c r="D19" s="162" t="s">
        <v>122</v>
      </c>
      <c r="E19" s="162"/>
      <c r="F19" s="163" t="s">
        <v>143</v>
      </c>
      <c r="G19" s="167"/>
      <c r="H19" s="167"/>
      <c r="I19" s="165" t="s">
        <v>187</v>
      </c>
      <c r="J19" s="166" t="s">
        <v>83</v>
      </c>
      <c r="K19" s="161" t="s">
        <v>178</v>
      </c>
      <c r="L19" s="143"/>
      <c r="M19" s="173"/>
      <c r="N19" s="141" t="s">
        <v>234</v>
      </c>
      <c r="O19" s="144" t="s">
        <v>214</v>
      </c>
      <c r="P19" s="192"/>
      <c r="Q19" s="192"/>
      <c r="R19" s="145"/>
      <c r="S19" s="145"/>
      <c r="T19" s="143"/>
      <c r="U19" s="145"/>
      <c r="V19" s="146"/>
      <c r="W19" s="145"/>
      <c r="X19" s="192"/>
      <c r="Y19" s="192"/>
      <c r="Z19" s="192"/>
      <c r="AA19" s="143"/>
      <c r="AB19" s="145"/>
      <c r="AC19" s="146"/>
      <c r="AD19" s="145"/>
      <c r="AE19" s="192"/>
      <c r="AF19" s="192"/>
      <c r="AG19" s="145"/>
      <c r="AH19" s="143"/>
      <c r="AI19" s="145"/>
      <c r="AJ19" s="146"/>
      <c r="AK19" s="145"/>
      <c r="AL19" s="192"/>
      <c r="AM19" s="192"/>
      <c r="AN19" s="144"/>
      <c r="AO19" s="143"/>
      <c r="AP19" s="145"/>
      <c r="AQ19" s="146"/>
      <c r="AR19" s="145"/>
      <c r="AS19" s="192"/>
      <c r="AT19" s="192"/>
      <c r="AU19" s="143"/>
      <c r="AV19" s="143"/>
      <c r="AW19" s="145"/>
      <c r="AX19" s="146"/>
      <c r="AY19" s="143"/>
      <c r="AZ19" s="192"/>
      <c r="BA19" s="192"/>
    </row>
    <row r="20" spans="1:53" s="147" customFormat="1" ht="30.75" customHeight="1">
      <c r="A20" s="141">
        <v>4</v>
      </c>
      <c r="B20" s="149"/>
      <c r="C20" s="161" t="s">
        <v>110</v>
      </c>
      <c r="D20" s="169" t="s">
        <v>120</v>
      </c>
      <c r="E20" s="162"/>
      <c r="F20" s="163" t="s">
        <v>141</v>
      </c>
      <c r="G20" s="170"/>
      <c r="H20" s="170"/>
      <c r="I20" s="165" t="s">
        <v>186</v>
      </c>
      <c r="J20" s="166" t="s">
        <v>162</v>
      </c>
      <c r="K20" s="161" t="s">
        <v>177</v>
      </c>
      <c r="L20" s="143"/>
      <c r="M20" s="173"/>
      <c r="N20" s="141" t="s">
        <v>235</v>
      </c>
      <c r="O20" s="144" t="s">
        <v>215</v>
      </c>
      <c r="P20" s="192"/>
      <c r="Q20" s="192"/>
      <c r="R20" s="145"/>
      <c r="S20" s="145"/>
      <c r="T20" s="143"/>
      <c r="U20" s="145"/>
      <c r="V20" s="146"/>
      <c r="W20" s="145"/>
      <c r="X20" s="192"/>
      <c r="Y20" s="192"/>
      <c r="Z20" s="192"/>
      <c r="AA20" s="143"/>
      <c r="AB20" s="145"/>
      <c r="AC20" s="146"/>
      <c r="AD20" s="145"/>
      <c r="AE20" s="192"/>
      <c r="AF20" s="192"/>
      <c r="AG20" s="145"/>
      <c r="AH20" s="143"/>
      <c r="AI20" s="145"/>
      <c r="AJ20" s="146"/>
      <c r="AK20" s="145"/>
      <c r="AL20" s="192"/>
      <c r="AM20" s="192"/>
      <c r="AN20" s="144"/>
      <c r="AO20" s="143"/>
      <c r="AP20" s="145"/>
      <c r="AQ20" s="146"/>
      <c r="AR20" s="145"/>
      <c r="AS20" s="192"/>
      <c r="AT20" s="192"/>
      <c r="AU20" s="143"/>
      <c r="AV20" s="143"/>
      <c r="AW20" s="145"/>
      <c r="AX20" s="146"/>
      <c r="AY20" s="143"/>
      <c r="AZ20" s="192"/>
      <c r="BA20" s="192"/>
    </row>
    <row r="21" spans="1:53" s="147" customFormat="1" ht="30.75" customHeight="1">
      <c r="A21" s="141">
        <v>10</v>
      </c>
      <c r="B21" s="149"/>
      <c r="C21" s="161" t="s">
        <v>196</v>
      </c>
      <c r="D21" s="162" t="s">
        <v>126</v>
      </c>
      <c r="E21" s="162"/>
      <c r="F21" s="163" t="s">
        <v>147</v>
      </c>
      <c r="G21" s="167"/>
      <c r="H21" s="167"/>
      <c r="I21" s="168" t="s">
        <v>186</v>
      </c>
      <c r="J21" s="166" t="s">
        <v>165</v>
      </c>
      <c r="K21" s="161" t="s">
        <v>181</v>
      </c>
      <c r="L21" s="143"/>
      <c r="M21" s="173"/>
      <c r="N21" s="141" t="s">
        <v>236</v>
      </c>
      <c r="O21" s="144" t="s">
        <v>216</v>
      </c>
      <c r="P21" s="192"/>
      <c r="Q21" s="192"/>
      <c r="R21" s="145"/>
      <c r="S21" s="145"/>
      <c r="T21" s="143"/>
      <c r="U21" s="145"/>
      <c r="V21" s="146"/>
      <c r="W21" s="145"/>
      <c r="X21" s="192"/>
      <c r="Y21" s="192"/>
      <c r="Z21" s="192"/>
      <c r="AA21" s="143"/>
      <c r="AB21" s="145"/>
      <c r="AC21" s="146"/>
      <c r="AD21" s="145"/>
      <c r="AE21" s="192"/>
      <c r="AF21" s="192"/>
      <c r="AG21" s="145"/>
      <c r="AH21" s="143"/>
      <c r="AI21" s="145"/>
      <c r="AJ21" s="146"/>
      <c r="AK21" s="145"/>
      <c r="AL21" s="192"/>
      <c r="AM21" s="192"/>
      <c r="AN21" s="144"/>
      <c r="AO21" s="143"/>
      <c r="AP21" s="145"/>
      <c r="AQ21" s="146"/>
      <c r="AR21" s="145"/>
      <c r="AS21" s="192"/>
      <c r="AT21" s="192"/>
      <c r="AU21" s="143"/>
      <c r="AV21" s="143"/>
      <c r="AW21" s="145"/>
      <c r="AX21" s="146"/>
      <c r="AY21" s="143"/>
      <c r="AZ21" s="192"/>
      <c r="BA21" s="192"/>
    </row>
    <row r="22" spans="1:53" s="147" customFormat="1" ht="30.75" customHeight="1">
      <c r="A22" s="141">
        <v>17</v>
      </c>
      <c r="B22" s="90"/>
      <c r="C22" s="171" t="s">
        <v>116</v>
      </c>
      <c r="D22" s="171" t="s">
        <v>133</v>
      </c>
      <c r="E22" s="171"/>
      <c r="F22" s="171" t="s">
        <v>154</v>
      </c>
      <c r="G22" s="171"/>
      <c r="H22" s="171"/>
      <c r="I22" s="171" t="s">
        <v>186</v>
      </c>
      <c r="J22" s="171" t="s">
        <v>171</v>
      </c>
      <c r="K22" s="171" t="s">
        <v>184</v>
      </c>
      <c r="L22" s="143"/>
      <c r="M22" s="173"/>
      <c r="N22" s="141" t="s">
        <v>237</v>
      </c>
      <c r="O22" s="144" t="s">
        <v>217</v>
      </c>
      <c r="P22" s="192"/>
      <c r="Q22" s="192"/>
      <c r="R22" s="145"/>
      <c r="S22" s="145"/>
      <c r="T22" s="143"/>
      <c r="U22" s="145"/>
      <c r="V22" s="146"/>
      <c r="W22" s="145"/>
      <c r="X22" s="192"/>
      <c r="Y22" s="192"/>
      <c r="Z22" s="192"/>
      <c r="AA22" s="143"/>
      <c r="AB22" s="145"/>
      <c r="AC22" s="146"/>
      <c r="AD22" s="145"/>
      <c r="AE22" s="192"/>
      <c r="AF22" s="192"/>
      <c r="AG22" s="145"/>
      <c r="AH22" s="143"/>
      <c r="AI22" s="145"/>
      <c r="AJ22" s="146"/>
      <c r="AK22" s="145"/>
      <c r="AL22" s="192"/>
      <c r="AM22" s="192"/>
      <c r="AN22" s="144"/>
      <c r="AO22" s="143"/>
      <c r="AP22" s="145"/>
      <c r="AQ22" s="146"/>
      <c r="AR22" s="145"/>
      <c r="AS22" s="192"/>
      <c r="AT22" s="192"/>
      <c r="AU22" s="143"/>
      <c r="AV22" s="143"/>
      <c r="AW22" s="145"/>
      <c r="AX22" s="146"/>
      <c r="AY22" s="143"/>
      <c r="AZ22" s="192"/>
      <c r="BA22" s="192"/>
    </row>
    <row r="23" spans="1:53" s="147" customFormat="1" ht="30.75" customHeight="1">
      <c r="A23" s="141">
        <v>5</v>
      </c>
      <c r="B23" s="149"/>
      <c r="C23" s="161" t="s">
        <v>193</v>
      </c>
      <c r="D23" s="162" t="s">
        <v>121</v>
      </c>
      <c r="E23" s="162"/>
      <c r="F23" s="163" t="s">
        <v>142</v>
      </c>
      <c r="G23" s="167"/>
      <c r="H23" s="167"/>
      <c r="I23" s="165" t="s">
        <v>187</v>
      </c>
      <c r="J23" s="166" t="s">
        <v>163</v>
      </c>
      <c r="K23" s="161" t="s">
        <v>94</v>
      </c>
      <c r="L23" s="143"/>
      <c r="M23" s="173"/>
      <c r="N23" s="141" t="s">
        <v>238</v>
      </c>
      <c r="O23" s="144" t="s">
        <v>218</v>
      </c>
      <c r="P23" s="192"/>
      <c r="Q23" s="192"/>
      <c r="R23" s="145"/>
      <c r="S23" s="145"/>
      <c r="T23" s="143"/>
      <c r="U23" s="145"/>
      <c r="V23" s="143"/>
      <c r="W23" s="145"/>
      <c r="X23" s="192"/>
      <c r="Y23" s="192"/>
      <c r="Z23" s="192"/>
      <c r="AA23" s="143"/>
      <c r="AB23" s="145"/>
      <c r="AC23" s="143"/>
      <c r="AD23" s="145"/>
      <c r="AE23" s="192"/>
      <c r="AF23" s="192"/>
      <c r="AG23" s="145"/>
      <c r="AH23" s="143"/>
      <c r="AI23" s="145"/>
      <c r="AJ23" s="143"/>
      <c r="AK23" s="145"/>
      <c r="AL23" s="192"/>
      <c r="AM23" s="192"/>
      <c r="AN23" s="144"/>
      <c r="AO23" s="143"/>
      <c r="AP23" s="145"/>
      <c r="AQ23" s="143"/>
      <c r="AR23" s="145"/>
      <c r="AS23" s="192"/>
      <c r="AT23" s="192"/>
      <c r="AU23" s="143"/>
      <c r="AV23" s="143"/>
      <c r="AW23" s="145"/>
      <c r="AX23" s="143"/>
      <c r="AY23" s="143"/>
      <c r="AZ23" s="192"/>
      <c r="BA23" s="192"/>
    </row>
    <row r="24" spans="1:53" s="147" customFormat="1" ht="30.75" customHeight="1">
      <c r="A24" s="141">
        <v>8</v>
      </c>
      <c r="B24" s="149"/>
      <c r="C24" s="161" t="s">
        <v>195</v>
      </c>
      <c r="D24" s="162" t="s">
        <v>124</v>
      </c>
      <c r="E24" s="162"/>
      <c r="F24" s="163" t="s">
        <v>145</v>
      </c>
      <c r="G24" s="167"/>
      <c r="H24" s="167"/>
      <c r="I24" s="165" t="s">
        <v>187</v>
      </c>
      <c r="J24" s="166" t="s">
        <v>163</v>
      </c>
      <c r="K24" s="161" t="s">
        <v>93</v>
      </c>
      <c r="L24" s="143"/>
      <c r="M24" s="173"/>
      <c r="N24" s="141" t="s">
        <v>239</v>
      </c>
      <c r="O24" s="144" t="s">
        <v>219</v>
      </c>
      <c r="P24" s="192"/>
      <c r="Q24" s="192"/>
      <c r="R24" s="145"/>
      <c r="S24" s="145"/>
      <c r="T24" s="143"/>
      <c r="U24" s="145"/>
      <c r="V24" s="143"/>
      <c r="W24" s="145"/>
      <c r="X24" s="192"/>
      <c r="Y24" s="192"/>
      <c r="Z24" s="192"/>
      <c r="AA24" s="143"/>
      <c r="AB24" s="145"/>
      <c r="AC24" s="143"/>
      <c r="AD24" s="145"/>
      <c r="AE24" s="192"/>
      <c r="AF24" s="192"/>
      <c r="AG24" s="145"/>
      <c r="AH24" s="143"/>
      <c r="AI24" s="145"/>
      <c r="AJ24" s="143"/>
      <c r="AK24" s="145"/>
      <c r="AL24" s="192"/>
      <c r="AM24" s="192"/>
      <c r="AN24" s="144"/>
      <c r="AO24" s="143"/>
      <c r="AP24" s="145"/>
      <c r="AQ24" s="143"/>
      <c r="AR24" s="145"/>
      <c r="AS24" s="192"/>
      <c r="AT24" s="192"/>
      <c r="AU24" s="143"/>
      <c r="AV24" s="143"/>
      <c r="AW24" s="145"/>
      <c r="AX24" s="143"/>
      <c r="AY24" s="143"/>
      <c r="AZ24" s="192"/>
      <c r="BA24" s="192"/>
    </row>
    <row r="25" spans="1:53" s="147" customFormat="1" ht="30.75" customHeight="1">
      <c r="A25" s="141">
        <v>14</v>
      </c>
      <c r="B25" s="149"/>
      <c r="C25" s="161" t="s">
        <v>114</v>
      </c>
      <c r="D25" s="162" t="s">
        <v>130</v>
      </c>
      <c r="E25" s="162"/>
      <c r="F25" s="163" t="s">
        <v>151</v>
      </c>
      <c r="G25" s="167"/>
      <c r="H25" s="167"/>
      <c r="I25" s="165" t="s">
        <v>189</v>
      </c>
      <c r="J25" s="166" t="s">
        <v>159</v>
      </c>
      <c r="K25" s="161" t="s">
        <v>93</v>
      </c>
      <c r="L25" s="194"/>
      <c r="M25" s="173"/>
      <c r="N25" s="141" t="s">
        <v>240</v>
      </c>
      <c r="O25" s="144" t="s">
        <v>220</v>
      </c>
      <c r="P25" s="192"/>
      <c r="Q25" s="192"/>
      <c r="R25" s="145"/>
      <c r="S25" s="145"/>
      <c r="T25" s="143"/>
      <c r="U25" s="145"/>
      <c r="V25" s="146"/>
      <c r="W25" s="145"/>
      <c r="X25" s="192"/>
      <c r="Y25" s="192"/>
      <c r="Z25" s="192"/>
      <c r="AA25" s="143"/>
      <c r="AB25" s="145"/>
      <c r="AC25" s="146"/>
      <c r="AD25" s="145"/>
      <c r="AE25" s="192"/>
      <c r="AF25" s="192"/>
      <c r="AG25" s="145"/>
      <c r="AH25" s="143"/>
      <c r="AI25" s="145"/>
      <c r="AJ25" s="146"/>
      <c r="AK25" s="145"/>
      <c r="AL25" s="192"/>
      <c r="AM25" s="192"/>
      <c r="AN25" s="144"/>
      <c r="AO25" s="143"/>
      <c r="AP25" s="145"/>
      <c r="AQ25" s="146"/>
      <c r="AR25" s="145"/>
      <c r="AS25" s="192"/>
      <c r="AT25" s="192"/>
      <c r="AU25" s="143"/>
      <c r="AV25" s="143"/>
      <c r="AW25" s="145"/>
      <c r="AX25" s="146"/>
      <c r="AY25" s="143"/>
      <c r="AZ25" s="192"/>
      <c r="BA25" s="192"/>
    </row>
    <row r="26" spans="1:53" s="147" customFormat="1" ht="30.75" customHeight="1">
      <c r="A26" s="141">
        <v>15</v>
      </c>
      <c r="B26" s="149"/>
      <c r="C26" s="161" t="s">
        <v>115</v>
      </c>
      <c r="D26" s="162" t="s">
        <v>131</v>
      </c>
      <c r="E26" s="162"/>
      <c r="F26" s="163" t="s">
        <v>152</v>
      </c>
      <c r="G26" s="170"/>
      <c r="H26" s="170"/>
      <c r="I26" s="165" t="s">
        <v>187</v>
      </c>
      <c r="J26" s="166" t="s">
        <v>169</v>
      </c>
      <c r="K26" s="161" t="s">
        <v>99</v>
      </c>
      <c r="L26" s="143"/>
      <c r="M26" s="173"/>
      <c r="N26" s="141" t="s">
        <v>241</v>
      </c>
      <c r="O26" s="144" t="s">
        <v>221</v>
      </c>
      <c r="P26" s="192"/>
      <c r="Q26" s="192"/>
      <c r="R26" s="145"/>
      <c r="S26" s="145"/>
      <c r="T26" s="143"/>
      <c r="U26" s="145"/>
      <c r="V26" s="146"/>
      <c r="W26" s="145"/>
      <c r="X26" s="192"/>
      <c r="Y26" s="192"/>
      <c r="Z26" s="192"/>
      <c r="AA26" s="143"/>
      <c r="AB26" s="145"/>
      <c r="AC26" s="146"/>
      <c r="AD26" s="145"/>
      <c r="AE26" s="192"/>
      <c r="AF26" s="192"/>
      <c r="AG26" s="145"/>
      <c r="AH26" s="143"/>
      <c r="AI26" s="145"/>
      <c r="AJ26" s="146"/>
      <c r="AK26" s="145"/>
      <c r="AL26" s="192"/>
      <c r="AM26" s="192"/>
      <c r="AN26" s="144"/>
      <c r="AO26" s="143"/>
      <c r="AP26" s="145"/>
      <c r="AQ26" s="146"/>
      <c r="AR26" s="145"/>
      <c r="AS26" s="192"/>
      <c r="AT26" s="192"/>
      <c r="AU26" s="143"/>
      <c r="AV26" s="143"/>
      <c r="AW26" s="145"/>
      <c r="AX26" s="146"/>
      <c r="AY26" s="143"/>
      <c r="AZ26" s="192"/>
      <c r="BA26" s="192"/>
    </row>
    <row r="27" spans="1:53" ht="24.75" customHeight="1">
      <c r="A27" s="141">
        <v>1</v>
      </c>
      <c r="B27" s="149"/>
      <c r="C27" s="161" t="s">
        <v>191</v>
      </c>
      <c r="D27" s="162" t="s">
        <v>117</v>
      </c>
      <c r="E27" s="162"/>
      <c r="F27" s="163" t="s">
        <v>138</v>
      </c>
      <c r="G27" s="164"/>
      <c r="H27" s="164"/>
      <c r="I27" s="165" t="s">
        <v>97</v>
      </c>
      <c r="J27" s="166" t="s">
        <v>159</v>
      </c>
      <c r="K27" s="161" t="s">
        <v>102</v>
      </c>
      <c r="L27" s="143"/>
      <c r="M27" s="173"/>
      <c r="N27" s="141" t="s">
        <v>242</v>
      </c>
      <c r="O27" s="144" t="s">
        <v>222</v>
      </c>
    </row>
    <row r="28" spans="1:53" ht="26.25" customHeight="1">
      <c r="A28" s="141">
        <v>18</v>
      </c>
      <c r="B28" s="90"/>
      <c r="C28" s="171" t="s">
        <v>200</v>
      </c>
      <c r="D28" s="171" t="s">
        <v>134</v>
      </c>
      <c r="E28" s="171"/>
      <c r="F28" s="171" t="s">
        <v>155</v>
      </c>
      <c r="G28" s="171"/>
      <c r="H28" s="171"/>
      <c r="I28" s="171" t="s">
        <v>187</v>
      </c>
      <c r="J28" s="171" t="s">
        <v>172</v>
      </c>
      <c r="K28" s="171" t="s">
        <v>185</v>
      </c>
      <c r="L28" s="90"/>
      <c r="N28" s="141" t="s">
        <v>243</v>
      </c>
      <c r="O28" s="144" t="s">
        <v>223</v>
      </c>
    </row>
    <row r="29" spans="1:53" ht="39.75" customHeight="1">
      <c r="A29" s="141">
        <v>21</v>
      </c>
      <c r="B29" s="175"/>
      <c r="C29" s="176" t="s">
        <v>203</v>
      </c>
      <c r="D29" s="176" t="s">
        <v>137</v>
      </c>
      <c r="E29" s="176"/>
      <c r="F29" s="176" t="s">
        <v>158</v>
      </c>
      <c r="G29" s="176"/>
      <c r="H29" s="176"/>
      <c r="I29" s="176" t="s">
        <v>187</v>
      </c>
      <c r="J29" s="176" t="s">
        <v>175</v>
      </c>
      <c r="K29" s="176" t="s">
        <v>108</v>
      </c>
      <c r="L29" s="90"/>
      <c r="N29" s="141" t="s">
        <v>244</v>
      </c>
      <c r="O29" s="144" t="s">
        <v>224</v>
      </c>
    </row>
    <row r="30" spans="1:53" ht="24.75" customHeight="1">
      <c r="A30" s="141">
        <v>12</v>
      </c>
      <c r="B30" s="149"/>
      <c r="C30" s="161" t="s">
        <v>198</v>
      </c>
      <c r="D30" s="162" t="s">
        <v>128</v>
      </c>
      <c r="E30" s="162"/>
      <c r="F30" s="163" t="s">
        <v>149</v>
      </c>
      <c r="G30" s="171"/>
      <c r="H30" s="171"/>
      <c r="I30" s="168" t="s">
        <v>187</v>
      </c>
      <c r="J30" s="166" t="s">
        <v>167</v>
      </c>
      <c r="K30" s="161" t="s">
        <v>100</v>
      </c>
      <c r="L30" s="90"/>
      <c r="N30" s="141" t="s">
        <v>245</v>
      </c>
      <c r="O30" s="144" t="s">
        <v>225</v>
      </c>
    </row>
    <row r="31" spans="1:53" ht="27" customHeight="1">
      <c r="A31" s="141">
        <v>16</v>
      </c>
      <c r="B31" s="142"/>
      <c r="C31" s="171" t="s">
        <v>199</v>
      </c>
      <c r="D31" s="171" t="s">
        <v>132</v>
      </c>
      <c r="E31" s="162"/>
      <c r="F31" s="163" t="s">
        <v>153</v>
      </c>
      <c r="G31" s="167"/>
      <c r="H31" s="167"/>
      <c r="I31" s="168" t="s">
        <v>190</v>
      </c>
      <c r="J31" s="166" t="s">
        <v>170</v>
      </c>
      <c r="K31" s="172" t="s">
        <v>103</v>
      </c>
      <c r="L31" s="175"/>
      <c r="M31" s="87"/>
      <c r="N31" s="141" t="s">
        <v>246</v>
      </c>
      <c r="O31" s="144" t="s">
        <v>226</v>
      </c>
      <c r="AN31" s="83"/>
      <c r="AO31" s="83"/>
      <c r="AP31" s="83"/>
      <c r="AQ31" s="83"/>
      <c r="AR31" s="83"/>
      <c r="AS31" s="83"/>
      <c r="AT31" s="83"/>
      <c r="AU31" s="83"/>
      <c r="AV31" s="83"/>
      <c r="AW31" s="83"/>
      <c r="AX31" s="83"/>
      <c r="AY31" s="83"/>
      <c r="AZ31" s="83"/>
      <c r="BA31" s="83"/>
    </row>
    <row r="32" spans="1:53" ht="30.75" customHeight="1">
      <c r="A32" s="141">
        <v>11</v>
      </c>
      <c r="B32" s="149"/>
      <c r="C32" s="161" t="s">
        <v>197</v>
      </c>
      <c r="D32" s="162" t="s">
        <v>127</v>
      </c>
      <c r="E32" s="162"/>
      <c r="F32" s="163" t="s">
        <v>148</v>
      </c>
      <c r="G32" s="167"/>
      <c r="H32" s="167"/>
      <c r="I32" s="168" t="s">
        <v>188</v>
      </c>
      <c r="J32" s="166" t="s">
        <v>166</v>
      </c>
      <c r="K32" s="161" t="s">
        <v>182</v>
      </c>
      <c r="L32" s="175"/>
      <c r="M32" s="87"/>
      <c r="N32" s="141" t="s">
        <v>247</v>
      </c>
      <c r="O32" s="144" t="s">
        <v>227</v>
      </c>
      <c r="AN32" s="83"/>
      <c r="AO32" s="83"/>
      <c r="AP32" s="83"/>
      <c r="AQ32" s="83"/>
      <c r="AR32" s="83"/>
      <c r="AS32" s="83"/>
      <c r="AT32" s="83"/>
      <c r="AU32" s="83"/>
      <c r="AV32" s="83"/>
      <c r="AW32" s="83"/>
      <c r="AX32" s="83"/>
      <c r="AY32" s="83"/>
      <c r="AZ32" s="83"/>
      <c r="BA32" s="83"/>
    </row>
    <row r="33" spans="2:53">
      <c r="B33" s="87"/>
      <c r="C33" s="87"/>
      <c r="D33" s="87"/>
      <c r="E33" s="87"/>
      <c r="F33" s="87"/>
      <c r="G33" s="87"/>
      <c r="H33" s="87"/>
      <c r="I33" s="87"/>
      <c r="J33" s="87"/>
      <c r="K33" s="87"/>
      <c r="L33" s="87"/>
      <c r="M33" s="87"/>
      <c r="N33" s="87"/>
      <c r="AN33" s="83"/>
      <c r="AO33" s="83"/>
      <c r="AP33" s="83"/>
      <c r="AQ33" s="83"/>
      <c r="AR33" s="83"/>
      <c r="AS33" s="83"/>
      <c r="AT33" s="83"/>
      <c r="AU33" s="83"/>
      <c r="AV33" s="83"/>
      <c r="AW33" s="83"/>
      <c r="AX33" s="83"/>
      <c r="AY33" s="83"/>
      <c r="AZ33" s="83"/>
      <c r="BA33" s="83"/>
    </row>
    <row r="34" spans="2:53">
      <c r="B34" s="87"/>
      <c r="C34" s="87"/>
      <c r="D34" s="87"/>
      <c r="E34" s="87"/>
      <c r="F34" s="87"/>
      <c r="G34" s="87"/>
      <c r="H34" s="87"/>
      <c r="I34" s="87"/>
      <c r="J34" s="87"/>
      <c r="K34" s="87"/>
      <c r="L34" s="87"/>
      <c r="M34" s="87"/>
      <c r="N34" s="87"/>
      <c r="AN34" s="83"/>
      <c r="AO34" s="83"/>
      <c r="AP34" s="83"/>
      <c r="AQ34" s="83"/>
      <c r="AR34" s="83"/>
      <c r="AS34" s="83"/>
      <c r="AT34" s="83"/>
      <c r="AU34" s="83"/>
      <c r="AV34" s="83"/>
      <c r="AW34" s="83"/>
      <c r="AX34" s="83"/>
      <c r="AY34" s="83"/>
      <c r="AZ34" s="83"/>
      <c r="BA34" s="83"/>
    </row>
    <row r="35" spans="2:53">
      <c r="B35" s="87"/>
      <c r="C35" s="87"/>
      <c r="D35" s="87"/>
      <c r="E35" s="87"/>
      <c r="F35" s="87"/>
      <c r="G35" s="87"/>
      <c r="H35" s="87"/>
      <c r="I35" s="87"/>
      <c r="J35" s="87"/>
      <c r="K35" s="87"/>
      <c r="L35" s="87"/>
      <c r="M35" s="87"/>
      <c r="N35" s="87"/>
      <c r="AN35" s="83"/>
      <c r="AO35" s="83"/>
      <c r="AP35" s="83"/>
      <c r="AQ35" s="83"/>
      <c r="AR35" s="83"/>
      <c r="AS35" s="83"/>
      <c r="AT35" s="83"/>
      <c r="AU35" s="83"/>
      <c r="AV35" s="83"/>
      <c r="AW35" s="83"/>
      <c r="AX35" s="83"/>
      <c r="AY35" s="83"/>
      <c r="AZ35" s="83"/>
      <c r="BA35" s="83"/>
    </row>
    <row r="36" spans="2:53">
      <c r="B36" s="87"/>
      <c r="C36" s="87"/>
      <c r="D36" s="87"/>
      <c r="E36" s="87"/>
      <c r="F36" s="87"/>
      <c r="G36" s="87"/>
      <c r="H36" s="87"/>
      <c r="I36" s="87"/>
      <c r="J36" s="87"/>
      <c r="K36" s="87"/>
      <c r="L36" s="87"/>
      <c r="M36" s="87"/>
      <c r="N36" s="87"/>
      <c r="AN36" s="83"/>
      <c r="AO36" s="83"/>
      <c r="AP36" s="83"/>
      <c r="AQ36" s="83"/>
      <c r="AR36" s="83"/>
      <c r="AS36" s="83"/>
      <c r="AT36" s="83"/>
      <c r="AU36" s="83"/>
      <c r="AV36" s="83"/>
      <c r="AW36" s="83"/>
      <c r="AX36" s="83"/>
      <c r="AY36" s="83"/>
      <c r="AZ36" s="83"/>
      <c r="BA36" s="83"/>
    </row>
    <row r="37" spans="2:53">
      <c r="B37" s="87"/>
      <c r="C37" s="87"/>
      <c r="D37" s="87"/>
      <c r="E37" s="87"/>
      <c r="F37" s="87"/>
      <c r="G37" s="87"/>
      <c r="H37" s="87"/>
      <c r="I37" s="87"/>
      <c r="J37" s="87"/>
      <c r="K37" s="87"/>
      <c r="L37" s="87"/>
      <c r="M37" s="87"/>
      <c r="N37" s="87"/>
      <c r="AN37" s="83"/>
      <c r="AO37" s="83"/>
      <c r="AP37" s="83"/>
      <c r="AQ37" s="83"/>
      <c r="AR37" s="83"/>
      <c r="AS37" s="83"/>
      <c r="AT37" s="83"/>
      <c r="AU37" s="83"/>
      <c r="AV37" s="83"/>
      <c r="AW37" s="83"/>
      <c r="AX37" s="83"/>
      <c r="AY37" s="83"/>
      <c r="AZ37" s="83"/>
      <c r="BA37" s="83"/>
    </row>
    <row r="38" spans="2:53">
      <c r="B38" s="87"/>
      <c r="C38" s="87"/>
      <c r="D38" s="87"/>
      <c r="E38" s="87"/>
      <c r="F38" s="87"/>
      <c r="G38" s="87"/>
      <c r="H38" s="87"/>
      <c r="I38" s="87"/>
      <c r="J38" s="87"/>
      <c r="K38" s="87"/>
      <c r="L38" s="87"/>
      <c r="M38" s="87"/>
      <c r="N38" s="87"/>
      <c r="AN38" s="83"/>
      <c r="AO38" s="83"/>
      <c r="AP38" s="83"/>
      <c r="AQ38" s="83"/>
      <c r="AR38" s="83"/>
      <c r="AS38" s="83"/>
      <c r="AT38" s="83"/>
      <c r="AU38" s="83"/>
      <c r="AV38" s="83"/>
      <c r="AW38" s="83"/>
      <c r="AX38" s="83"/>
      <c r="AY38" s="83"/>
      <c r="AZ38" s="83"/>
      <c r="BA38" s="83"/>
    </row>
    <row r="39" spans="2:53">
      <c r="B39" s="87"/>
      <c r="C39" s="87"/>
      <c r="D39" s="87"/>
      <c r="E39" s="87"/>
      <c r="F39" s="87"/>
      <c r="G39" s="87"/>
      <c r="H39" s="87"/>
      <c r="I39" s="87"/>
      <c r="J39" s="87"/>
      <c r="K39" s="87"/>
      <c r="L39" s="87"/>
      <c r="M39" s="87"/>
      <c r="N39" s="87"/>
      <c r="AN39" s="83"/>
      <c r="AO39" s="83"/>
      <c r="AP39" s="83"/>
      <c r="AQ39" s="83"/>
      <c r="AR39" s="83"/>
      <c r="AS39" s="83"/>
      <c r="AT39" s="83"/>
      <c r="AU39" s="83"/>
      <c r="AV39" s="83"/>
      <c r="AW39" s="83"/>
      <c r="AX39" s="83"/>
      <c r="AY39" s="83"/>
      <c r="AZ39" s="83"/>
      <c r="BA39" s="83"/>
    </row>
    <row r="40" spans="2:53">
      <c r="B40" s="87"/>
      <c r="C40" s="87"/>
      <c r="D40" s="87"/>
      <c r="E40" s="87"/>
      <c r="F40" s="87"/>
      <c r="G40" s="87"/>
      <c r="H40" s="87"/>
      <c r="I40" s="87"/>
      <c r="J40" s="87"/>
      <c r="K40" s="87"/>
      <c r="L40" s="87"/>
      <c r="M40" s="87"/>
      <c r="N40" s="87"/>
      <c r="AN40" s="83"/>
      <c r="AO40" s="83"/>
      <c r="AP40" s="83"/>
      <c r="AQ40" s="83"/>
      <c r="AR40" s="83"/>
      <c r="AS40" s="83"/>
      <c r="AT40" s="83"/>
      <c r="AU40" s="83"/>
      <c r="AV40" s="83"/>
      <c r="AW40" s="83"/>
      <c r="AX40" s="83"/>
      <c r="AY40" s="83"/>
      <c r="AZ40" s="83"/>
      <c r="BA40" s="83"/>
    </row>
    <row r="41" spans="2:53">
      <c r="B41" s="87"/>
      <c r="C41" s="87"/>
      <c r="D41" s="87"/>
      <c r="E41" s="87"/>
      <c r="F41" s="87"/>
      <c r="G41" s="87"/>
      <c r="H41" s="87"/>
      <c r="I41" s="87"/>
      <c r="J41" s="87"/>
      <c r="K41" s="87"/>
      <c r="L41" s="87"/>
      <c r="M41" s="87"/>
      <c r="N41" s="87"/>
      <c r="AN41" s="83"/>
      <c r="AO41" s="83"/>
      <c r="AP41" s="83"/>
      <c r="AQ41" s="83"/>
      <c r="AR41" s="83"/>
      <c r="AS41" s="83"/>
      <c r="AT41" s="83"/>
      <c r="AU41" s="83"/>
      <c r="AV41" s="83"/>
      <c r="AW41" s="83"/>
      <c r="AX41" s="83"/>
      <c r="AY41" s="83"/>
      <c r="AZ41" s="83"/>
      <c r="BA41" s="83"/>
    </row>
    <row r="42" spans="2:53">
      <c r="B42" s="87"/>
      <c r="C42" s="87"/>
      <c r="D42" s="87"/>
      <c r="E42" s="87"/>
      <c r="F42" s="87"/>
      <c r="G42" s="87"/>
      <c r="H42" s="87"/>
      <c r="I42" s="87"/>
      <c r="J42" s="87"/>
      <c r="K42" s="87"/>
      <c r="L42" s="87"/>
      <c r="M42" s="87"/>
      <c r="N42" s="87"/>
      <c r="AN42" s="83"/>
      <c r="AO42" s="83"/>
      <c r="AP42" s="83"/>
      <c r="AQ42" s="83"/>
      <c r="AR42" s="83"/>
      <c r="AS42" s="83"/>
      <c r="AT42" s="83"/>
      <c r="AU42" s="83"/>
      <c r="AV42" s="83"/>
      <c r="AW42" s="83"/>
      <c r="AX42" s="83"/>
      <c r="AY42" s="83"/>
      <c r="AZ42" s="83"/>
      <c r="BA42" s="83"/>
    </row>
    <row r="43" spans="2:53">
      <c r="B43" s="87"/>
      <c r="C43" s="87"/>
      <c r="D43" s="87"/>
      <c r="E43" s="87"/>
      <c r="F43" s="87"/>
      <c r="G43" s="87"/>
      <c r="H43" s="87"/>
      <c r="I43" s="87"/>
      <c r="J43" s="87"/>
      <c r="K43" s="87"/>
      <c r="L43" s="87"/>
      <c r="M43" s="87"/>
      <c r="N43" s="87"/>
      <c r="AN43" s="83"/>
      <c r="AO43" s="83"/>
      <c r="AP43" s="83"/>
      <c r="AQ43" s="83"/>
      <c r="AR43" s="83"/>
      <c r="AS43" s="83"/>
      <c r="AT43" s="83"/>
      <c r="AU43" s="83"/>
      <c r="AV43" s="83"/>
      <c r="AW43" s="83"/>
      <c r="AX43" s="83"/>
      <c r="AY43" s="83"/>
      <c r="AZ43" s="83"/>
      <c r="BA43" s="83"/>
    </row>
    <row r="44" spans="2:53">
      <c r="B44" s="87"/>
      <c r="C44" s="87"/>
      <c r="D44" s="87"/>
      <c r="E44" s="87"/>
      <c r="F44" s="87"/>
      <c r="G44" s="87"/>
      <c r="H44" s="87"/>
      <c r="I44" s="87"/>
      <c r="J44" s="87"/>
      <c r="K44" s="87"/>
      <c r="L44" s="87"/>
      <c r="M44" s="87"/>
      <c r="N44" s="87"/>
      <c r="AN44" s="83"/>
      <c r="AO44" s="83"/>
      <c r="AP44" s="83"/>
      <c r="AQ44" s="83"/>
      <c r="AR44" s="83"/>
      <c r="AS44" s="83"/>
      <c r="AT44" s="83"/>
      <c r="AU44" s="83"/>
      <c r="AV44" s="83"/>
      <c r="AW44" s="83"/>
      <c r="AX44" s="83"/>
      <c r="AY44" s="83"/>
      <c r="AZ44" s="83"/>
      <c r="BA44" s="83"/>
    </row>
    <row r="45" spans="2:53">
      <c r="B45" s="87"/>
      <c r="C45" s="87"/>
      <c r="D45" s="87"/>
      <c r="E45" s="87"/>
      <c r="F45" s="87"/>
      <c r="G45" s="87"/>
      <c r="H45" s="87"/>
      <c r="I45" s="87"/>
      <c r="J45" s="87"/>
      <c r="K45" s="87"/>
      <c r="L45" s="87"/>
      <c r="M45" s="87"/>
      <c r="N45" s="87"/>
      <c r="AN45" s="83"/>
      <c r="AO45" s="83"/>
      <c r="AP45" s="83"/>
      <c r="AQ45" s="83"/>
      <c r="AR45" s="83"/>
      <c r="AS45" s="83"/>
      <c r="AT45" s="83"/>
      <c r="AU45" s="83"/>
      <c r="AV45" s="83"/>
      <c r="AW45" s="83"/>
      <c r="AX45" s="83"/>
      <c r="AY45" s="83"/>
      <c r="AZ45" s="83"/>
      <c r="BA45" s="83"/>
    </row>
    <row r="46" spans="2:53">
      <c r="B46" s="87"/>
      <c r="C46" s="87"/>
      <c r="D46" s="87"/>
      <c r="E46" s="87"/>
      <c r="F46" s="87"/>
      <c r="G46" s="87"/>
      <c r="H46" s="87"/>
      <c r="I46" s="87"/>
      <c r="J46" s="87"/>
      <c r="K46" s="87"/>
      <c r="L46" s="87"/>
      <c r="M46" s="87"/>
      <c r="N46" s="87"/>
      <c r="AN46" s="83"/>
      <c r="AO46" s="83"/>
      <c r="AP46" s="83"/>
      <c r="AQ46" s="83"/>
      <c r="AR46" s="83"/>
      <c r="AS46" s="83"/>
      <c r="AT46" s="83"/>
      <c r="AU46" s="83"/>
      <c r="AV46" s="83"/>
      <c r="AW46" s="83"/>
      <c r="AX46" s="83"/>
      <c r="AY46" s="83"/>
      <c r="AZ46" s="83"/>
      <c r="BA46" s="83"/>
    </row>
    <row r="47" spans="2:53">
      <c r="B47" s="87"/>
      <c r="C47" s="87"/>
      <c r="D47" s="87"/>
      <c r="E47" s="87"/>
      <c r="F47" s="87"/>
      <c r="G47" s="87"/>
      <c r="H47" s="87"/>
      <c r="I47" s="87"/>
      <c r="J47" s="87"/>
      <c r="K47" s="87"/>
      <c r="L47" s="87"/>
      <c r="M47" s="87"/>
      <c r="N47" s="87"/>
      <c r="AN47" s="83"/>
      <c r="AO47" s="83"/>
      <c r="AP47" s="83"/>
      <c r="AQ47" s="83"/>
      <c r="AR47" s="83"/>
      <c r="AS47" s="83"/>
      <c r="AT47" s="83"/>
      <c r="AU47" s="83"/>
      <c r="AV47" s="83"/>
      <c r="AW47" s="83"/>
      <c r="AX47" s="83"/>
      <c r="AY47" s="83"/>
      <c r="AZ47" s="83"/>
      <c r="BA47" s="83"/>
    </row>
    <row r="48" spans="2:53">
      <c r="B48" s="87"/>
      <c r="C48" s="87"/>
      <c r="D48" s="87"/>
      <c r="E48" s="87"/>
      <c r="F48" s="87"/>
      <c r="G48" s="87"/>
      <c r="H48" s="87"/>
      <c r="I48" s="87"/>
      <c r="J48" s="87"/>
      <c r="K48" s="87"/>
      <c r="L48" s="87"/>
      <c r="M48" s="87"/>
      <c r="N48" s="87"/>
      <c r="AN48" s="83"/>
      <c r="AO48" s="83"/>
      <c r="AP48" s="83"/>
      <c r="AQ48" s="83"/>
      <c r="AR48" s="83"/>
      <c r="AS48" s="83"/>
      <c r="AT48" s="83"/>
      <c r="AU48" s="83"/>
      <c r="AV48" s="83"/>
      <c r="AW48" s="83"/>
      <c r="AX48" s="83"/>
      <c r="AY48" s="83"/>
      <c r="AZ48" s="83"/>
      <c r="BA48" s="83"/>
    </row>
    <row r="49" spans="2:53">
      <c r="B49" s="87"/>
      <c r="C49" s="87"/>
      <c r="D49" s="87"/>
      <c r="E49" s="87"/>
      <c r="F49" s="87"/>
      <c r="G49" s="87"/>
      <c r="H49" s="87"/>
      <c r="I49" s="87"/>
      <c r="J49" s="87"/>
      <c r="K49" s="87"/>
      <c r="L49" s="87"/>
      <c r="M49" s="87"/>
      <c r="N49" s="87"/>
      <c r="AN49" s="83"/>
      <c r="AO49" s="83"/>
      <c r="AP49" s="83"/>
      <c r="AQ49" s="83"/>
      <c r="AR49" s="83"/>
      <c r="AS49" s="83"/>
      <c r="AT49" s="83"/>
      <c r="AU49" s="83"/>
      <c r="AV49" s="83"/>
      <c r="AW49" s="83"/>
      <c r="AX49" s="83"/>
      <c r="AY49" s="83"/>
      <c r="AZ49" s="83"/>
      <c r="BA49" s="83"/>
    </row>
    <row r="50" spans="2:53">
      <c r="B50" s="87"/>
      <c r="C50" s="87"/>
      <c r="D50" s="87"/>
      <c r="E50" s="87"/>
      <c r="F50" s="87"/>
      <c r="G50" s="87"/>
      <c r="H50" s="87"/>
      <c r="I50" s="87"/>
      <c r="J50" s="87"/>
      <c r="K50" s="87"/>
      <c r="L50" s="87"/>
      <c r="M50" s="87"/>
      <c r="N50" s="87"/>
      <c r="AN50" s="83"/>
      <c r="AO50" s="83"/>
      <c r="AP50" s="83"/>
      <c r="AQ50" s="83"/>
      <c r="AR50" s="83"/>
      <c r="AS50" s="83"/>
      <c r="AT50" s="83"/>
      <c r="AU50" s="83"/>
      <c r="AV50" s="83"/>
      <c r="AW50" s="83"/>
      <c r="AX50" s="83"/>
      <c r="AY50" s="83"/>
      <c r="AZ50" s="83"/>
      <c r="BA50" s="83"/>
    </row>
    <row r="51" spans="2:53">
      <c r="B51" s="87"/>
      <c r="C51" s="87"/>
      <c r="D51" s="87"/>
      <c r="E51" s="87"/>
      <c r="F51" s="87"/>
      <c r="G51" s="87"/>
      <c r="H51" s="87"/>
      <c r="I51" s="87"/>
      <c r="J51" s="87"/>
      <c r="K51" s="87"/>
      <c r="L51" s="87"/>
      <c r="M51" s="87"/>
      <c r="N51" s="87"/>
      <c r="AN51" s="83"/>
      <c r="AO51" s="83"/>
      <c r="AP51" s="83"/>
      <c r="AQ51" s="83"/>
      <c r="AR51" s="83"/>
      <c r="AS51" s="83"/>
      <c r="AT51" s="83"/>
      <c r="AU51" s="83"/>
      <c r="AV51" s="83"/>
      <c r="AW51" s="83"/>
      <c r="AX51" s="83"/>
      <c r="AY51" s="83"/>
      <c r="AZ51" s="83"/>
      <c r="BA51" s="83"/>
    </row>
    <row r="52" spans="2:53">
      <c r="B52" s="87"/>
      <c r="C52" s="87"/>
      <c r="D52" s="87"/>
      <c r="E52" s="87"/>
      <c r="F52" s="87"/>
      <c r="G52" s="87"/>
      <c r="H52" s="87"/>
      <c r="I52" s="87"/>
      <c r="J52" s="87"/>
      <c r="K52" s="87"/>
      <c r="L52" s="87"/>
      <c r="M52" s="87"/>
      <c r="N52" s="87"/>
      <c r="AN52" s="83"/>
      <c r="AO52" s="83"/>
      <c r="AP52" s="83"/>
      <c r="AQ52" s="83"/>
      <c r="AR52" s="83"/>
      <c r="AS52" s="83"/>
      <c r="AT52" s="83"/>
      <c r="AU52" s="83"/>
      <c r="AV52" s="83"/>
      <c r="AW52" s="83"/>
      <c r="AX52" s="83"/>
      <c r="AY52" s="83"/>
      <c r="AZ52" s="83"/>
      <c r="BA52" s="83"/>
    </row>
    <row r="53" spans="2:53">
      <c r="B53" s="87"/>
      <c r="C53" s="87"/>
      <c r="D53" s="87"/>
      <c r="E53" s="87"/>
      <c r="F53" s="87"/>
      <c r="G53" s="87"/>
      <c r="H53" s="87"/>
      <c r="I53" s="87"/>
      <c r="J53" s="87"/>
      <c r="K53" s="87"/>
      <c r="L53" s="87"/>
      <c r="M53" s="87"/>
      <c r="N53" s="87"/>
      <c r="AN53" s="83"/>
      <c r="AO53" s="83"/>
      <c r="AP53" s="83"/>
      <c r="AQ53" s="83"/>
      <c r="AR53" s="83"/>
      <c r="AS53" s="83"/>
      <c r="AT53" s="83"/>
      <c r="AU53" s="83"/>
      <c r="AV53" s="83"/>
      <c r="AW53" s="83"/>
      <c r="AX53" s="83"/>
      <c r="AY53" s="83"/>
      <c r="AZ53" s="83"/>
      <c r="BA53" s="83"/>
    </row>
    <row r="54" spans="2:53">
      <c r="B54" s="87"/>
      <c r="C54" s="87"/>
      <c r="D54" s="87"/>
      <c r="E54" s="87"/>
      <c r="F54" s="87"/>
      <c r="G54" s="87"/>
      <c r="H54" s="87"/>
      <c r="I54" s="87"/>
      <c r="J54" s="87"/>
      <c r="K54" s="87"/>
      <c r="L54" s="87"/>
      <c r="M54" s="87"/>
      <c r="N54" s="87"/>
      <c r="AN54" s="83"/>
      <c r="AO54" s="83"/>
      <c r="AP54" s="83"/>
      <c r="AQ54" s="83"/>
      <c r="AR54" s="83"/>
      <c r="AS54" s="83"/>
      <c r="AT54" s="83"/>
      <c r="AU54" s="83"/>
      <c r="AV54" s="83"/>
      <c r="AW54" s="83"/>
      <c r="AX54" s="83"/>
      <c r="AY54" s="83"/>
      <c r="AZ54" s="83"/>
      <c r="BA54" s="83"/>
    </row>
    <row r="55" spans="2:53">
      <c r="B55" s="87"/>
      <c r="C55" s="87"/>
      <c r="D55" s="87"/>
      <c r="E55" s="87"/>
      <c r="F55" s="87"/>
      <c r="G55" s="87"/>
      <c r="H55" s="87"/>
      <c r="I55" s="87"/>
      <c r="J55" s="87"/>
      <c r="K55" s="87"/>
      <c r="L55" s="87"/>
      <c r="M55" s="87"/>
      <c r="N55" s="87"/>
      <c r="AN55" s="83"/>
      <c r="AO55" s="83"/>
      <c r="AP55" s="83"/>
      <c r="AQ55" s="83"/>
      <c r="AR55" s="83"/>
      <c r="AS55" s="83"/>
      <c r="AT55" s="83"/>
      <c r="AU55" s="83"/>
      <c r="AV55" s="83"/>
      <c r="AW55" s="83"/>
      <c r="AX55" s="83"/>
      <c r="AY55" s="83"/>
      <c r="AZ55" s="83"/>
      <c r="BA55" s="83"/>
    </row>
    <row r="56" spans="2:53">
      <c r="B56" s="87"/>
      <c r="C56" s="87"/>
      <c r="D56" s="87"/>
      <c r="E56" s="87"/>
      <c r="F56" s="87"/>
      <c r="G56" s="87"/>
      <c r="H56" s="87"/>
      <c r="I56" s="87"/>
      <c r="J56" s="87"/>
      <c r="K56" s="87"/>
      <c r="L56" s="87"/>
      <c r="M56" s="87"/>
      <c r="N56" s="87"/>
      <c r="AN56" s="83"/>
      <c r="AO56" s="83"/>
      <c r="AP56" s="83"/>
      <c r="AQ56" s="83"/>
      <c r="AR56" s="83"/>
      <c r="AS56" s="83"/>
      <c r="AT56" s="83"/>
      <c r="AU56" s="83"/>
      <c r="AV56" s="83"/>
      <c r="AW56" s="83"/>
      <c r="AX56" s="83"/>
      <c r="AY56" s="83"/>
      <c r="AZ56" s="83"/>
      <c r="BA56" s="83"/>
    </row>
    <row r="57" spans="2:53">
      <c r="B57" s="87"/>
      <c r="C57" s="87"/>
      <c r="D57" s="87"/>
      <c r="E57" s="87"/>
      <c r="F57" s="87"/>
      <c r="G57" s="87"/>
      <c r="H57" s="87"/>
      <c r="I57" s="87"/>
      <c r="J57" s="87"/>
      <c r="K57" s="87"/>
      <c r="L57" s="87"/>
      <c r="M57" s="87"/>
      <c r="N57" s="87"/>
      <c r="AN57" s="83"/>
      <c r="AO57" s="83"/>
      <c r="AP57" s="83"/>
      <c r="AQ57" s="83"/>
      <c r="AR57" s="83"/>
      <c r="AS57" s="83"/>
      <c r="AT57" s="83"/>
      <c r="AU57" s="83"/>
      <c r="AV57" s="83"/>
      <c r="AW57" s="83"/>
      <c r="AX57" s="83"/>
      <c r="AY57" s="83"/>
      <c r="AZ57" s="83"/>
      <c r="BA57" s="83"/>
    </row>
    <row r="58" spans="2:53">
      <c r="B58" s="87"/>
      <c r="C58" s="87"/>
      <c r="D58" s="87"/>
      <c r="E58" s="87"/>
      <c r="F58" s="87"/>
      <c r="G58" s="87"/>
      <c r="H58" s="87"/>
      <c r="I58" s="87"/>
      <c r="J58" s="87"/>
      <c r="K58" s="87"/>
      <c r="L58" s="87"/>
      <c r="M58" s="87"/>
      <c r="N58" s="87"/>
      <c r="AN58" s="83"/>
      <c r="AO58" s="83"/>
      <c r="AP58" s="83"/>
      <c r="AQ58" s="83"/>
      <c r="AR58" s="83"/>
      <c r="AS58" s="83"/>
      <c r="AT58" s="83"/>
      <c r="AU58" s="83"/>
      <c r="AV58" s="83"/>
      <c r="AW58" s="83"/>
      <c r="AX58" s="83"/>
      <c r="AY58" s="83"/>
      <c r="AZ58" s="83"/>
      <c r="BA58" s="83"/>
    </row>
    <row r="59" spans="2:53">
      <c r="B59" s="87"/>
      <c r="C59" s="87"/>
      <c r="D59" s="87"/>
      <c r="E59" s="87"/>
      <c r="F59" s="87"/>
      <c r="G59" s="87"/>
      <c r="H59" s="87"/>
      <c r="I59" s="87"/>
      <c r="J59" s="87"/>
      <c r="K59" s="87"/>
      <c r="L59" s="87"/>
      <c r="M59" s="87"/>
      <c r="N59" s="87"/>
      <c r="AN59" s="83"/>
      <c r="AO59" s="83"/>
      <c r="AP59" s="83"/>
      <c r="AQ59" s="83"/>
      <c r="AR59" s="83"/>
      <c r="AS59" s="83"/>
      <c r="AT59" s="83"/>
      <c r="AU59" s="83"/>
      <c r="AV59" s="83"/>
      <c r="AW59" s="83"/>
      <c r="AX59" s="83"/>
      <c r="AY59" s="83"/>
      <c r="AZ59" s="83"/>
      <c r="BA59" s="83"/>
    </row>
    <row r="60" spans="2:53">
      <c r="B60" s="87"/>
      <c r="C60" s="87"/>
      <c r="D60" s="87"/>
      <c r="E60" s="87"/>
      <c r="F60" s="87"/>
      <c r="G60" s="87"/>
      <c r="H60" s="87"/>
      <c r="I60" s="87"/>
      <c r="J60" s="87"/>
      <c r="K60" s="87"/>
      <c r="L60" s="87"/>
      <c r="M60" s="87"/>
      <c r="N60" s="87"/>
      <c r="AN60" s="83"/>
      <c r="AO60" s="83"/>
      <c r="AP60" s="83"/>
      <c r="AQ60" s="83"/>
      <c r="AR60" s="83"/>
      <c r="AS60" s="83"/>
      <c r="AT60" s="83"/>
      <c r="AU60" s="83"/>
      <c r="AV60" s="83"/>
      <c r="AW60" s="83"/>
      <c r="AX60" s="83"/>
      <c r="AY60" s="83"/>
      <c r="AZ60" s="83"/>
      <c r="BA60" s="83"/>
    </row>
    <row r="61" spans="2:53">
      <c r="B61" s="87"/>
      <c r="C61" s="87"/>
      <c r="D61" s="87"/>
      <c r="E61" s="87"/>
      <c r="F61" s="87"/>
      <c r="G61" s="87"/>
      <c r="H61" s="87"/>
      <c r="I61" s="87"/>
      <c r="J61" s="87"/>
      <c r="K61" s="87"/>
      <c r="L61" s="87"/>
      <c r="M61" s="87"/>
      <c r="N61" s="87"/>
      <c r="AN61" s="83"/>
      <c r="AO61" s="83"/>
      <c r="AP61" s="83"/>
      <c r="AQ61" s="83"/>
      <c r="AR61" s="83"/>
      <c r="AS61" s="83"/>
      <c r="AT61" s="83"/>
      <c r="AU61" s="83"/>
      <c r="AV61" s="83"/>
      <c r="AW61" s="83"/>
      <c r="AX61" s="83"/>
      <c r="AY61" s="83"/>
      <c r="AZ61" s="83"/>
      <c r="BA61" s="83"/>
    </row>
    <row r="62" spans="2:53">
      <c r="B62" s="87"/>
      <c r="C62" s="87"/>
      <c r="D62" s="87"/>
      <c r="E62" s="87"/>
      <c r="F62" s="87"/>
      <c r="G62" s="87"/>
      <c r="H62" s="87"/>
      <c r="I62" s="87"/>
      <c r="J62" s="87"/>
      <c r="K62" s="87"/>
      <c r="L62" s="87"/>
      <c r="M62" s="87"/>
      <c r="N62" s="87"/>
      <c r="AN62" s="83"/>
      <c r="AO62" s="83"/>
      <c r="AP62" s="83"/>
      <c r="AQ62" s="83"/>
      <c r="AR62" s="83"/>
      <c r="AS62" s="83"/>
      <c r="AT62" s="83"/>
      <c r="AU62" s="83"/>
      <c r="AV62" s="83"/>
      <c r="AW62" s="83"/>
      <c r="AX62" s="83"/>
      <c r="AY62" s="83"/>
      <c r="AZ62" s="83"/>
      <c r="BA62" s="83"/>
    </row>
    <row r="63" spans="2:53">
      <c r="B63" s="87"/>
      <c r="C63" s="87"/>
      <c r="D63" s="87"/>
      <c r="E63" s="87"/>
      <c r="F63" s="87"/>
      <c r="G63" s="87"/>
      <c r="H63" s="87"/>
      <c r="I63" s="87"/>
      <c r="J63" s="87"/>
      <c r="K63" s="87"/>
      <c r="L63" s="87"/>
      <c r="M63" s="87"/>
      <c r="N63" s="87"/>
      <c r="AN63" s="83"/>
      <c r="AO63" s="83"/>
      <c r="AP63" s="83"/>
      <c r="AQ63" s="83"/>
      <c r="AR63" s="83"/>
      <c r="AS63" s="83"/>
      <c r="AT63" s="83"/>
      <c r="AU63" s="83"/>
      <c r="AV63" s="83"/>
      <c r="AW63" s="83"/>
      <c r="AX63" s="83"/>
      <c r="AY63" s="83"/>
      <c r="AZ63" s="83"/>
      <c r="BA63" s="83"/>
    </row>
    <row r="65376" spans="11:11">
      <c r="K65376" s="90"/>
    </row>
    <row r="65455" spans="11:11">
      <c r="K65455" s="89"/>
    </row>
  </sheetData>
  <autoFilter ref="A9:K32">
    <sortState ref="A14:K32">
      <sortCondition ref="K9:K32"/>
    </sortState>
  </autoFilter>
  <mergeCells count="25">
    <mergeCell ref="X5:AY6"/>
    <mergeCell ref="C6:C7"/>
    <mergeCell ref="A9:A11"/>
    <mergeCell ref="B9:B11"/>
    <mergeCell ref="C9:C11"/>
    <mergeCell ref="D9:D11"/>
    <mergeCell ref="E9:E11"/>
    <mergeCell ref="F9:F11"/>
    <mergeCell ref="I9:I11"/>
    <mergeCell ref="J9:J11"/>
    <mergeCell ref="K9:K11"/>
    <mergeCell ref="L9:L11"/>
    <mergeCell ref="M9:M11"/>
    <mergeCell ref="N9:N11"/>
    <mergeCell ref="O9:O11"/>
    <mergeCell ref="AE9:AX9"/>
    <mergeCell ref="AY9:AY11"/>
    <mergeCell ref="AZ9:AZ11"/>
    <mergeCell ref="BA9:BA11"/>
    <mergeCell ref="Q10:V10"/>
    <mergeCell ref="X10:AC10"/>
    <mergeCell ref="AE10:AJ10"/>
    <mergeCell ref="AL10:AQ10"/>
    <mergeCell ref="AS10:AX10"/>
    <mergeCell ref="Q9:AC9"/>
  </mergeCells>
  <pageMargins left="0.23622047244094491" right="0.19685039370078741" top="7.874015748031496E-2" bottom="0.19685039370078741" header="0" footer="0"/>
  <pageSetup paperSize="9" scale="42" orientation="landscape" r:id="rId1"/>
  <headerFooter alignWithMargins="0"/>
</worksheet>
</file>

<file path=xl/worksheets/sheet6.xml><?xml version="1.0" encoding="utf-8"?>
<worksheet xmlns="http://schemas.openxmlformats.org/spreadsheetml/2006/main" xmlns:r="http://schemas.openxmlformats.org/officeDocument/2006/relationships">
  <dimension ref="A1:O88"/>
  <sheetViews>
    <sheetView topLeftCell="A13" zoomScale="70" zoomScaleNormal="70" workbookViewId="0">
      <selection activeCell="F18" sqref="F18"/>
    </sheetView>
  </sheetViews>
  <sheetFormatPr defaultRowHeight="14.25"/>
  <cols>
    <col min="1" max="1" width="5.1640625" style="94" bestFit="1" customWidth="1"/>
    <col min="2" max="2" width="35.1640625" style="94" customWidth="1"/>
    <col min="3" max="3" width="35.33203125" style="94" customWidth="1"/>
    <col min="4" max="4" width="15" style="94" customWidth="1"/>
    <col min="5" max="5" width="27.6640625" style="95" customWidth="1"/>
    <col min="6" max="6" width="20.5" style="94" customWidth="1"/>
    <col min="7" max="7" width="32.83203125" style="94" customWidth="1"/>
    <col min="8" max="8" width="16.5" style="94" customWidth="1"/>
    <col min="9" max="9" width="22.6640625" style="94" customWidth="1"/>
    <col min="10" max="16384" width="9.33203125" style="94"/>
  </cols>
  <sheetData>
    <row r="1" spans="1:15" s="113" customFormat="1" ht="18">
      <c r="A1" s="250" t="s">
        <v>48</v>
      </c>
      <c r="B1" s="250"/>
      <c r="C1" s="250"/>
      <c r="D1" s="250"/>
      <c r="E1" s="250"/>
      <c r="F1" s="250"/>
      <c r="G1" s="250"/>
      <c r="H1" s="250"/>
      <c r="I1" s="250"/>
    </row>
    <row r="2" spans="1:15" s="113" customFormat="1" ht="18">
      <c r="A2" s="250" t="s">
        <v>31</v>
      </c>
      <c r="B2" s="250"/>
      <c r="C2" s="250"/>
      <c r="D2" s="250"/>
      <c r="E2" s="250"/>
      <c r="F2" s="250"/>
      <c r="G2" s="250"/>
      <c r="H2" s="250"/>
      <c r="I2" s="250"/>
    </row>
    <row r="3" spans="1:15" s="113" customFormat="1" ht="18.75">
      <c r="A3" s="250" t="s">
        <v>82</v>
      </c>
      <c r="B3" s="250"/>
      <c r="C3" s="251"/>
      <c r="D3" s="251"/>
      <c r="E3" s="251"/>
      <c r="F3" s="251"/>
      <c r="G3" s="251"/>
      <c r="H3" s="251"/>
      <c r="I3" s="251"/>
    </row>
    <row r="4" spans="1:15" s="113" customFormat="1" ht="18">
      <c r="E4" s="114"/>
      <c r="G4" s="115"/>
      <c r="H4" s="115"/>
      <c r="I4" s="115"/>
    </row>
    <row r="5" spans="1:15" s="113" customFormat="1" ht="18">
      <c r="E5" s="116"/>
      <c r="G5" s="115"/>
      <c r="H5" s="115"/>
      <c r="I5" s="115"/>
    </row>
    <row r="6" spans="1:15" s="113" customFormat="1" ht="18">
      <c r="E6" s="116"/>
      <c r="G6" s="115"/>
      <c r="H6" s="115"/>
      <c r="I6" s="115" t="s">
        <v>74</v>
      </c>
    </row>
    <row r="7" spans="1:15" s="113" customFormat="1" ht="18">
      <c r="D7" s="252" t="s">
        <v>85</v>
      </c>
      <c r="E7" s="252"/>
      <c r="F7" s="252"/>
      <c r="G7" s="252"/>
      <c r="H7" s="253"/>
      <c r="I7" s="253"/>
    </row>
    <row r="8" spans="1:15" s="113" customFormat="1" ht="18">
      <c r="D8" s="252"/>
      <c r="E8" s="252"/>
      <c r="F8" s="252"/>
      <c r="G8" s="252"/>
      <c r="H8" s="253"/>
      <c r="I8" s="253"/>
    </row>
    <row r="9" spans="1:15" s="113" customFormat="1" ht="18">
      <c r="D9" s="252"/>
      <c r="E9" s="252"/>
      <c r="F9" s="252"/>
      <c r="G9" s="252"/>
      <c r="H9" s="253"/>
      <c r="I9" s="253"/>
      <c r="L9" s="244"/>
      <c r="M9" s="244"/>
      <c r="N9" s="244"/>
      <c r="O9" s="244"/>
    </row>
    <row r="10" spans="1:15" s="113" customFormat="1" ht="18">
      <c r="D10" s="117"/>
      <c r="E10" s="117"/>
      <c r="F10" s="117"/>
      <c r="G10" s="117"/>
      <c r="H10" s="118"/>
      <c r="L10" s="245"/>
      <c r="M10" s="245"/>
      <c r="N10" s="245"/>
      <c r="O10" s="245"/>
    </row>
    <row r="11" spans="1:15" s="113" customFormat="1" ht="18">
      <c r="E11" s="116"/>
      <c r="L11" s="245"/>
      <c r="M11" s="245"/>
      <c r="N11" s="245"/>
      <c r="O11" s="245"/>
    </row>
    <row r="12" spans="1:15" s="113" customFormat="1" ht="18.75">
      <c r="A12" s="246" t="s">
        <v>81</v>
      </c>
      <c r="B12" s="246"/>
      <c r="C12" s="247"/>
      <c r="D12" s="247"/>
      <c r="E12" s="247"/>
      <c r="F12" s="247"/>
      <c r="G12" s="247"/>
      <c r="H12" s="247"/>
      <c r="I12" s="247"/>
    </row>
    <row r="13" spans="1:15" s="113" customFormat="1" ht="18">
      <c r="A13" s="248" t="s">
        <v>84</v>
      </c>
      <c r="B13" s="248"/>
      <c r="C13" s="248"/>
      <c r="D13" s="248"/>
      <c r="E13" s="248"/>
      <c r="F13" s="248"/>
      <c r="G13" s="248"/>
      <c r="H13" s="248"/>
      <c r="I13" s="248"/>
    </row>
    <row r="14" spans="1:15" s="113" customFormat="1" ht="18.75">
      <c r="A14" s="119"/>
      <c r="B14" s="119"/>
      <c r="C14" s="119"/>
      <c r="D14" s="119"/>
      <c r="E14" s="119"/>
      <c r="F14" s="119"/>
      <c r="G14" s="119"/>
      <c r="H14" s="119"/>
      <c r="I14" s="119"/>
    </row>
    <row r="15" spans="1:15">
      <c r="A15" s="96"/>
      <c r="B15" s="96"/>
      <c r="C15" s="96"/>
      <c r="D15" s="96"/>
      <c r="E15" s="96"/>
      <c r="F15" s="96"/>
      <c r="G15" s="96"/>
      <c r="H15" s="96"/>
      <c r="I15" s="96"/>
    </row>
    <row r="16" spans="1:15" ht="15">
      <c r="A16" s="97" t="s">
        <v>75</v>
      </c>
      <c r="B16" s="97" t="s">
        <v>44</v>
      </c>
      <c r="C16" s="97" t="s">
        <v>78</v>
      </c>
      <c r="D16" s="97" t="s">
        <v>1</v>
      </c>
      <c r="E16" s="97" t="s">
        <v>11</v>
      </c>
      <c r="F16" s="97" t="s">
        <v>12</v>
      </c>
      <c r="G16" s="97" t="s">
        <v>76</v>
      </c>
      <c r="H16" s="97" t="s">
        <v>77</v>
      </c>
      <c r="I16" s="97" t="s">
        <v>22</v>
      </c>
    </row>
    <row r="17" spans="1:10" ht="28.5">
      <c r="A17" s="98">
        <v>1</v>
      </c>
      <c r="B17" s="98" t="str">
        <f>data!C12</f>
        <v>Agus Supriatna Pongoh</v>
      </c>
      <c r="C17" s="99" t="str">
        <f>data!D12</f>
        <v>Anyer, 5 Agustus 1976</v>
      </c>
      <c r="D17" s="100" t="str">
        <f>[1]data!F12</f>
        <v>060100121</v>
      </c>
      <c r="E17" s="99" t="str">
        <f>[1]data!I12</f>
        <v>Pengatur, II/c</v>
      </c>
      <c r="F17" s="99" t="str">
        <f>[1]data!J12</f>
        <v>Account Representative</v>
      </c>
      <c r="G17" s="99" t="str">
        <f>[1]data!K12</f>
        <v>KPP Pratama Tanjung</v>
      </c>
      <c r="H17" s="101">
        <f>[1]data!L12</f>
        <v>0</v>
      </c>
      <c r="I17" s="101">
        <f>[1]data!M12</f>
        <v>0</v>
      </c>
      <c r="J17" s="95"/>
    </row>
    <row r="18" spans="1:10" ht="28.5">
      <c r="A18" s="98">
        <v>2</v>
      </c>
      <c r="B18" s="98" t="str">
        <f>data!C13</f>
        <v>Banu Hasmoro</v>
      </c>
      <c r="C18" s="99" t="str">
        <f>data!D13</f>
        <v>Purworejo, 12 Juni 1977</v>
      </c>
      <c r="D18" s="100" t="str">
        <f>[1]data!F13</f>
        <v>060100122</v>
      </c>
      <c r="E18" s="99" t="str">
        <f>[1]data!I13</f>
        <v>Pengatur, II/c</v>
      </c>
      <c r="F18" s="99" t="str">
        <f>[1]data!J13</f>
        <v>Account Representative</v>
      </c>
      <c r="G18" s="99" t="str">
        <f>[1]data!K13</f>
        <v>KPP Pratama Tanjung</v>
      </c>
      <c r="H18" s="101">
        <f>[1]data!L13</f>
        <v>0</v>
      </c>
      <c r="I18" s="101">
        <f>[1]data!M13</f>
        <v>0</v>
      </c>
      <c r="J18" s="95"/>
    </row>
    <row r="19" spans="1:10" ht="28.5">
      <c r="A19" s="98">
        <v>3</v>
      </c>
      <c r="B19" s="98" t="str">
        <f>data!C14</f>
        <v>Benyamin Andries Rooroh</v>
      </c>
      <c r="C19" s="99" t="str">
        <f>data!D14</f>
        <v>Balikpapan, 7 Desember 1977</v>
      </c>
      <c r="D19" s="100" t="str">
        <f>[1]data!F14</f>
        <v>060116340</v>
      </c>
      <c r="E19" s="99" t="str">
        <f>[1]data!I14</f>
        <v>Pengatur, II/c</v>
      </c>
      <c r="F19" s="99" t="str">
        <f>[1]data!J14</f>
        <v>Account Representative</v>
      </c>
      <c r="G19" s="99" t="str">
        <f>[1]data!K14</f>
        <v>KPP Pratama Palangkaraya</v>
      </c>
      <c r="H19" s="101">
        <f>[1]data!L14</f>
        <v>0</v>
      </c>
      <c r="I19" s="101">
        <f>[1]data!M14</f>
        <v>0</v>
      </c>
      <c r="J19" s="95"/>
    </row>
    <row r="20" spans="1:10" ht="28.5">
      <c r="A20" s="98">
        <v>4</v>
      </c>
      <c r="B20" s="98" t="str">
        <f>data!C15</f>
        <v>Dewi Gustanti</v>
      </c>
      <c r="C20" s="99" t="str">
        <f>data!D15</f>
        <v>Gadingrejo, Lampung, 13 Mei 1977</v>
      </c>
      <c r="D20" s="100" t="str">
        <f>[1]data!F15</f>
        <v>060083914</v>
      </c>
      <c r="E20" s="99" t="str">
        <f>[1]data!I15</f>
        <v>Penata Muda, III/a</v>
      </c>
      <c r="F20" s="99" t="str">
        <f>[1]data!J15</f>
        <v>Account Representative</v>
      </c>
      <c r="G20" s="99" t="str">
        <f>[1]data!K15</f>
        <v>KPP Pratama Banjarbaru</v>
      </c>
      <c r="H20" s="101">
        <f>[1]data!L15</f>
        <v>0</v>
      </c>
      <c r="I20" s="101">
        <f>[1]data!M15</f>
        <v>0</v>
      </c>
      <c r="J20" s="95"/>
    </row>
    <row r="21" spans="1:10" ht="28.5">
      <c r="A21" s="98">
        <v>5</v>
      </c>
      <c r="B21" s="98" t="str">
        <f>data!C16</f>
        <v>Dulhaedi</v>
      </c>
      <c r="C21" s="99" t="str">
        <f>data!D16</f>
        <v>Kuningan, 10 Februari 1978</v>
      </c>
      <c r="D21" s="100" t="str">
        <f>[1]data!F16</f>
        <v>060100033</v>
      </c>
      <c r="E21" s="99" t="str">
        <f>[1]data!I16</f>
        <v>Penata Muda, III/a</v>
      </c>
      <c r="F21" s="99" t="str">
        <f>[1]data!J16</f>
        <v>Account Representative</v>
      </c>
      <c r="G21" s="99" t="str">
        <f>[1]data!K16</f>
        <v>KPP Pratama Tenggarong</v>
      </c>
      <c r="H21" s="101">
        <f>[1]data!L16</f>
        <v>0</v>
      </c>
      <c r="I21" s="101">
        <f>[1]data!M16</f>
        <v>0</v>
      </c>
      <c r="J21" s="95"/>
    </row>
    <row r="22" spans="1:10" ht="28.5">
      <c r="A22" s="98">
        <v>6</v>
      </c>
      <c r="B22" s="98" t="str">
        <f>data!C17</f>
        <v>Dwi Warti Sri Lestari</v>
      </c>
      <c r="C22" s="99" t="str">
        <f>data!D17</f>
        <v>Balikpapan, 10 Juni 1977</v>
      </c>
      <c r="D22" s="100" t="str">
        <f>[1]data!F17</f>
        <v>060100118</v>
      </c>
      <c r="E22" s="99" t="str">
        <f>[1]data!I17</f>
        <v>Pengatur, II/c</v>
      </c>
      <c r="F22" s="99" t="str">
        <f>[1]data!J17</f>
        <v>Account Representative</v>
      </c>
      <c r="G22" s="99" t="str">
        <f>[1]data!K17</f>
        <v>KPP Pratama Tanjung</v>
      </c>
      <c r="H22" s="101">
        <f>[1]data!L17</f>
        <v>0</v>
      </c>
      <c r="I22" s="101">
        <f>[1]data!M17</f>
        <v>0</v>
      </c>
      <c r="J22" s="95"/>
    </row>
    <row r="23" spans="1:10" ht="28.5">
      <c r="A23" s="98">
        <v>7</v>
      </c>
      <c r="B23" s="98" t="str">
        <f>data!C18</f>
        <v>Herman Prianto</v>
      </c>
      <c r="C23" s="99" t="str">
        <f>data!D18</f>
        <v>Hulu Sungai Tengah, 17 Agustus 1963</v>
      </c>
      <c r="D23" s="100" t="str">
        <f>[1]data!F18</f>
        <v>060116170</v>
      </c>
      <c r="E23" s="99" t="str">
        <f>[1]data!I18</f>
        <v>Pengatur, II/c</v>
      </c>
      <c r="F23" s="99" t="str">
        <f>[1]data!J18</f>
        <v>Account Representative</v>
      </c>
      <c r="G23" s="99" t="str">
        <f>[1]data!K18</f>
        <v>KPP Pratama Banjarmasin</v>
      </c>
      <c r="H23" s="101">
        <f>[1]data!L18</f>
        <v>0</v>
      </c>
      <c r="I23" s="101">
        <f>[1]data!M18</f>
        <v>0</v>
      </c>
      <c r="J23" s="95"/>
    </row>
    <row r="24" spans="1:10" ht="28.5">
      <c r="A24" s="98">
        <v>8</v>
      </c>
      <c r="B24" s="98" t="str">
        <f>data!C19</f>
        <v>Heru Agus Widarto</v>
      </c>
      <c r="C24" s="99" t="str">
        <f>data!D19</f>
        <v>Yogyakarta, 12 Agustus 1979</v>
      </c>
      <c r="D24" s="100" t="str">
        <f>[1]data!F19</f>
        <v>060116130</v>
      </c>
      <c r="E24" s="99" t="str">
        <f>[1]data!I19</f>
        <v>Pengatur, II/c</v>
      </c>
      <c r="F24" s="99" t="str">
        <f>[1]data!J19</f>
        <v>Account Representative</v>
      </c>
      <c r="G24" s="99" t="str">
        <f>[1]data!K19</f>
        <v>KPP Pratama Muara Teweh</v>
      </c>
      <c r="H24" s="101">
        <f>[1]data!L19</f>
        <v>0</v>
      </c>
      <c r="I24" s="101">
        <f>[1]data!M19</f>
        <v>0</v>
      </c>
    </row>
    <row r="25" spans="1:10" ht="28.5">
      <c r="A25" s="98">
        <v>9</v>
      </c>
      <c r="B25" s="98" t="str">
        <f>data!C20</f>
        <v>Imam Supaat</v>
      </c>
      <c r="C25" s="99" t="str">
        <f>data!D20</f>
        <v>Margorejo, Pati, 22 Mei 1977</v>
      </c>
      <c r="D25" s="100" t="str">
        <f>[1]data!F20</f>
        <v>060116117</v>
      </c>
      <c r="E25" s="99" t="str">
        <f>[1]data!I20</f>
        <v>Pengatur, II/c</v>
      </c>
      <c r="F25" s="99" t="str">
        <f>[1]data!J20</f>
        <v>Account Representative</v>
      </c>
      <c r="G25" s="99" t="str">
        <f>[1]data!K20</f>
        <v>KPP Pratama Pangkalanbun</v>
      </c>
      <c r="H25" s="101">
        <f>[1]data!L20</f>
        <v>0</v>
      </c>
      <c r="I25" s="101">
        <f>[1]data!M20</f>
        <v>0</v>
      </c>
    </row>
    <row r="26" spans="1:10" ht="28.5">
      <c r="A26" s="98">
        <v>10</v>
      </c>
      <c r="B26" s="98" t="str">
        <f>data!C21</f>
        <v>Mahsan</v>
      </c>
      <c r="C26" s="99" t="str">
        <f>data!D21</f>
        <v>Lombok Tengah, 20 Maret 1977</v>
      </c>
      <c r="D26" s="100" t="str">
        <f>[1]data!F21</f>
        <v>060092385</v>
      </c>
      <c r="E26" s="99" t="str">
        <f>[1]data!I21</f>
        <v>Pengatur Tingkat I, II/d</v>
      </c>
      <c r="F26" s="99" t="str">
        <f>[1]data!J21</f>
        <v>Account Representative</v>
      </c>
      <c r="G26" s="99" t="str">
        <f>[1]data!K21</f>
        <v>KPP Pratama Batulicin</v>
      </c>
      <c r="H26" s="101">
        <f>[1]data!L21</f>
        <v>0</v>
      </c>
      <c r="I26" s="101">
        <f>[1]data!M21</f>
        <v>0</v>
      </c>
    </row>
    <row r="27" spans="1:10" ht="28.5">
      <c r="A27" s="98">
        <v>11</v>
      </c>
      <c r="B27" s="98" t="str">
        <f>data!C22</f>
        <v>Mashuri Sholeh</v>
      </c>
      <c r="C27" s="99" t="str">
        <f>data!D22</f>
        <v>Blitar, 23 Juli 1968</v>
      </c>
      <c r="D27" s="100" t="str">
        <f>[1]data!F22</f>
        <v>060111218</v>
      </c>
      <c r="E27" s="99" t="str">
        <f>[1]data!I22</f>
        <v>Pengatur Tingkat I, II/d</v>
      </c>
      <c r="F27" s="99" t="str">
        <f>[1]data!J22</f>
        <v>Account Representative</v>
      </c>
      <c r="G27" s="99" t="str">
        <f>[1]data!K22</f>
        <v>KPP Pratama Barabai</v>
      </c>
      <c r="H27" s="101">
        <f>[1]data!L22</f>
        <v>0</v>
      </c>
      <c r="I27" s="101">
        <f>[1]data!M22</f>
        <v>0</v>
      </c>
    </row>
    <row r="28" spans="1:10" ht="28.5">
      <c r="A28" s="98">
        <v>12</v>
      </c>
      <c r="B28" s="98" t="str">
        <f>data!C23</f>
        <v>Moh. Fuad</v>
      </c>
      <c r="C28" s="99" t="str">
        <f>data!D23</f>
        <v>Kudus, 1 Januari 1977</v>
      </c>
      <c r="D28" s="100" t="str">
        <f>[1]data!F23</f>
        <v>060116133</v>
      </c>
      <c r="E28" s="99" t="str">
        <f>[1]data!I23</f>
        <v>Pengatur, II/c</v>
      </c>
      <c r="F28" s="99" t="str">
        <f>[1]data!J23</f>
        <v>Account Representative</v>
      </c>
      <c r="G28" s="99" t="str">
        <f>[1]data!K23</f>
        <v>KPP Pratama Muara Teweh</v>
      </c>
      <c r="H28" s="101">
        <f>[1]data!L23</f>
        <v>0</v>
      </c>
      <c r="I28" s="101">
        <f>[1]data!M23</f>
        <v>0</v>
      </c>
    </row>
    <row r="29" spans="1:10" ht="28.5">
      <c r="A29" s="98">
        <v>13</v>
      </c>
      <c r="B29" s="98" t="str">
        <f>data!C24</f>
        <v>Moh. Matori</v>
      </c>
      <c r="C29" s="99" t="str">
        <f>data!D24</f>
        <v>Margorejo, Pati, 2 Mei 1975</v>
      </c>
      <c r="D29" s="100" t="str">
        <f>[1]data!F24</f>
        <v>060116121</v>
      </c>
      <c r="E29" s="99" t="str">
        <f>[1]data!I24</f>
        <v>Pengatur, II/c</v>
      </c>
      <c r="F29" s="99" t="str">
        <f>[1]data!J24</f>
        <v>Account Representative</v>
      </c>
      <c r="G29" s="99" t="str">
        <f>[1]data!K24</f>
        <v>KPP Pratama Batulicin</v>
      </c>
      <c r="H29" s="101">
        <f>[1]data!L24</f>
        <v>0</v>
      </c>
      <c r="I29" s="101">
        <f>[1]data!M24</f>
        <v>0</v>
      </c>
    </row>
    <row r="30" spans="1:10" ht="28.5">
      <c r="A30" s="98">
        <v>14</v>
      </c>
      <c r="B30" s="98" t="str">
        <f>data!C25</f>
        <v>Muhamad Fahmi</v>
      </c>
      <c r="C30" s="99" t="str">
        <f>data!D25</f>
        <v>Banjarmasin, 26 Desember 1977</v>
      </c>
      <c r="D30" s="100" t="str">
        <f>[1]data!F25</f>
        <v>060081087</v>
      </c>
      <c r="E30" s="99" t="str">
        <f>[1]data!I25</f>
        <v>Penata Muda, III/a</v>
      </c>
      <c r="F30" s="99" t="str">
        <f>[1]data!J25</f>
        <v>Account Representative</v>
      </c>
      <c r="G30" s="99" t="str">
        <f>[1]data!K25</f>
        <v>KPP Pratama Balikpapan</v>
      </c>
      <c r="H30" s="101">
        <f>[1]data!L25</f>
        <v>0</v>
      </c>
      <c r="I30" s="101">
        <f>[1]data!M25</f>
        <v>0</v>
      </c>
    </row>
    <row r="31" spans="1:10" ht="28.5">
      <c r="A31" s="98">
        <v>15</v>
      </c>
      <c r="B31" s="98" t="str">
        <f>data!C26</f>
        <v>Muhammad Noor</v>
      </c>
      <c r="C31" s="99" t="str">
        <f>data!D26</f>
        <v>Samarinda, 21 November 1981</v>
      </c>
      <c r="D31" s="100" t="str">
        <f>[1]data!F26</f>
        <v>060108434</v>
      </c>
      <c r="E31" s="99" t="str">
        <f>[1]data!I26</f>
        <v>Pengatur Tingkat I, II/d</v>
      </c>
      <c r="F31" s="99" t="str">
        <f>[1]data!J26</f>
        <v>Account Representative</v>
      </c>
      <c r="G31" s="99" t="str">
        <f>[1]data!K26</f>
        <v>KPP Pratama Palangkaraya</v>
      </c>
      <c r="H31" s="101">
        <f>[1]data!L26</f>
        <v>0</v>
      </c>
      <c r="I31" s="101">
        <f>[1]data!M26</f>
        <v>0</v>
      </c>
    </row>
    <row r="32" spans="1:10" ht="28.5">
      <c r="A32" s="98">
        <v>16</v>
      </c>
      <c r="B32" s="98" t="e">
        <f>data!#REF!</f>
        <v>#REF!</v>
      </c>
      <c r="C32" s="99" t="e">
        <f>data!#REF!</f>
        <v>#REF!</v>
      </c>
      <c r="D32" s="100" t="str">
        <f>[1]data!F27</f>
        <v>060116116</v>
      </c>
      <c r="E32" s="99" t="str">
        <f>[1]data!I27</f>
        <v>Pengatur, II/c</v>
      </c>
      <c r="F32" s="99" t="str">
        <f>[1]data!J27</f>
        <v>Account Representative</v>
      </c>
      <c r="G32" s="99" t="str">
        <f>[1]data!K27</f>
        <v>KPP Pratama Pangkalanbun</v>
      </c>
      <c r="H32" s="101">
        <f>[1]data!L27</f>
        <v>0</v>
      </c>
      <c r="I32" s="101">
        <f>[1]data!M27</f>
        <v>0</v>
      </c>
    </row>
    <row r="33" spans="1:9" ht="28.5">
      <c r="A33" s="98">
        <v>17</v>
      </c>
      <c r="B33" s="98" t="e">
        <f>data!#REF!</f>
        <v>#REF!</v>
      </c>
      <c r="C33" s="99" t="e">
        <f>data!#REF!</f>
        <v>#REF!</v>
      </c>
      <c r="D33" s="100" t="str">
        <f>[1]data!F28</f>
        <v>060110780</v>
      </c>
      <c r="E33" s="99" t="str">
        <f>[1]data!I28</f>
        <v>Pengatur Tingkat I, II/d</v>
      </c>
      <c r="F33" s="99" t="str">
        <f>[1]data!J28</f>
        <v>Account Representative</v>
      </c>
      <c r="G33" s="99" t="str">
        <f>[1]data!K28</f>
        <v>KPP Pratama Sampit</v>
      </c>
      <c r="H33" s="101">
        <f>[1]data!L28</f>
        <v>0</v>
      </c>
      <c r="I33" s="101">
        <f>[1]data!M28</f>
        <v>0</v>
      </c>
    </row>
    <row r="34" spans="1:9" ht="28.5">
      <c r="A34" s="98">
        <v>18</v>
      </c>
      <c r="B34" s="98" t="e">
        <f>data!#REF!</f>
        <v>#REF!</v>
      </c>
      <c r="C34" s="99" t="e">
        <f>data!#REF!</f>
        <v>#REF!</v>
      </c>
      <c r="D34" s="100" t="str">
        <f>[1]data!F29</f>
        <v>060092216</v>
      </c>
      <c r="E34" s="99" t="str">
        <f>[1]data!I29</f>
        <v>Pengatur Tingkat I, II/d</v>
      </c>
      <c r="F34" s="99" t="str">
        <f>[1]data!J29</f>
        <v>Account Representative</v>
      </c>
      <c r="G34" s="99" t="str">
        <f>[1]data!K29</f>
        <v>KPP Pratama Banjarbaru</v>
      </c>
      <c r="H34" s="101">
        <f>[1]data!L29</f>
        <v>0</v>
      </c>
      <c r="I34" s="101">
        <f>[1]data!M29</f>
        <v>0</v>
      </c>
    </row>
    <row r="35" spans="1:9" ht="28.5">
      <c r="A35" s="98">
        <v>19</v>
      </c>
      <c r="B35" s="98" t="e">
        <f>data!#REF!</f>
        <v>#REF!</v>
      </c>
      <c r="C35" s="99" t="e">
        <f>data!#REF!</f>
        <v>#REF!</v>
      </c>
      <c r="D35" s="100" t="str">
        <f>[1]data!F30</f>
        <v>060116124</v>
      </c>
      <c r="E35" s="99" t="str">
        <f>[1]data!I30</f>
        <v>Pengatur, II/c</v>
      </c>
      <c r="F35" s="99" t="str">
        <f>[1]data!J30</f>
        <v>Account Representative</v>
      </c>
      <c r="G35" s="99" t="str">
        <f>[1]data!K30</f>
        <v>KPP Pratama Batulicin</v>
      </c>
      <c r="H35" s="101">
        <f>[1]data!L30</f>
        <v>0</v>
      </c>
      <c r="I35" s="101">
        <f>[1]data!M30</f>
        <v>0</v>
      </c>
    </row>
    <row r="36" spans="1:9" ht="28.5">
      <c r="A36" s="98">
        <v>20</v>
      </c>
      <c r="B36" s="98" t="e">
        <f>data!#REF!</f>
        <v>#REF!</v>
      </c>
      <c r="C36" s="99" t="e">
        <f>data!#REF!</f>
        <v>#REF!</v>
      </c>
      <c r="D36" s="100" t="str">
        <f>[1]data!F31</f>
        <v>060099362</v>
      </c>
      <c r="E36" s="99" t="str">
        <f>[1]data!I31</f>
        <v>Pengatur, II/c</v>
      </c>
      <c r="F36" s="99" t="str">
        <f>[1]data!J31</f>
        <v>Account Representative</v>
      </c>
      <c r="G36" s="99" t="str">
        <f>[1]data!K31</f>
        <v>KPP Pratama Banjarmasin</v>
      </c>
      <c r="H36" s="101">
        <f>[1]data!L31</f>
        <v>0</v>
      </c>
      <c r="I36" s="101">
        <f>[1]data!M31</f>
        <v>0</v>
      </c>
    </row>
    <row r="37" spans="1:9" ht="28.5">
      <c r="A37" s="98">
        <v>21</v>
      </c>
      <c r="B37" s="98" t="e">
        <f>data!#REF!</f>
        <v>#REF!</v>
      </c>
      <c r="C37" s="99" t="e">
        <f>data!#REF!</f>
        <v>#REF!</v>
      </c>
      <c r="D37" s="100" t="str">
        <f>[1]data!F32</f>
        <v>060108404</v>
      </c>
      <c r="E37" s="99" t="str">
        <f>[1]data!I32</f>
        <v>Pengatur Tingkat I, II/d</v>
      </c>
      <c r="F37" s="99" t="str">
        <f>[1]data!J32</f>
        <v>Account Representative</v>
      </c>
      <c r="G37" s="99" t="str">
        <f>[1]data!K32</f>
        <v>KPP Pratama Tarakan</v>
      </c>
      <c r="H37" s="101">
        <f>[1]data!L32</f>
        <v>0</v>
      </c>
      <c r="I37" s="101">
        <f>[1]data!M32</f>
        <v>0</v>
      </c>
    </row>
    <row r="38" spans="1:9" ht="28.5">
      <c r="A38" s="98">
        <v>22</v>
      </c>
      <c r="B38" s="98" t="e">
        <f>data!#REF!</f>
        <v>#REF!</v>
      </c>
      <c r="C38" s="99" t="e">
        <f>data!#REF!</f>
        <v>#REF!</v>
      </c>
      <c r="D38" s="100" t="str">
        <f>[1]data!F33</f>
        <v>060095160</v>
      </c>
      <c r="E38" s="99" t="str">
        <f>[1]data!I33</f>
        <v>Penata Muda, III/a</v>
      </c>
      <c r="F38" s="99" t="str">
        <f>[1]data!J33</f>
        <v>Account Representative</v>
      </c>
      <c r="G38" s="99" t="str">
        <f>[1]data!K33</f>
        <v>KPP Pratama Pangkalanbun</v>
      </c>
      <c r="H38" s="101">
        <f>[1]data!L33</f>
        <v>0</v>
      </c>
      <c r="I38" s="101">
        <f>[1]data!M33</f>
        <v>0</v>
      </c>
    </row>
    <row r="39" spans="1:9" ht="28.5">
      <c r="A39" s="98">
        <v>23</v>
      </c>
      <c r="B39" s="98" t="e">
        <f>data!#REF!</f>
        <v>#REF!</v>
      </c>
      <c r="C39" s="99" t="e">
        <f>data!#REF!</f>
        <v>#REF!</v>
      </c>
      <c r="D39" s="100" t="str">
        <f>[1]data!F34</f>
        <v>060101384</v>
      </c>
      <c r="E39" s="99" t="str">
        <f>[1]data!I34</f>
        <v>Penata Muda, III/a</v>
      </c>
      <c r="F39" s="99" t="str">
        <f>[1]data!J34</f>
        <v>Account Representative</v>
      </c>
      <c r="G39" s="99" t="str">
        <f>[1]data!K34</f>
        <v>KPP Pratama Balikpapan</v>
      </c>
      <c r="H39" s="101">
        <f>[1]data!L34</f>
        <v>0</v>
      </c>
      <c r="I39" s="101">
        <f>[1]data!M34</f>
        <v>0</v>
      </c>
    </row>
    <row r="40" spans="1:9" ht="28.5">
      <c r="A40" s="98">
        <v>24</v>
      </c>
      <c r="B40" s="98" t="e">
        <f>data!#REF!</f>
        <v>#REF!</v>
      </c>
      <c r="C40" s="99" t="e">
        <f>data!#REF!</f>
        <v>#REF!</v>
      </c>
      <c r="D40" s="100" t="str">
        <f>[1]data!F35</f>
        <v>060116337</v>
      </c>
      <c r="E40" s="99" t="str">
        <f>[1]data!I35</f>
        <v>Pengatur, II/c</v>
      </c>
      <c r="F40" s="99" t="str">
        <f>[1]data!J35</f>
        <v>Account Representative</v>
      </c>
      <c r="G40" s="99" t="str">
        <f>[1]data!K35</f>
        <v>KPP Pratama Palangkaraya</v>
      </c>
      <c r="H40" s="101">
        <f>[1]data!L35</f>
        <v>0</v>
      </c>
      <c r="I40" s="101">
        <f>[1]data!M35</f>
        <v>0</v>
      </c>
    </row>
    <row r="41" spans="1:9" ht="28.5">
      <c r="A41" s="98">
        <v>25</v>
      </c>
      <c r="B41" s="98" t="e">
        <f>data!#REF!</f>
        <v>#REF!</v>
      </c>
      <c r="C41" s="99" t="e">
        <f>data!#REF!</f>
        <v>#REF!</v>
      </c>
      <c r="D41" s="100" t="str">
        <f>[1]data!F36</f>
        <v>060093673</v>
      </c>
      <c r="E41" s="99" t="str">
        <f>[1]data!I36</f>
        <v>Pengatur Tingkat I, II/d</v>
      </c>
      <c r="F41" s="99" t="str">
        <f>[1]data!J36</f>
        <v>Account Representative</v>
      </c>
      <c r="G41" s="99" t="str">
        <f>[1]data!K36</f>
        <v>KPP Pratama Banjarmasin</v>
      </c>
      <c r="H41" s="101">
        <f>[1]data!L36</f>
        <v>0</v>
      </c>
      <c r="I41" s="101">
        <f>[1]data!M36</f>
        <v>0</v>
      </c>
    </row>
    <row r="42" spans="1:9" ht="28.5">
      <c r="A42" s="98">
        <v>26</v>
      </c>
      <c r="B42" s="98" t="e">
        <f>data!#REF!</f>
        <v>#REF!</v>
      </c>
      <c r="C42" s="99" t="e">
        <f>data!#REF!</f>
        <v>#REF!</v>
      </c>
      <c r="D42" s="100" t="str">
        <f>[1]data!F37</f>
        <v>060092383</v>
      </c>
      <c r="E42" s="99" t="str">
        <f>[1]data!I37</f>
        <v>Pengatur Tingkat I, II/d</v>
      </c>
      <c r="F42" s="99" t="str">
        <f>[1]data!J37</f>
        <v>Account Representative</v>
      </c>
      <c r="G42" s="99" t="str">
        <f>[1]data!K37</f>
        <v>KPP Pratama Sampit</v>
      </c>
      <c r="H42" s="101">
        <f>[1]data!L37</f>
        <v>0</v>
      </c>
      <c r="I42" s="101">
        <f>[1]data!M37</f>
        <v>0</v>
      </c>
    </row>
    <row r="43" spans="1:9" ht="15">
      <c r="A43" s="102"/>
      <c r="B43" s="102"/>
      <c r="C43" s="103"/>
      <c r="D43" s="104"/>
      <c r="E43" s="103"/>
      <c r="F43" s="103"/>
      <c r="G43" s="103"/>
      <c r="H43" s="105"/>
      <c r="I43" s="106"/>
    </row>
    <row r="44" spans="1:9" ht="15">
      <c r="F44" s="107" t="s">
        <v>79</v>
      </c>
    </row>
    <row r="45" spans="1:9" ht="15">
      <c r="F45" s="107" t="s">
        <v>80</v>
      </c>
    </row>
    <row r="46" spans="1:9" ht="15">
      <c r="F46" s="108"/>
    </row>
    <row r="47" spans="1:9" ht="15">
      <c r="A47" s="102"/>
      <c r="B47" s="102"/>
      <c r="C47" s="103"/>
      <c r="D47" s="104"/>
      <c r="F47" s="249"/>
      <c r="G47" s="249"/>
      <c r="I47" s="106"/>
    </row>
    <row r="48" spans="1:9" ht="15.75">
      <c r="A48" s="102"/>
      <c r="B48" s="102"/>
      <c r="C48" s="103"/>
      <c r="D48" s="104"/>
      <c r="F48" s="123"/>
      <c r="G48" s="120"/>
      <c r="I48" s="106"/>
    </row>
    <row r="49" spans="1:9" ht="15.75">
      <c r="A49" s="102"/>
      <c r="B49" s="102"/>
      <c r="C49" s="103"/>
      <c r="D49" s="104"/>
      <c r="E49" s="103"/>
      <c r="G49" s="120"/>
      <c r="H49" s="106"/>
      <c r="I49" s="106"/>
    </row>
    <row r="50" spans="1:9" ht="15.75">
      <c r="A50" s="102"/>
      <c r="B50" s="102"/>
      <c r="C50" s="103"/>
      <c r="D50" s="104"/>
      <c r="E50" s="103"/>
      <c r="F50" s="124"/>
      <c r="G50" s="121"/>
      <c r="H50" s="106"/>
      <c r="I50" s="106"/>
    </row>
    <row r="51" spans="1:9" ht="15.75">
      <c r="A51" s="102"/>
      <c r="B51" s="102"/>
      <c r="C51" s="103"/>
      <c r="D51" s="104"/>
      <c r="E51" s="103"/>
      <c r="F51" s="125" t="s">
        <v>71</v>
      </c>
      <c r="G51" s="122"/>
      <c r="H51" s="106"/>
      <c r="I51" s="106"/>
    </row>
    <row r="52" spans="1:9" ht="15.75">
      <c r="A52" s="102"/>
      <c r="B52" s="102"/>
      <c r="C52" s="103"/>
      <c r="D52" s="103"/>
      <c r="E52" s="103"/>
      <c r="F52" s="125" t="s">
        <v>72</v>
      </c>
      <c r="G52" s="122"/>
      <c r="H52" s="106"/>
      <c r="I52" s="106"/>
    </row>
    <row r="53" spans="1:9">
      <c r="A53" s="102"/>
      <c r="B53" s="102"/>
      <c r="C53" s="103"/>
      <c r="D53" s="103"/>
      <c r="E53" s="103"/>
      <c r="F53" s="103"/>
      <c r="H53" s="106"/>
      <c r="I53" s="106"/>
    </row>
    <row r="54" spans="1:9">
      <c r="A54" s="102"/>
      <c r="B54" s="102"/>
      <c r="C54" s="103"/>
      <c r="D54" s="103"/>
      <c r="E54" s="103"/>
      <c r="F54" s="103"/>
      <c r="G54" s="103"/>
      <c r="H54" s="106"/>
      <c r="I54" s="106"/>
    </row>
    <row r="55" spans="1:9">
      <c r="A55" s="102"/>
      <c r="B55" s="102"/>
      <c r="C55" s="103"/>
      <c r="D55" s="103"/>
      <c r="E55" s="103"/>
      <c r="F55" s="103"/>
      <c r="G55" s="103"/>
      <c r="H55" s="106"/>
      <c r="I55" s="106"/>
    </row>
    <row r="56" spans="1:9">
      <c r="A56" s="102"/>
      <c r="B56" s="102"/>
      <c r="C56" s="103"/>
      <c r="D56" s="103"/>
      <c r="E56" s="103"/>
      <c r="F56" s="103"/>
      <c r="G56" s="103"/>
      <c r="H56" s="106"/>
      <c r="I56" s="106"/>
    </row>
    <row r="57" spans="1:9">
      <c r="A57" s="102"/>
      <c r="B57" s="102"/>
      <c r="C57" s="103"/>
      <c r="D57" s="103"/>
      <c r="E57" s="103"/>
      <c r="F57" s="103"/>
      <c r="G57" s="103"/>
      <c r="H57" s="106"/>
      <c r="I57" s="106"/>
    </row>
    <row r="58" spans="1:9">
      <c r="A58" s="102"/>
      <c r="B58" s="102"/>
      <c r="C58" s="103"/>
      <c r="D58" s="103"/>
      <c r="E58" s="103"/>
      <c r="F58" s="103"/>
      <c r="G58" s="103"/>
      <c r="H58" s="106"/>
      <c r="I58" s="106"/>
    </row>
    <row r="59" spans="1:9">
      <c r="A59" s="102"/>
      <c r="B59" s="102"/>
      <c r="C59" s="103"/>
      <c r="D59" s="103"/>
      <c r="E59" s="103"/>
      <c r="F59" s="103"/>
      <c r="G59" s="103"/>
      <c r="H59" s="106"/>
      <c r="I59" s="106"/>
    </row>
    <row r="60" spans="1:9">
      <c r="A60" s="102"/>
      <c r="B60" s="102"/>
      <c r="C60" s="103"/>
      <c r="D60" s="103"/>
      <c r="E60" s="103"/>
      <c r="F60" s="103"/>
      <c r="G60" s="103"/>
      <c r="H60" s="106"/>
      <c r="I60" s="106"/>
    </row>
    <row r="61" spans="1:9">
      <c r="A61" s="102"/>
      <c r="B61" s="102"/>
      <c r="C61" s="103"/>
      <c r="D61" s="103"/>
      <c r="E61" s="103"/>
      <c r="F61" s="103"/>
      <c r="G61" s="103"/>
      <c r="H61" s="106"/>
      <c r="I61" s="106"/>
    </row>
    <row r="62" spans="1:9">
      <c r="A62" s="102"/>
      <c r="B62" s="102"/>
      <c r="C62" s="103"/>
      <c r="D62" s="103"/>
      <c r="E62" s="103"/>
      <c r="F62" s="103"/>
      <c r="G62" s="103"/>
      <c r="H62" s="106"/>
      <c r="I62" s="106"/>
    </row>
    <row r="63" spans="1:9">
      <c r="A63" s="102"/>
      <c r="B63" s="102"/>
      <c r="C63" s="103"/>
      <c r="D63" s="103"/>
      <c r="E63" s="103"/>
      <c r="F63" s="103"/>
      <c r="G63" s="103"/>
      <c r="H63" s="106"/>
      <c r="I63" s="106"/>
    </row>
    <row r="64" spans="1:9">
      <c r="A64" s="102"/>
      <c r="B64" s="102"/>
      <c r="C64" s="103"/>
      <c r="D64" s="103"/>
      <c r="E64" s="103"/>
      <c r="F64" s="103"/>
      <c r="G64" s="103"/>
      <c r="H64" s="106"/>
      <c r="I64" s="106"/>
    </row>
    <row r="65" spans="1:9" ht="15">
      <c r="A65" s="110"/>
      <c r="B65" s="110"/>
      <c r="C65" s="110"/>
      <c r="D65" s="110"/>
      <c r="E65" s="111"/>
      <c r="F65" s="108"/>
      <c r="H65" s="110"/>
      <c r="I65" s="110"/>
    </row>
    <row r="69" spans="1:9" ht="15">
      <c r="F69" s="109"/>
    </row>
    <row r="86" spans="8:9">
      <c r="H86" s="112"/>
      <c r="I86" s="112"/>
    </row>
    <row r="87" spans="8:9">
      <c r="H87" s="112"/>
      <c r="I87" s="112"/>
    </row>
    <row r="88" spans="8:9">
      <c r="H88" s="112"/>
      <c r="I88" s="112"/>
    </row>
  </sheetData>
  <mergeCells count="8">
    <mergeCell ref="L9:O11"/>
    <mergeCell ref="A12:I12"/>
    <mergeCell ref="A13:I13"/>
    <mergeCell ref="F47:G47"/>
    <mergeCell ref="A1:I1"/>
    <mergeCell ref="A2:I2"/>
    <mergeCell ref="A3:I3"/>
    <mergeCell ref="D7:I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data</vt:lpstr>
      <vt:lpstr>skpp</vt:lpstr>
      <vt:lpstr>sttpl pdg</vt:lpstr>
      <vt:lpstr>baliknya </vt:lpstr>
      <vt:lpstr>data (2)</vt:lpstr>
      <vt:lpstr>Sheet1</vt:lpstr>
      <vt:lpstr>data</vt:lpstr>
      <vt:lpstr>'baliknya '!Print_Area</vt:lpstr>
      <vt:lpstr>data!Print_Area</vt:lpstr>
      <vt:lpstr>'data (2)'!Print_Area</vt:lpstr>
      <vt:lpstr>skpp!Print_Area</vt:lpstr>
      <vt:lpstr>'sttpl pdg'!Print_Area</vt:lpstr>
      <vt:lpstr>data!Print_Titles</vt:lpstr>
      <vt:lpstr>'data (2)'!Print_Titles</vt:lpstr>
      <vt:lpstr>'data (2)'!tabel</vt:lpstr>
      <vt:lpstr>tabel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seno</dc:creator>
  <cp:lastModifiedBy>OTL BPPK</cp:lastModifiedBy>
  <cp:lastPrinted>2014-03-01T09:00:09Z</cp:lastPrinted>
  <dcterms:created xsi:type="dcterms:W3CDTF">1997-01-25T19:43:03Z</dcterms:created>
  <dcterms:modified xsi:type="dcterms:W3CDTF">2014-07-18T06:47:32Z</dcterms:modified>
</cp:coreProperties>
</file>