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Sheet1!$A$1:$BI$1000</definedName>
  </definedNames>
  <calcPr/>
  <extLst>
    <ext uri="GoogleSheetsCustomDataVersion2">
      <go:sheetsCustomData xmlns:go="http://customooxmlschemas.google.com/" r:id="rId5" roundtripDataChecksum="E58IZ/ub6Ni2v8h4nFC6EFF3whycelTk1fPeLeXp+tM="/>
    </ext>
  </extLst>
</workbook>
</file>

<file path=xl/sharedStrings.xml><?xml version="1.0" encoding="utf-8"?>
<sst xmlns="http://schemas.openxmlformats.org/spreadsheetml/2006/main" count="254" uniqueCount="180">
  <si>
    <t>NAME</t>
  </si>
  <si>
    <t>TICKER</t>
  </si>
  <si>
    <t>REGION</t>
  </si>
  <si>
    <t>SECTOR</t>
  </si>
  <si>
    <t>SEGMENT</t>
  </si>
  <si>
    <t>MARKET_CAP</t>
  </si>
  <si>
    <t>E_VALUE</t>
  </si>
  <si>
    <t>PRICE</t>
  </si>
  <si>
    <t>H_REV_GROWTH</t>
  </si>
  <si>
    <t>H_EPS_GROWTH</t>
  </si>
  <si>
    <t>H_FCF_GROWTH</t>
  </si>
  <si>
    <t>H_OP_MARGIN</t>
  </si>
  <si>
    <t>H_FCF_MARGIN</t>
  </si>
  <si>
    <t>H_ORGANIC</t>
  </si>
  <si>
    <t>H_INORGANIC</t>
  </si>
  <si>
    <t>H_DIVIDENDS</t>
  </si>
  <si>
    <t>H_REPURCHASES</t>
  </si>
  <si>
    <t>H_DEBT_AMORTIZATION</t>
  </si>
  <si>
    <t>H_ROIC</t>
  </si>
  <si>
    <t>H_DEBT_NET_EBITDA</t>
  </si>
  <si>
    <t>H_PER</t>
  </si>
  <si>
    <t>H_EVFCF</t>
  </si>
  <si>
    <t>H_MAX_DROP</t>
  </si>
  <si>
    <t>H_CAGR</t>
  </si>
  <si>
    <t>C_OP_MARGIN</t>
  </si>
  <si>
    <t>C_FCF_MARGIN</t>
  </si>
  <si>
    <t>C_ORGANIC</t>
  </si>
  <si>
    <t>C_INORGANIC</t>
  </si>
  <si>
    <t>C_DIVIDENDS</t>
  </si>
  <si>
    <t>C_REPURCHASES</t>
  </si>
  <si>
    <t>C_DEBT_AMORTIZATION</t>
  </si>
  <si>
    <t>C_ROIC</t>
  </si>
  <si>
    <t>C_DEBT_NET_EBIDA</t>
  </si>
  <si>
    <t>C_PER</t>
  </si>
  <si>
    <t>C_EVFCF</t>
  </si>
  <si>
    <t>C_DROP</t>
  </si>
  <si>
    <t>E_REV_GROWTH</t>
  </si>
  <si>
    <t>E_EPS_GROWTH</t>
  </si>
  <si>
    <t>E_FCF_GROWTH</t>
  </si>
  <si>
    <t>E_OP_MARGIN</t>
  </si>
  <si>
    <t>E_FCF_MARGIN</t>
  </si>
  <si>
    <t>E_DEBT_NET_EBITDA</t>
  </si>
  <si>
    <t>E_PER</t>
  </si>
  <si>
    <t>E_EVFCF</t>
  </si>
  <si>
    <t>PRICE_PESIMIST</t>
  </si>
  <si>
    <t>CY_MOS_PESIMIST</t>
  </si>
  <si>
    <t>OY_MOS_PESIMIST</t>
  </si>
  <si>
    <t>5Y_CAGR_PESIMIST</t>
  </si>
  <si>
    <t>PRICE_NEUTRAL</t>
  </si>
  <si>
    <t>CY_MOS_NEUTRAL</t>
  </si>
  <si>
    <t>OY_MOS_NEUTRAL</t>
  </si>
  <si>
    <t>5Y_CAGR_NEUTRAL</t>
  </si>
  <si>
    <t>MARGIN</t>
  </si>
  <si>
    <t>ROIC</t>
  </si>
  <si>
    <t>M&amp;R</t>
  </si>
  <si>
    <t>FILTRO_PERMISIVO</t>
  </si>
  <si>
    <t>PER</t>
  </si>
  <si>
    <t>FCF</t>
  </si>
  <si>
    <t>DEBT</t>
  </si>
  <si>
    <t>RIESGO</t>
  </si>
  <si>
    <t>OPORTUNIDADES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</si>
  <si>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</si>
  <si>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</si>
  <si>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</si>
  <si>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</si>
  <si>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</si>
  <si>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</si>
  <si>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</si>
  <si>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</si>
  <si>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</si>
  <si>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</si>
  <si>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</si>
  <si>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</si>
  <si>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</si>
  <si>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</si>
  <si>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</si>
  <si>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</si>
  <si>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</si>
  <si>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</si>
  <si>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</si>
  <si>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</si>
  <si>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</si>
  <si>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</si>
  <si>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</si>
  <si>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</si>
  <si>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</si>
  <si>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</si>
  <si>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</si>
  <si>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</si>
  <si>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</si>
  <si>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</si>
  <si>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</si>
  <si>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</si>
  <si>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</si>
  <si>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</si>
  <si>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</si>
  <si>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</si>
  <si>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</si>
  <si>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</si>
  <si>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</si>
  <si>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</si>
  <si>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</si>
  <si>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</si>
  <si>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</si>
  <si>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</si>
  <si>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</si>
  <si>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</si>
  <si>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</si>
  <si>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</si>
  <si>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</si>
  <si>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</si>
  <si>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</si>
  <si>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</si>
  <si>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</si>
  <si>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</si>
  <si>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</si>
  <si>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</si>
  <si>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</si>
  <si>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</si>
  <si>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</si>
  <si>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</si>
  <si>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</si>
  <si>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</si>
  <si>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</si>
  <si>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</si>
  <si>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0,28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</si>
  <si>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</si>
  <si>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</si>
  <si>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</si>
  <si>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</si>
  <si>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</si>
  <si>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</si>
  <si>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</si>
  <si>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</si>
  <si>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</si>
  <si>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</si>
  <si>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</si>
  <si>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</si>
  <si>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</si>
  <si>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</si>
  <si>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</si>
  <si>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</si>
  <si>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</si>
  <si>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</si>
  <si>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</si>
  <si>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</si>
  <si>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</si>
  <si>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</si>
  <si>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</si>
  <si>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</si>
  <si>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</si>
  <si>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McDonalds Corporation</t>
  </si>
  <si>
    <t>MCD</t>
  </si>
  <si>
    <t>Costco Wholesale Corporation</t>
  </si>
  <si>
    <t>COST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</si>
  <si>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</si>
  <si>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</si>
  <si>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</si>
  <si>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</si>
  <si>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</si>
  <si>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</si>
  <si>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</si>
  <si>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</si>
  <si>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</si>
  <si>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</si>
  <si>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</si>
  <si>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</si>
  <si>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</si>
  <si>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Air Lease Corporation</t>
  </si>
  <si>
    <t>AL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</si>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</sst>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77BDFF"/>
        <bgColor rgb="FF77BDFF"/>
      </patternFill>
    </fill>
    <fill>
      <patternFill patternType="solid">
        <fgColor rgb="FFE2F1FF"/>
        <bgColor rgb="FFE2F1FF"/>
      </patternFill>
    </fill>
    <fill>
      <patternFill patternType="solid">
        <fgColor rgb="FFC2E1FF"/>
        <bgColor rgb="FFC2E1FF"/>
      </patternFill>
    </fill>
    <fill>
      <patternFill patternType="solid">
        <fgColor rgb="FF87FF87"/>
        <bgColor rgb="FF87FF8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1" numFmtId="4" xfId="0" applyAlignment="1" applyFill="1" applyFont="1" applyNumberFormat="1">
      <alignment vertical="bottom"/>
    </xf>
    <xf borderId="0" fillId="4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readingOrder="0" vertical="bottom"/>
    </xf>
    <xf borderId="0" fillId="2" fontId="2" numFmtId="4" xfId="0" applyAlignment="1" applyFont="1" applyNumberFormat="1">
      <alignment readingOrder="0" vertical="bottom"/>
    </xf>
    <xf borderId="0" fillId="2" fontId="2" numFmtId="4" xfId="0" applyAlignment="1" applyFont="1" applyNumberFormat="1">
      <alignment vertical="bottom"/>
    </xf>
    <xf borderId="0" fillId="8" fontId="2" numFmtId="4" xfId="0" applyAlignment="1" applyFill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2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87070"/>
          <bgColor rgb="FFE8707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5.29"/>
    <col customWidth="1" min="4" max="4" width="15.86"/>
    <col customWidth="1" min="5" max="5" width="25.0"/>
    <col customWidth="1" min="6" max="7" width="5.29"/>
    <col customWidth="1" min="8" max="8" width="6.71"/>
    <col customWidth="1" min="9" max="19" width="5.29"/>
    <col customWidth="1" min="20" max="20" width="15.0"/>
    <col customWidth="1" min="21" max="31" width="5.29"/>
    <col customWidth="1" min="32" max="32" width="5.86"/>
    <col customWidth="1" min="33" max="33" width="11.71"/>
    <col customWidth="1" min="34" max="41" width="5.29"/>
    <col customWidth="1" min="42" max="42" width="6.57"/>
    <col customWidth="1" min="43" max="122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</row>
    <row r="2">
      <c r="A2" s="6" t="s">
        <v>61</v>
      </c>
      <c r="B2" s="6" t="s">
        <v>62</v>
      </c>
      <c r="C2" s="6" t="s">
        <v>63</v>
      </c>
      <c r="D2" s="6" t="s">
        <v>64</v>
      </c>
      <c r="E2" s="6" t="s">
        <v>65</v>
      </c>
      <c r="F2" s="7">
        <v>2119942.89</v>
      </c>
      <c r="G2" s="7">
        <v>2052422.89</v>
      </c>
      <c r="H2" s="7">
        <v>173.02</v>
      </c>
      <c r="I2" s="8">
        <v>0.19</v>
      </c>
      <c r="J2" s="8">
        <v>0.28</v>
      </c>
      <c r="K2" s="8">
        <v>0.27</v>
      </c>
      <c r="L2" s="8">
        <v>0.26</v>
      </c>
      <c r="M2" s="8">
        <v>0.21</v>
      </c>
      <c r="N2" s="8">
        <v>0.36</v>
      </c>
      <c r="O2" s="8">
        <v>0.04</v>
      </c>
      <c r="P2" s="8">
        <v>0.01</v>
      </c>
      <c r="Q2" s="8">
        <v>0.59</v>
      </c>
      <c r="R2" s="8">
        <v>0.01</v>
      </c>
      <c r="S2" s="8">
        <v>0.29</v>
      </c>
      <c r="T2" s="9">
        <v>-2.0</v>
      </c>
      <c r="U2" s="9">
        <v>23.0</v>
      </c>
      <c r="V2" s="9">
        <v>24.0</v>
      </c>
      <c r="W2" s="8">
        <v>-0.44</v>
      </c>
      <c r="X2" s="8">
        <v>0.2</v>
      </c>
      <c r="Y2" s="7">
        <v>0.33</v>
      </c>
      <c r="Z2" s="7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7">
        <v>0.34</v>
      </c>
      <c r="AG2" s="10">
        <v>-0.6</v>
      </c>
      <c r="AH2" s="11">
        <v>20.0</v>
      </c>
      <c r="AI2" s="11">
        <v>19.0</v>
      </c>
      <c r="AJ2" s="7">
        <v>-0.16</v>
      </c>
      <c r="AK2" s="8">
        <v>0.11</v>
      </c>
      <c r="AL2" s="8">
        <v>0.14</v>
      </c>
      <c r="AM2" s="8">
        <v>0.13</v>
      </c>
      <c r="AN2" s="8">
        <v>0.34</v>
      </c>
      <c r="AO2" s="8">
        <v>0.28</v>
      </c>
      <c r="AP2" s="12">
        <v>-0.6</v>
      </c>
      <c r="AQ2" s="9">
        <v>25.0</v>
      </c>
      <c r="AR2" s="9">
        <v>25.0</v>
      </c>
      <c r="AS2" s="13">
        <v>319.0</v>
      </c>
      <c r="AT2" s="8">
        <v>0.05</v>
      </c>
      <c r="AU2" s="8">
        <v>0.85</v>
      </c>
      <c r="AV2" s="8">
        <v>0.13</v>
      </c>
      <c r="AW2" s="13">
        <v>407.0</v>
      </c>
      <c r="AX2" s="8">
        <v>0.28</v>
      </c>
      <c r="AY2" s="8">
        <v>1.35</v>
      </c>
      <c r="AZ2" s="8">
        <v>0.19</v>
      </c>
      <c r="BA2" s="14" t="str">
        <f t="shared" ref="BA2:BA41" si="1">IF(AND(AN2&gt;=L2, AO2&gt;=M2, Y2&gt;=L2, Z2&gt;=M2), B2, "")</f>
        <v>GOOGL</v>
      </c>
      <c r="BB2" s="14" t="str">
        <f t="shared" ref="BB2:BB41" si="2">IF(OR(AND(D2="Technology",AF2&gt;S2 , AF2&gt;20%, S2&gt;=20%), AND(D2="Financial", AF2&gt;S2, AF2&gt;8%, S2&gt;8% ), AND(D2&lt;&gt;"Financial", D2&lt;&gt;"Technology", AF2&gt;S2, AF2&gt;12%, S2&gt;12%, ),), B2, "")</f>
        <v>GOOGL</v>
      </c>
      <c r="BC2" s="15" t="str">
        <f t="shared" ref="BC2:BC41" si="3">IF(AND(BA2=B2, BB2=B2), B2, "")</f>
        <v>GOOGL</v>
      </c>
      <c r="BD2" s="14" t="str">
        <f t="shared" ref="BD2:BD41" si="4">IF(OR(BA2=B2, BB2=B2, AND(AK2&gt;5%, AL2&gt;9%, AM2&gt;5%, OR(AND(AK2&gt;I2, AL2&gt;J2), AND(AK2&gt;I2, AM2&gt;K2), AND(AL2&gt;J2, AM2&gt;K2)))), B2, "")</f>
        <v>GOOGL</v>
      </c>
      <c r="BE2" s="14" t="str">
        <f t="shared" ref="BE2:BE41" si="5">IF(AND(AQ2&gt;AH2, AS2&gt;0, AW2&gt;0), B2, "")</f>
        <v>GOOGL</v>
      </c>
      <c r="BF2" s="15" t="str">
        <f t="shared" ref="BF2:BF41" si="6">IF(AND(AR2&gt;AI2, AS2&gt;0, AW2&gt;0), B2, "")</f>
        <v>GOOGL</v>
      </c>
      <c r="BG2" s="15" t="str">
        <f>IF(OR(AND(OR(AP2&lt;=AG2, AG2&lt;=T2, AP2&lt;=T2), T2&lt;2, AG2&lt;2, AP2&lt;2), AND(E2="Consumer Bank", T2&lt;=8, AG2&lt;=8, AP2&gt;=8)),B2, "")</f>
        <v>GOOGL</v>
      </c>
      <c r="BH2" s="15" t="str">
        <f t="shared" ref="BH2:BH41" si="7">IF(AND(AX2&lt;0, AY2&lt;0), "EXTREMO", IF(AND(AX2&lt;=0, AY2&gt;=0, AZ2&lt;=5%), "ALTO", IF(AND(AX2&lt;=0, AY2&gt;=0, AZ2&lt;=15%, AZ2&gt;0), "LEVE", IF(AND(AX2&gt;=0, AY2&lt;=10%, AZ2&gt;0), "LEVE", IF(AND(AX2&gt;=0, AY2&gt;10%), "S/R", "")))))</f>
        <v>S/R</v>
      </c>
      <c r="BI2" s="16" t="str">
        <f t="shared" ref="BI2:BI41" si="8">IF(AND(BC2=B2, BE2= B2, BF2=B2, BG2=B2, BH2="S/R"), 
   "SUPEROPORTUNIDAD", 
   IF(AND(OR(BC2=B2, BD2=B2), OR(BE2= B2, BF2=B2), BG2=B2, OR(BH2="S/R", BH2="LEVE")), 
      "OPORTUNIDAD", 
      IF(AND(OR(BC2=B2, BD2=B2), OR(BH2="S/R", BH2="LEVE")), 
         "MANTENER", 
         IF(BH2="ALTO", "VENTA PARCIAL", "VENTA TOTAL")
         )
      )
   )
</f>
        <v>SUPEROPORTUNIDAD</v>
      </c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</row>
    <row r="3">
      <c r="A3" s="6" t="s">
        <v>66</v>
      </c>
      <c r="B3" s="6" t="s">
        <v>67</v>
      </c>
      <c r="C3" s="6" t="s">
        <v>68</v>
      </c>
      <c r="D3" s="6" t="s">
        <v>64</v>
      </c>
      <c r="E3" s="6" t="s">
        <v>69</v>
      </c>
      <c r="F3" s="7">
        <v>285966.424254</v>
      </c>
      <c r="G3" s="7">
        <v>277668.9685139999</v>
      </c>
      <c r="H3" s="7">
        <v>731.7360539999999</v>
      </c>
      <c r="I3" s="8">
        <v>0.19</v>
      </c>
      <c r="J3" s="8">
        <v>0.22</v>
      </c>
      <c r="K3" s="8">
        <v>0.32</v>
      </c>
      <c r="L3" s="8">
        <v>0.29</v>
      </c>
      <c r="M3" s="8">
        <v>0.31</v>
      </c>
      <c r="N3" s="8">
        <v>0.14</v>
      </c>
      <c r="O3" s="8">
        <v>0.2</v>
      </c>
      <c r="P3" s="8">
        <v>0.28</v>
      </c>
      <c r="Q3" s="8">
        <v>0.33</v>
      </c>
      <c r="R3" s="8">
        <v>0.01</v>
      </c>
      <c r="S3" s="8">
        <v>0.26</v>
      </c>
      <c r="T3" s="9">
        <v>-0.5</v>
      </c>
      <c r="U3" s="9">
        <v>27.0</v>
      </c>
      <c r="V3" s="9">
        <v>27.0</v>
      </c>
      <c r="W3" s="8">
        <v>-0.46</v>
      </c>
      <c r="X3" s="8">
        <v>0.22</v>
      </c>
      <c r="Y3" s="7">
        <v>0.32</v>
      </c>
      <c r="Z3" s="7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7">
        <v>0.33</v>
      </c>
      <c r="AG3" s="11">
        <v>-0.9</v>
      </c>
      <c r="AH3" s="11">
        <v>28.0</v>
      </c>
      <c r="AI3" s="11">
        <v>22.0</v>
      </c>
      <c r="AJ3" s="7">
        <v>-0.33</v>
      </c>
      <c r="AK3" s="8">
        <v>0.12</v>
      </c>
      <c r="AL3" s="8">
        <v>0.18</v>
      </c>
      <c r="AM3" s="8">
        <v>0.26</v>
      </c>
      <c r="AN3" s="8">
        <v>0.37</v>
      </c>
      <c r="AO3" s="8">
        <v>0.38</v>
      </c>
      <c r="AP3" s="9">
        <v>-0.9</v>
      </c>
      <c r="AQ3" s="9">
        <v>27.0</v>
      </c>
      <c r="AR3" s="9">
        <v>27.0</v>
      </c>
      <c r="AS3" s="13">
        <v>1437.7608</v>
      </c>
      <c r="AT3" s="8">
        <v>0.09</v>
      </c>
      <c r="AU3" s="8">
        <v>0.96</v>
      </c>
      <c r="AV3" s="8">
        <v>0.14</v>
      </c>
      <c r="AW3" s="13">
        <v>1610.4648</v>
      </c>
      <c r="AX3" s="8">
        <v>0.22</v>
      </c>
      <c r="AY3" s="8">
        <v>1.24</v>
      </c>
      <c r="AZ3" s="8">
        <v>0.17</v>
      </c>
      <c r="BA3" s="14" t="str">
        <f t="shared" si="1"/>
        <v/>
      </c>
      <c r="BB3" s="14" t="str">
        <f t="shared" si="2"/>
        <v>ASML</v>
      </c>
      <c r="BC3" s="15" t="str">
        <f t="shared" si="3"/>
        <v/>
      </c>
      <c r="BD3" s="14" t="str">
        <f t="shared" si="4"/>
        <v>ASML</v>
      </c>
      <c r="BE3" s="14" t="str">
        <f t="shared" si="5"/>
        <v/>
      </c>
      <c r="BF3" s="15" t="str">
        <f t="shared" si="6"/>
        <v>ASML</v>
      </c>
      <c r="BG3" s="15" t="str">
        <f t="shared" ref="BG3:BG41" si="9">IF(OR(AND(OR(AP3&lt;=AG3, AG3&lt;=T3, AP3&lt;=T3), T3&lt;2, AG3&lt;2, AP3&lt;2), AND(D3="Financial", T3&lt;=8, AG3&lt;=8, AP3&gt;=8)),B3, "")</f>
        <v>ASML</v>
      </c>
      <c r="BH3" s="15" t="str">
        <f t="shared" si="7"/>
        <v>S/R</v>
      </c>
      <c r="BI3" s="16" t="str">
        <f t="shared" si="8"/>
        <v>OPORTUNIDAD</v>
      </c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</row>
    <row r="4">
      <c r="A4" s="6" t="s">
        <v>70</v>
      </c>
      <c r="B4" s="6" t="s">
        <v>71</v>
      </c>
      <c r="C4" s="6" t="s">
        <v>63</v>
      </c>
      <c r="D4" s="6" t="s">
        <v>72</v>
      </c>
      <c r="E4" s="6" t="s">
        <v>73</v>
      </c>
      <c r="F4" s="7">
        <v>24275.14</v>
      </c>
      <c r="G4" s="7">
        <v>26781.7</v>
      </c>
      <c r="H4" s="7">
        <v>1903.0</v>
      </c>
      <c r="I4" s="8">
        <v>0.14</v>
      </c>
      <c r="J4" s="8">
        <v>0.2</v>
      </c>
      <c r="K4" s="18"/>
      <c r="L4" s="19">
        <v>0.12</v>
      </c>
      <c r="M4" s="18"/>
      <c r="N4" s="18"/>
      <c r="O4" s="18"/>
      <c r="P4" s="18"/>
      <c r="Q4" s="18"/>
      <c r="R4" s="18"/>
      <c r="S4" s="8">
        <v>0.08</v>
      </c>
      <c r="T4" s="9">
        <v>2.4</v>
      </c>
      <c r="U4" s="9">
        <v>24.0</v>
      </c>
      <c r="V4" s="9">
        <v>1.4</v>
      </c>
      <c r="W4" s="8">
        <v>-0.3</v>
      </c>
      <c r="X4" s="8">
        <v>0.09</v>
      </c>
      <c r="Y4" s="20">
        <v>0.22</v>
      </c>
      <c r="Z4" s="21"/>
      <c r="AA4" s="21"/>
      <c r="AB4" s="21"/>
      <c r="AC4" s="21"/>
      <c r="AD4" s="21"/>
      <c r="AE4" s="21"/>
      <c r="AF4" s="7">
        <v>0.16</v>
      </c>
      <c r="AG4" s="11">
        <v>2.5</v>
      </c>
      <c r="AH4" s="11">
        <v>8.0</v>
      </c>
      <c r="AI4" s="11">
        <v>1.5</v>
      </c>
      <c r="AJ4" s="7">
        <v>-0.28</v>
      </c>
      <c r="AK4" s="8">
        <v>0.11</v>
      </c>
      <c r="AL4" s="8">
        <v>0.06</v>
      </c>
      <c r="AM4" s="18"/>
      <c r="AN4" s="19">
        <v>0.2</v>
      </c>
      <c r="AO4" s="18"/>
      <c r="AP4" s="17"/>
      <c r="AQ4" s="9">
        <v>15.0</v>
      </c>
      <c r="AR4" s="9">
        <v>1.4</v>
      </c>
      <c r="AS4" s="13">
        <v>3057.0</v>
      </c>
      <c r="AT4" s="8">
        <v>0.25</v>
      </c>
      <c r="AU4" s="8">
        <v>0.81</v>
      </c>
      <c r="AV4" s="8">
        <v>0.1</v>
      </c>
      <c r="AW4" s="13">
        <v>3821.0</v>
      </c>
      <c r="AX4" s="8">
        <v>0.4</v>
      </c>
      <c r="AY4" s="8">
        <v>1.0</v>
      </c>
      <c r="AZ4" s="8">
        <v>0.15</v>
      </c>
      <c r="BA4" s="14" t="str">
        <f t="shared" si="1"/>
        <v>MKL</v>
      </c>
      <c r="BB4" s="14" t="str">
        <f t="shared" si="2"/>
        <v/>
      </c>
      <c r="BC4" s="15" t="str">
        <f t="shared" si="3"/>
        <v/>
      </c>
      <c r="BD4" s="14" t="str">
        <f t="shared" si="4"/>
        <v>MKL</v>
      </c>
      <c r="BE4" s="14" t="str">
        <f t="shared" si="5"/>
        <v>MKL</v>
      </c>
      <c r="BF4" s="15" t="str">
        <f t="shared" si="6"/>
        <v/>
      </c>
      <c r="BG4" s="15" t="str">
        <f t="shared" si="9"/>
        <v/>
      </c>
      <c r="BH4" s="15" t="str">
        <f t="shared" si="7"/>
        <v>S/R</v>
      </c>
      <c r="BI4" s="16" t="str">
        <f t="shared" si="8"/>
        <v>MANTENER</v>
      </c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</row>
    <row r="5">
      <c r="A5" s="6" t="s">
        <v>74</v>
      </c>
      <c r="B5" s="6" t="s">
        <v>75</v>
      </c>
      <c r="C5" s="6" t="s">
        <v>63</v>
      </c>
      <c r="D5" s="6" t="s">
        <v>64</v>
      </c>
      <c r="E5" s="6" t="s">
        <v>76</v>
      </c>
      <c r="F5" s="7">
        <v>1263271.3</v>
      </c>
      <c r="G5" s="7">
        <v>1635225.3</v>
      </c>
      <c r="H5" s="7">
        <v>648.0</v>
      </c>
      <c r="I5" s="8">
        <v>0.29</v>
      </c>
      <c r="J5" s="8">
        <v>0.45</v>
      </c>
      <c r="K5" s="8">
        <v>0.39</v>
      </c>
      <c r="L5" s="8">
        <v>0.4</v>
      </c>
      <c r="M5" s="8">
        <v>0.33</v>
      </c>
      <c r="N5" s="8">
        <v>0.39</v>
      </c>
      <c r="O5" s="8">
        <v>0.02</v>
      </c>
      <c r="P5" s="8">
        <v>0.01</v>
      </c>
      <c r="Q5" s="8">
        <v>0.54</v>
      </c>
      <c r="R5" s="8">
        <v>0.01</v>
      </c>
      <c r="S5" s="8">
        <v>0.29</v>
      </c>
      <c r="T5" s="9">
        <v>-1.4</v>
      </c>
      <c r="U5" s="9">
        <v>23.0</v>
      </c>
      <c r="V5" s="9">
        <v>29.0</v>
      </c>
      <c r="W5" s="8">
        <v>-0.75</v>
      </c>
      <c r="X5" s="8">
        <v>0.23</v>
      </c>
      <c r="Y5" s="7">
        <v>0.41</v>
      </c>
      <c r="Z5" s="7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7">
        <v>0.3</v>
      </c>
      <c r="AG5" s="11">
        <v>-0.6</v>
      </c>
      <c r="AH5" s="11">
        <v>27.0</v>
      </c>
      <c r="AI5" s="11">
        <v>26.0</v>
      </c>
      <c r="AJ5" s="7">
        <v>-0.12</v>
      </c>
      <c r="AK5" s="8">
        <v>0.13</v>
      </c>
      <c r="AL5" s="8">
        <v>0.14</v>
      </c>
      <c r="AM5" s="8">
        <v>0.13</v>
      </c>
      <c r="AN5" s="8">
        <v>0.41</v>
      </c>
      <c r="AO5" s="8">
        <v>0.37</v>
      </c>
      <c r="AP5" s="9">
        <v>-0.6</v>
      </c>
      <c r="AQ5" s="9">
        <v>25.0</v>
      </c>
      <c r="AR5" s="9">
        <v>25.0</v>
      </c>
      <c r="AS5" s="13">
        <v>1150.0</v>
      </c>
      <c r="AT5" s="8">
        <v>-0.01</v>
      </c>
      <c r="AU5" s="8">
        <v>0.77</v>
      </c>
      <c r="AV5" s="8">
        <v>0.12</v>
      </c>
      <c r="AW5" s="13">
        <v>1283.0</v>
      </c>
      <c r="AX5" s="8">
        <v>0.01</v>
      </c>
      <c r="AY5" s="8">
        <v>0.98</v>
      </c>
      <c r="AZ5" s="8">
        <v>0.15</v>
      </c>
      <c r="BA5" s="14" t="str">
        <f t="shared" si="1"/>
        <v>META</v>
      </c>
      <c r="BB5" s="14" t="str">
        <f t="shared" si="2"/>
        <v>META</v>
      </c>
      <c r="BC5" s="15" t="str">
        <f t="shared" si="3"/>
        <v>META</v>
      </c>
      <c r="BD5" s="14" t="str">
        <f t="shared" si="4"/>
        <v>META</v>
      </c>
      <c r="BE5" s="14" t="str">
        <f t="shared" si="5"/>
        <v/>
      </c>
      <c r="BF5" s="15" t="str">
        <f t="shared" si="6"/>
        <v/>
      </c>
      <c r="BG5" s="15" t="str">
        <f t="shared" si="9"/>
        <v>META</v>
      </c>
      <c r="BH5" s="15" t="str">
        <f t="shared" si="7"/>
        <v>S/R</v>
      </c>
      <c r="BI5" s="16" t="str">
        <f t="shared" si="8"/>
        <v>MANTENER</v>
      </c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</row>
    <row r="6">
      <c r="A6" s="6" t="s">
        <v>77</v>
      </c>
      <c r="B6" s="6" t="s">
        <v>78</v>
      </c>
      <c r="C6" s="6" t="s">
        <v>63</v>
      </c>
      <c r="D6" s="6" t="s">
        <v>64</v>
      </c>
      <c r="E6" s="6" t="s">
        <v>79</v>
      </c>
      <c r="F6" s="7">
        <v>2981175.56</v>
      </c>
      <c r="G6" s="7">
        <v>3012529.56</v>
      </c>
      <c r="H6" s="7">
        <v>401.02</v>
      </c>
      <c r="I6" s="8">
        <v>0.11</v>
      </c>
      <c r="J6" s="8">
        <v>0.27</v>
      </c>
      <c r="K6" s="8">
        <v>0.25</v>
      </c>
      <c r="L6" s="8">
        <v>0.36</v>
      </c>
      <c r="M6" s="8">
        <v>0.31</v>
      </c>
      <c r="N6" s="8">
        <v>0.16</v>
      </c>
      <c r="O6" s="8">
        <v>0.33</v>
      </c>
      <c r="P6" s="8">
        <v>0.38</v>
      </c>
      <c r="Q6" s="8">
        <v>0.49</v>
      </c>
      <c r="R6" s="8">
        <v>0.09</v>
      </c>
      <c r="S6" s="8">
        <v>0.55</v>
      </c>
      <c r="T6" s="9">
        <v>-1.1</v>
      </c>
      <c r="U6" s="9">
        <v>30.0</v>
      </c>
      <c r="V6" s="9">
        <v>34.0</v>
      </c>
      <c r="W6" s="8">
        <v>-0.37</v>
      </c>
      <c r="X6" s="8">
        <v>0.25</v>
      </c>
      <c r="Y6" s="7">
        <v>0.45</v>
      </c>
      <c r="Z6" s="7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7">
        <v>0.29</v>
      </c>
      <c r="AG6" s="11">
        <v>-0.2</v>
      </c>
      <c r="AH6" s="11">
        <v>30.0</v>
      </c>
      <c r="AI6" s="11">
        <v>27.0</v>
      </c>
      <c r="AJ6" s="7">
        <v>-0.14</v>
      </c>
      <c r="AK6" s="8">
        <v>0.14</v>
      </c>
      <c r="AL6" s="8">
        <v>0.18</v>
      </c>
      <c r="AM6" s="8">
        <v>0.14</v>
      </c>
      <c r="AN6" s="8">
        <v>0.47</v>
      </c>
      <c r="AO6" s="8">
        <v>0.39</v>
      </c>
      <c r="AP6" s="9">
        <v>-0.2</v>
      </c>
      <c r="AQ6" s="9">
        <v>30.0</v>
      </c>
      <c r="AR6" s="9">
        <v>30.0</v>
      </c>
      <c r="AS6" s="13">
        <v>664.0</v>
      </c>
      <c r="AT6" s="8">
        <v>0.01</v>
      </c>
      <c r="AU6" s="8">
        <v>0.64</v>
      </c>
      <c r="AV6" s="8">
        <v>0.11</v>
      </c>
      <c r="AW6" s="13">
        <v>793.0</v>
      </c>
      <c r="AX6" s="8">
        <v>0.1</v>
      </c>
      <c r="AY6" s="8">
        <v>0.98</v>
      </c>
      <c r="AZ6" s="8">
        <v>0.15</v>
      </c>
      <c r="BA6" s="14" t="str">
        <f t="shared" si="1"/>
        <v>MSFT</v>
      </c>
      <c r="BB6" s="14" t="str">
        <f t="shared" si="2"/>
        <v/>
      </c>
      <c r="BC6" s="15" t="str">
        <f t="shared" si="3"/>
        <v/>
      </c>
      <c r="BD6" s="14" t="str">
        <f t="shared" si="4"/>
        <v>MSFT</v>
      </c>
      <c r="BE6" s="14" t="str">
        <f t="shared" si="5"/>
        <v/>
      </c>
      <c r="BF6" s="15" t="str">
        <f t="shared" si="6"/>
        <v>MSFT</v>
      </c>
      <c r="BG6" s="15" t="str">
        <f t="shared" si="9"/>
        <v>MSFT</v>
      </c>
      <c r="BH6" s="15" t="str">
        <f t="shared" si="7"/>
        <v>S/R</v>
      </c>
      <c r="BI6" s="16" t="str">
        <f t="shared" si="8"/>
        <v>OPORTUNIDAD</v>
      </c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</row>
    <row r="7">
      <c r="A7" s="6" t="s">
        <v>80</v>
      </c>
      <c r="B7" s="6" t="s">
        <v>81</v>
      </c>
      <c r="C7" s="6" t="s">
        <v>63</v>
      </c>
      <c r="D7" s="6" t="s">
        <v>64</v>
      </c>
      <c r="E7" s="6" t="s">
        <v>69</v>
      </c>
      <c r="F7" s="7">
        <v>2862120.0</v>
      </c>
      <c r="G7" s="7">
        <v>2829180.0</v>
      </c>
      <c r="H7" s="7">
        <v>113.5</v>
      </c>
      <c r="I7" s="8">
        <v>0.5</v>
      </c>
      <c r="J7" s="8">
        <v>0.98</v>
      </c>
      <c r="K7" s="8">
        <v>1.0</v>
      </c>
      <c r="L7" s="8">
        <v>0.34</v>
      </c>
      <c r="M7" s="8">
        <v>0.25</v>
      </c>
      <c r="N7" s="8">
        <v>0.08</v>
      </c>
      <c r="O7" s="8">
        <v>0.21</v>
      </c>
      <c r="P7" s="8">
        <v>0.11</v>
      </c>
      <c r="Q7" s="8">
        <v>0.76</v>
      </c>
      <c r="R7" s="8">
        <v>0.04</v>
      </c>
      <c r="S7" s="8">
        <v>0.56</v>
      </c>
      <c r="T7" s="9">
        <v>-1.4</v>
      </c>
      <c r="U7" s="9">
        <v>39.0</v>
      </c>
      <c r="V7" s="9">
        <v>40.0</v>
      </c>
      <c r="W7" s="8">
        <v>-0.65</v>
      </c>
      <c r="X7" s="8">
        <v>0.71</v>
      </c>
      <c r="Y7" s="7">
        <v>0.62</v>
      </c>
      <c r="Z7" s="7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7">
        <v>1.28</v>
      </c>
      <c r="AG7" s="11">
        <v>-0.4</v>
      </c>
      <c r="AH7" s="11">
        <v>27.0</v>
      </c>
      <c r="AI7" s="11">
        <v>30.0</v>
      </c>
      <c r="AJ7" s="7">
        <v>-0.24</v>
      </c>
      <c r="AK7" s="8">
        <v>0.22</v>
      </c>
      <c r="AL7" s="8">
        <v>0.21</v>
      </c>
      <c r="AM7" s="8">
        <v>0.24</v>
      </c>
      <c r="AN7" s="8">
        <v>0.59</v>
      </c>
      <c r="AO7" s="8">
        <v>0.48</v>
      </c>
      <c r="AP7" s="9">
        <v>-0.4</v>
      </c>
      <c r="AQ7" s="9">
        <v>30.0</v>
      </c>
      <c r="AR7" s="9">
        <v>30.0</v>
      </c>
      <c r="AS7" s="13">
        <v>164.0</v>
      </c>
      <c r="AT7" s="8">
        <v>-0.15</v>
      </c>
      <c r="AU7" s="8">
        <v>0.45</v>
      </c>
      <c r="AV7" s="8">
        <v>0.08</v>
      </c>
      <c r="AW7" s="13">
        <v>224.0</v>
      </c>
      <c r="AX7" s="8">
        <v>0.01</v>
      </c>
      <c r="AY7" s="8">
        <v>0.97</v>
      </c>
      <c r="AZ7" s="8">
        <v>0.14</v>
      </c>
      <c r="BA7" s="14" t="str">
        <f t="shared" si="1"/>
        <v>NVDA</v>
      </c>
      <c r="BB7" s="14" t="str">
        <f t="shared" si="2"/>
        <v>NVDA</v>
      </c>
      <c r="BC7" s="15" t="str">
        <f t="shared" si="3"/>
        <v>NVDA</v>
      </c>
      <c r="BD7" s="14" t="str">
        <f t="shared" si="4"/>
        <v>NVDA</v>
      </c>
      <c r="BE7" s="14" t="str">
        <f t="shared" si="5"/>
        <v>NVDA</v>
      </c>
      <c r="BF7" s="15" t="str">
        <f t="shared" si="6"/>
        <v/>
      </c>
      <c r="BG7" s="15" t="str">
        <f t="shared" si="9"/>
        <v>NVDA</v>
      </c>
      <c r="BH7" s="15" t="str">
        <f t="shared" si="7"/>
        <v>S/R</v>
      </c>
      <c r="BI7" s="16" t="str">
        <f t="shared" si="8"/>
        <v>OPORTUNIDAD</v>
      </c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</row>
    <row r="8">
      <c r="A8" s="6" t="s">
        <v>82</v>
      </c>
      <c r="B8" s="6" t="s">
        <v>83</v>
      </c>
      <c r="C8" s="6" t="s">
        <v>84</v>
      </c>
      <c r="D8" s="6" t="s">
        <v>85</v>
      </c>
      <c r="E8" s="6" t="s">
        <v>86</v>
      </c>
      <c r="F8" s="7">
        <v>147190.988574</v>
      </c>
      <c r="G8" s="7">
        <v>142484.761398</v>
      </c>
      <c r="H8" s="7">
        <v>188.895</v>
      </c>
      <c r="I8" s="8">
        <v>0.02</v>
      </c>
      <c r="J8" s="8">
        <v>0.12</v>
      </c>
      <c r="K8" s="8">
        <v>0.18</v>
      </c>
      <c r="L8" s="8">
        <v>0.05</v>
      </c>
      <c r="M8" s="8">
        <v>0.08</v>
      </c>
      <c r="N8" s="8">
        <v>0.4</v>
      </c>
      <c r="O8" s="8">
        <v>0.05</v>
      </c>
      <c r="P8" s="8">
        <v>0.48</v>
      </c>
      <c r="Q8" s="8">
        <v>0.22</v>
      </c>
      <c r="R8" s="8">
        <v>0.21</v>
      </c>
      <c r="S8" s="8">
        <v>0.07</v>
      </c>
      <c r="T8" s="9">
        <v>-0.7</v>
      </c>
      <c r="U8" s="9">
        <v>20.0</v>
      </c>
      <c r="V8" s="9">
        <v>25.0</v>
      </c>
      <c r="W8" s="8">
        <v>-0.65</v>
      </c>
      <c r="X8" s="8">
        <v>0.11</v>
      </c>
      <c r="Y8" s="7">
        <v>0.07</v>
      </c>
      <c r="Z8" s="7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7">
        <v>0.11</v>
      </c>
      <c r="AG8" s="11">
        <v>-0.9</v>
      </c>
      <c r="AH8" s="11">
        <v>18.0</v>
      </c>
      <c r="AI8" s="11">
        <v>22.0</v>
      </c>
      <c r="AJ8" s="7">
        <v>-0.03</v>
      </c>
      <c r="AK8" s="8">
        <v>0.11</v>
      </c>
      <c r="AL8" s="8">
        <v>0.23</v>
      </c>
      <c r="AM8" s="8">
        <v>0.14</v>
      </c>
      <c r="AN8" s="8">
        <v>0.11</v>
      </c>
      <c r="AO8" s="8">
        <v>0.1</v>
      </c>
      <c r="AP8" s="9">
        <v>-0.9</v>
      </c>
      <c r="AQ8" s="9">
        <v>20.0</v>
      </c>
      <c r="AR8" s="9">
        <v>20.0</v>
      </c>
      <c r="AS8" s="13">
        <v>310.8672</v>
      </c>
      <c r="AT8" s="8">
        <v>0.0</v>
      </c>
      <c r="AU8" s="8">
        <v>0.64</v>
      </c>
      <c r="AV8" s="8">
        <v>0.11</v>
      </c>
      <c r="AW8" s="13">
        <v>354.0432</v>
      </c>
      <c r="AX8" s="8">
        <v>0.14</v>
      </c>
      <c r="AY8" s="8">
        <v>0.88</v>
      </c>
      <c r="AZ8" s="8">
        <v>0.13</v>
      </c>
      <c r="BA8" s="14" t="str">
        <f t="shared" si="1"/>
        <v>AIR</v>
      </c>
      <c r="BB8" s="14" t="str">
        <f t="shared" si="2"/>
        <v/>
      </c>
      <c r="BC8" s="15" t="str">
        <f t="shared" si="3"/>
        <v/>
      </c>
      <c r="BD8" s="14" t="str">
        <f t="shared" si="4"/>
        <v>AIR</v>
      </c>
      <c r="BE8" s="14" t="str">
        <f t="shared" si="5"/>
        <v>AIR</v>
      </c>
      <c r="BF8" s="15" t="str">
        <f t="shared" si="6"/>
        <v/>
      </c>
      <c r="BG8" s="15" t="str">
        <f t="shared" si="9"/>
        <v>AIR</v>
      </c>
      <c r="BH8" s="15" t="str">
        <f t="shared" si="7"/>
        <v>S/R</v>
      </c>
      <c r="BI8" s="16" t="str">
        <f t="shared" si="8"/>
        <v>OPORTUNIDAD</v>
      </c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</row>
    <row r="9">
      <c r="A9" s="6" t="s">
        <v>87</v>
      </c>
      <c r="B9" s="6" t="s">
        <v>88</v>
      </c>
      <c r="C9" s="6" t="s">
        <v>89</v>
      </c>
      <c r="D9" s="6" t="s">
        <v>90</v>
      </c>
      <c r="E9" s="6" t="s">
        <v>91</v>
      </c>
      <c r="F9" s="7">
        <v>45560.3946</v>
      </c>
      <c r="G9" s="7">
        <v>49283.2452</v>
      </c>
      <c r="H9" s="7">
        <v>261.86244</v>
      </c>
      <c r="I9" s="22">
        <v>0.04</v>
      </c>
      <c r="J9" s="22">
        <v>0.1</v>
      </c>
      <c r="K9" s="22">
        <v>0.11</v>
      </c>
      <c r="L9" s="22">
        <v>0.07</v>
      </c>
      <c r="M9" s="22">
        <v>0.06</v>
      </c>
      <c r="N9" s="22">
        <v>0.18</v>
      </c>
      <c r="O9" s="22">
        <v>0.04</v>
      </c>
      <c r="P9" s="22">
        <v>0.27</v>
      </c>
      <c r="Q9" s="22">
        <v>0.27</v>
      </c>
      <c r="R9" s="22">
        <v>0.29</v>
      </c>
      <c r="S9" s="22">
        <v>0.11</v>
      </c>
      <c r="T9" s="23">
        <v>0.1</v>
      </c>
      <c r="U9" s="23">
        <v>22.0</v>
      </c>
      <c r="V9" s="23">
        <v>23.0</v>
      </c>
      <c r="W9" s="22">
        <v>-0.72</v>
      </c>
      <c r="X9" s="22">
        <v>0.12</v>
      </c>
      <c r="Y9" s="7">
        <v>0.06</v>
      </c>
      <c r="Z9" s="7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7">
        <v>0.09</v>
      </c>
      <c r="AG9" s="11">
        <v>-0.01</v>
      </c>
      <c r="AH9" s="11">
        <v>22.0</v>
      </c>
      <c r="AI9" s="11">
        <v>35.0</v>
      </c>
      <c r="AJ9" s="7">
        <v>-0.3</v>
      </c>
      <c r="AK9" s="22">
        <v>0.09</v>
      </c>
      <c r="AL9" s="22">
        <v>0.09</v>
      </c>
      <c r="AM9" s="22">
        <v>0.17</v>
      </c>
      <c r="AN9" s="22">
        <v>0.11</v>
      </c>
      <c r="AO9" s="22">
        <v>0.07</v>
      </c>
      <c r="AP9" s="23">
        <v>0.1</v>
      </c>
      <c r="AQ9" s="23">
        <v>25.0</v>
      </c>
      <c r="AR9" s="23">
        <v>25.0</v>
      </c>
      <c r="AS9" s="13">
        <v>311.9466</v>
      </c>
      <c r="AT9" s="22">
        <v>-0.44</v>
      </c>
      <c r="AU9" s="22">
        <v>0.19</v>
      </c>
      <c r="AV9" s="22">
        <v>0.04</v>
      </c>
      <c r="AW9" s="13">
        <v>472.7771999999999</v>
      </c>
      <c r="AX9" s="22">
        <v>-0.29</v>
      </c>
      <c r="AY9" s="22">
        <v>0.81</v>
      </c>
      <c r="AZ9" s="22">
        <v>0.13</v>
      </c>
      <c r="BA9" s="14" t="str">
        <f t="shared" si="1"/>
        <v/>
      </c>
      <c r="BB9" s="14" t="str">
        <f t="shared" si="2"/>
        <v/>
      </c>
      <c r="BC9" s="15" t="str">
        <f t="shared" si="3"/>
        <v/>
      </c>
      <c r="BD9" s="14" t="str">
        <f t="shared" si="4"/>
        <v/>
      </c>
      <c r="BE9" s="14" t="str">
        <f t="shared" si="5"/>
        <v>ADS</v>
      </c>
      <c r="BF9" s="15" t="str">
        <f t="shared" si="6"/>
        <v/>
      </c>
      <c r="BG9" s="15" t="str">
        <f t="shared" si="9"/>
        <v>ADS</v>
      </c>
      <c r="BH9" s="15" t="str">
        <f t="shared" si="7"/>
        <v>LEVE</v>
      </c>
      <c r="BI9" s="16" t="str">
        <f t="shared" si="8"/>
        <v>VENTA TOTAL</v>
      </c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</row>
    <row r="10">
      <c r="A10" s="6" t="s">
        <v>92</v>
      </c>
      <c r="B10" s="6" t="s">
        <v>93</v>
      </c>
      <c r="C10" s="6" t="s">
        <v>84</v>
      </c>
      <c r="D10" s="6" t="s">
        <v>94</v>
      </c>
      <c r="E10" s="6"/>
      <c r="F10" s="7">
        <v>9082.535742</v>
      </c>
      <c r="G10" s="7">
        <v>26841.590916</v>
      </c>
      <c r="H10" s="7">
        <v>14.0322</v>
      </c>
      <c r="I10" s="22">
        <v>0.01</v>
      </c>
      <c r="J10" s="22">
        <v>0.01</v>
      </c>
      <c r="K10" s="22">
        <v>0.08</v>
      </c>
      <c r="L10" s="22">
        <v>0.03</v>
      </c>
      <c r="M10" s="22">
        <v>0.02</v>
      </c>
      <c r="N10" s="22">
        <v>0.2</v>
      </c>
      <c r="O10" s="22">
        <v>0.23</v>
      </c>
      <c r="P10" s="22">
        <v>0.19</v>
      </c>
      <c r="Q10" s="22">
        <v>0.2</v>
      </c>
      <c r="R10" s="22">
        <v>0.39</v>
      </c>
      <c r="S10" s="22">
        <v>0.06</v>
      </c>
      <c r="T10" s="23">
        <v>2.1</v>
      </c>
      <c r="U10" s="23">
        <v>10.0</v>
      </c>
      <c r="V10" s="23">
        <v>10.0</v>
      </c>
      <c r="W10" s="22">
        <v>-0.32</v>
      </c>
      <c r="X10" s="22">
        <v>-0.09</v>
      </c>
      <c r="Y10" s="7">
        <v>0.02</v>
      </c>
      <c r="Z10" s="7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7">
        <v>0.05</v>
      </c>
      <c r="AG10" s="11">
        <v>2.1</v>
      </c>
      <c r="AH10" s="11">
        <v>5.0</v>
      </c>
      <c r="AI10" s="11">
        <v>8.0</v>
      </c>
      <c r="AJ10" s="7">
        <v>-0.39</v>
      </c>
      <c r="AK10" s="22">
        <v>0.02</v>
      </c>
      <c r="AL10" s="22">
        <v>0.04</v>
      </c>
      <c r="AM10" s="22">
        <v>-0.03</v>
      </c>
      <c r="AN10" s="22">
        <v>0.03</v>
      </c>
      <c r="AO10" s="22">
        <v>0.03</v>
      </c>
      <c r="AP10" s="23">
        <v>2.1</v>
      </c>
      <c r="AQ10" s="23">
        <v>10.0</v>
      </c>
      <c r="AR10" s="23">
        <v>10.0</v>
      </c>
      <c r="AS10" s="13">
        <v>16.62276</v>
      </c>
      <c r="AT10" s="22">
        <v>-0.04</v>
      </c>
      <c r="AU10" s="22">
        <v>0.19</v>
      </c>
      <c r="AV10" s="22">
        <v>0.03</v>
      </c>
      <c r="AW10" s="13">
        <v>25.9056</v>
      </c>
      <c r="AX10" s="22">
        <v>0.51</v>
      </c>
      <c r="AY10" s="22">
        <v>0.86</v>
      </c>
      <c r="AZ10" s="22">
        <v>0.13</v>
      </c>
      <c r="BA10" s="14" t="str">
        <f t="shared" si="1"/>
        <v/>
      </c>
      <c r="BB10" s="14" t="str">
        <f t="shared" si="2"/>
        <v/>
      </c>
      <c r="BC10" s="15" t="str">
        <f t="shared" si="3"/>
        <v/>
      </c>
      <c r="BD10" s="14" t="str">
        <f t="shared" si="4"/>
        <v/>
      </c>
      <c r="BE10" s="14" t="str">
        <f t="shared" si="5"/>
        <v>CA</v>
      </c>
      <c r="BF10" s="15" t="str">
        <f t="shared" si="6"/>
        <v>CA</v>
      </c>
      <c r="BG10" s="15" t="str">
        <f t="shared" si="9"/>
        <v/>
      </c>
      <c r="BH10" s="15" t="str">
        <f t="shared" si="7"/>
        <v>S/R</v>
      </c>
      <c r="BI10" s="16" t="str">
        <f t="shared" si="8"/>
        <v>VENTA TOTAL</v>
      </c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</row>
    <row r="11">
      <c r="A11" s="6" t="s">
        <v>95</v>
      </c>
      <c r="B11" s="6" t="s">
        <v>96</v>
      </c>
      <c r="C11" s="6" t="s">
        <v>97</v>
      </c>
      <c r="D11" s="6" t="s">
        <v>72</v>
      </c>
      <c r="E11" s="6" t="s">
        <v>98</v>
      </c>
      <c r="F11" s="7">
        <v>25671.74692</v>
      </c>
      <c r="G11" s="7">
        <v>36668.246968</v>
      </c>
      <c r="H11" s="7">
        <v>59.120968</v>
      </c>
      <c r="I11" s="8">
        <v>0.21</v>
      </c>
      <c r="J11" s="8">
        <v>0.25</v>
      </c>
      <c r="K11" s="18"/>
      <c r="L11" s="19">
        <v>0.22</v>
      </c>
      <c r="M11" s="18"/>
      <c r="N11" s="18"/>
      <c r="O11" s="18"/>
      <c r="P11" s="18"/>
      <c r="Q11" s="18"/>
      <c r="R11" s="18"/>
      <c r="S11" s="8">
        <v>0.27</v>
      </c>
      <c r="T11" s="9">
        <v>2.1</v>
      </c>
      <c r="U11" s="9">
        <v>15.0</v>
      </c>
      <c r="V11" s="9">
        <v>4.0</v>
      </c>
      <c r="W11" s="8">
        <v>-0.45</v>
      </c>
      <c r="X11" s="8">
        <v>0.15</v>
      </c>
      <c r="Y11" s="20">
        <v>0.19</v>
      </c>
      <c r="Z11" s="21"/>
      <c r="AA11" s="21"/>
      <c r="AB11" s="21"/>
      <c r="AC11" s="21"/>
      <c r="AD11" s="21"/>
      <c r="AE11" s="21"/>
      <c r="AF11" s="7">
        <v>0.23</v>
      </c>
      <c r="AG11" s="11">
        <v>2.1</v>
      </c>
      <c r="AH11" s="11">
        <v>12.0</v>
      </c>
      <c r="AI11" s="11">
        <v>3.35</v>
      </c>
      <c r="AJ11" s="7">
        <v>-0.31</v>
      </c>
      <c r="AK11" s="8">
        <v>0.05</v>
      </c>
      <c r="AL11" s="8">
        <v>0.09</v>
      </c>
      <c r="AM11" s="18"/>
      <c r="AN11" s="19">
        <v>0.2</v>
      </c>
      <c r="AO11" s="18"/>
      <c r="AP11" s="17"/>
      <c r="AQ11" s="9">
        <v>15.0</v>
      </c>
      <c r="AR11" s="9">
        <v>2.5</v>
      </c>
      <c r="AS11" s="13">
        <v>77.316</v>
      </c>
      <c r="AT11" s="8">
        <v>0.03</v>
      </c>
      <c r="AU11" s="8">
        <v>0.77</v>
      </c>
      <c r="AV11" s="8">
        <v>0.06</v>
      </c>
      <c r="AW11" s="13">
        <v>105.6652</v>
      </c>
      <c r="AX11" s="8">
        <v>0.21</v>
      </c>
      <c r="AY11" s="8">
        <v>1.0</v>
      </c>
      <c r="AZ11" s="8">
        <v>0.12</v>
      </c>
      <c r="BA11" s="14" t="str">
        <f t="shared" si="1"/>
        <v/>
      </c>
      <c r="BB11" s="14" t="str">
        <f t="shared" si="2"/>
        <v/>
      </c>
      <c r="BC11" s="15" t="str">
        <f t="shared" si="3"/>
        <v/>
      </c>
      <c r="BD11" s="14" t="str">
        <f t="shared" si="4"/>
        <v/>
      </c>
      <c r="BE11" s="14" t="str">
        <f t="shared" si="5"/>
        <v>AHT</v>
      </c>
      <c r="BF11" s="15" t="str">
        <f t="shared" si="6"/>
        <v/>
      </c>
      <c r="BG11" s="15" t="str">
        <f t="shared" si="9"/>
        <v/>
      </c>
      <c r="BH11" s="15" t="str">
        <f t="shared" si="7"/>
        <v>S/R</v>
      </c>
      <c r="BI11" s="16" t="str">
        <f t="shared" si="8"/>
        <v>VENTA TOTAL</v>
      </c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</row>
    <row r="12">
      <c r="A12" s="6" t="s">
        <v>99</v>
      </c>
      <c r="B12" s="6" t="s">
        <v>100</v>
      </c>
      <c r="C12" s="6" t="s">
        <v>101</v>
      </c>
      <c r="D12" s="6" t="s">
        <v>102</v>
      </c>
      <c r="E12" s="6"/>
      <c r="F12" s="7">
        <v>18653.035842</v>
      </c>
      <c r="G12" s="7">
        <v>18237.81225</v>
      </c>
      <c r="H12" s="7">
        <v>69.64288799999999</v>
      </c>
      <c r="I12" s="8">
        <v>0.16</v>
      </c>
      <c r="J12" s="8">
        <v>0.16</v>
      </c>
      <c r="K12" s="8">
        <v>0.15</v>
      </c>
      <c r="L12" s="8">
        <v>0.29</v>
      </c>
      <c r="M12" s="8">
        <v>0.19</v>
      </c>
      <c r="N12" s="8">
        <v>0.08</v>
      </c>
      <c r="O12" s="8">
        <v>0.13</v>
      </c>
      <c r="P12" s="8">
        <v>0.29</v>
      </c>
      <c r="Q12" s="8">
        <v>0.07</v>
      </c>
      <c r="R12" s="8">
        <v>0.34</v>
      </c>
      <c r="S12" s="8">
        <v>0.19</v>
      </c>
      <c r="T12" s="9">
        <v>-0.09</v>
      </c>
      <c r="U12" s="9">
        <v>25.0</v>
      </c>
      <c r="V12" s="9">
        <v>26.0</v>
      </c>
      <c r="W12" s="8">
        <v>-0.46</v>
      </c>
      <c r="X12" s="8">
        <v>0.15</v>
      </c>
      <c r="Y12" s="7">
        <v>0.3</v>
      </c>
      <c r="Z12" s="7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7">
        <v>0.14</v>
      </c>
      <c r="AG12" s="11">
        <v>-1.3</v>
      </c>
      <c r="AH12" s="11">
        <v>25.0</v>
      </c>
      <c r="AI12" s="11">
        <v>20.0</v>
      </c>
      <c r="AJ12" s="7">
        <v>-0.08</v>
      </c>
      <c r="AK12" s="8">
        <v>0.09</v>
      </c>
      <c r="AL12" s="8">
        <v>0.08</v>
      </c>
      <c r="AM12" s="8">
        <v>0.13</v>
      </c>
      <c r="AN12" s="8">
        <v>0.3</v>
      </c>
      <c r="AO12" s="8">
        <v>0.2</v>
      </c>
      <c r="AP12" s="9">
        <v>-1.0</v>
      </c>
      <c r="AQ12" s="9">
        <v>25.0</v>
      </c>
      <c r="AR12" s="9">
        <v>25.0</v>
      </c>
      <c r="AS12" s="13">
        <v>96.0666</v>
      </c>
      <c r="AT12" s="8">
        <v>-0.04</v>
      </c>
      <c r="AU12" s="8">
        <v>0.38</v>
      </c>
      <c r="AV12" s="8">
        <v>0.07</v>
      </c>
      <c r="AW12" s="13">
        <v>125.2104</v>
      </c>
      <c r="AX12" s="8">
        <v>0.26</v>
      </c>
      <c r="AY12" s="8">
        <v>0.8</v>
      </c>
      <c r="AZ12" s="8">
        <v>0.12</v>
      </c>
      <c r="BA12" s="14" t="str">
        <f t="shared" si="1"/>
        <v/>
      </c>
      <c r="BB12" s="14" t="str">
        <f t="shared" si="2"/>
        <v/>
      </c>
      <c r="BC12" s="15" t="str">
        <f t="shared" si="3"/>
        <v/>
      </c>
      <c r="BD12" s="14" t="str">
        <f t="shared" si="4"/>
        <v/>
      </c>
      <c r="BE12" s="14" t="str">
        <f t="shared" si="5"/>
        <v/>
      </c>
      <c r="BF12" s="15" t="str">
        <f t="shared" si="6"/>
        <v>MONC</v>
      </c>
      <c r="BG12" s="15" t="str">
        <f t="shared" si="9"/>
        <v>MONC</v>
      </c>
      <c r="BH12" s="15" t="str">
        <f t="shared" si="7"/>
        <v>S/R</v>
      </c>
      <c r="BI12" s="16" t="str">
        <f t="shared" si="8"/>
        <v>VENTA TOTAL</v>
      </c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</row>
    <row r="13">
      <c r="A13" s="6" t="s">
        <v>103</v>
      </c>
      <c r="B13" s="6" t="s">
        <v>104</v>
      </c>
      <c r="C13" s="6" t="s">
        <v>63</v>
      </c>
      <c r="D13" s="6" t="s">
        <v>64</v>
      </c>
      <c r="E13" s="6" t="s">
        <v>105</v>
      </c>
      <c r="F13" s="7">
        <v>2208143.89</v>
      </c>
      <c r="G13" s="7">
        <v>2262341.89</v>
      </c>
      <c r="H13" s="7">
        <v>208.3</v>
      </c>
      <c r="I13" s="8">
        <v>0.22</v>
      </c>
      <c r="J13" s="8">
        <v>0.6</v>
      </c>
      <c r="K13" s="8">
        <v>0.6</v>
      </c>
      <c r="L13" s="8">
        <v>0.05</v>
      </c>
      <c r="M13" s="8">
        <v>0.06</v>
      </c>
      <c r="N13" s="8">
        <v>0.49</v>
      </c>
      <c r="O13" s="8">
        <v>0.44</v>
      </c>
      <c r="P13" s="8">
        <v>0.0</v>
      </c>
      <c r="Q13" s="8">
        <v>0.09</v>
      </c>
      <c r="R13" s="8">
        <v>0.57</v>
      </c>
      <c r="S13" s="8">
        <v>0.22</v>
      </c>
      <c r="T13" s="9">
        <v>-0.6</v>
      </c>
      <c r="U13" s="9">
        <v>65.0</v>
      </c>
      <c r="V13" s="9">
        <v>37.0</v>
      </c>
      <c r="W13" s="8">
        <v>-0.54</v>
      </c>
      <c r="X13" s="8">
        <v>0.27</v>
      </c>
      <c r="Y13" s="7">
        <v>0.11</v>
      </c>
      <c r="Z13" s="7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7">
        <v>0.25</v>
      </c>
      <c r="AG13" s="11">
        <v>-0.3</v>
      </c>
      <c r="AH13" s="11">
        <v>35.0</v>
      </c>
      <c r="AI13" s="11">
        <v>33.0</v>
      </c>
      <c r="AJ13" s="7">
        <v>-0.14</v>
      </c>
      <c r="AK13" s="8">
        <v>0.1</v>
      </c>
      <c r="AL13" s="8">
        <v>0.14</v>
      </c>
      <c r="AM13" s="8">
        <v>0.16</v>
      </c>
      <c r="AN13" s="8">
        <v>0.14</v>
      </c>
      <c r="AO13" s="8">
        <v>0.13</v>
      </c>
      <c r="AP13" s="9">
        <v>-0.3</v>
      </c>
      <c r="AQ13" s="9">
        <v>30.0</v>
      </c>
      <c r="AR13" s="9">
        <v>30.0</v>
      </c>
      <c r="AS13" s="13">
        <v>283.0</v>
      </c>
      <c r="AT13" s="8">
        <v>-0.27</v>
      </c>
      <c r="AU13" s="8">
        <v>0.36</v>
      </c>
      <c r="AV13" s="8">
        <v>0.06</v>
      </c>
      <c r="AW13" s="13">
        <v>360.0</v>
      </c>
      <c r="AX13" s="8">
        <v>-0.1</v>
      </c>
      <c r="AY13" s="8">
        <v>0.73</v>
      </c>
      <c r="AZ13" s="8">
        <v>0.12</v>
      </c>
      <c r="BA13" s="14" t="str">
        <f t="shared" si="1"/>
        <v>AMZN</v>
      </c>
      <c r="BB13" s="14" t="str">
        <f t="shared" si="2"/>
        <v>AMZN</v>
      </c>
      <c r="BC13" s="15" t="str">
        <f t="shared" si="3"/>
        <v>AMZN</v>
      </c>
      <c r="BD13" s="14" t="str">
        <f t="shared" si="4"/>
        <v>AMZN</v>
      </c>
      <c r="BE13" s="14" t="str">
        <f t="shared" si="5"/>
        <v/>
      </c>
      <c r="BF13" s="15" t="str">
        <f t="shared" si="6"/>
        <v/>
      </c>
      <c r="BG13" s="15" t="str">
        <f t="shared" si="9"/>
        <v>AMZN</v>
      </c>
      <c r="BH13" s="15" t="str">
        <f t="shared" si="7"/>
        <v>LEVE</v>
      </c>
      <c r="BI13" s="16" t="str">
        <f t="shared" si="8"/>
        <v>MANTENER</v>
      </c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</row>
    <row r="14">
      <c r="A14" s="6" t="s">
        <v>106</v>
      </c>
      <c r="B14" s="6" t="s">
        <v>107</v>
      </c>
      <c r="C14" s="6" t="s">
        <v>97</v>
      </c>
      <c r="D14" s="6" t="s">
        <v>108</v>
      </c>
      <c r="E14" s="6"/>
      <c r="F14" s="7">
        <v>149214.7256</v>
      </c>
      <c r="G14" s="7">
        <v>177975.31115</v>
      </c>
      <c r="H14" s="7">
        <v>58.24472</v>
      </c>
      <c r="I14" s="8">
        <v>0.02</v>
      </c>
      <c r="J14" s="8">
        <v>0.07</v>
      </c>
      <c r="K14" s="8">
        <v>0.3</v>
      </c>
      <c r="L14" s="8">
        <v>0.17</v>
      </c>
      <c r="M14" s="8">
        <v>0.13</v>
      </c>
      <c r="N14" s="8">
        <v>0.05</v>
      </c>
      <c r="O14" s="8">
        <v>0.26</v>
      </c>
      <c r="P14" s="8">
        <v>0.67</v>
      </c>
      <c r="Q14" s="8">
        <v>0.4</v>
      </c>
      <c r="R14" s="8">
        <v>0.05</v>
      </c>
      <c r="S14" s="8">
        <v>0.17</v>
      </c>
      <c r="T14" s="9">
        <v>1.8</v>
      </c>
      <c r="U14" s="9">
        <v>19.0</v>
      </c>
      <c r="V14" s="9">
        <v>19.0</v>
      </c>
      <c r="W14" s="8">
        <v>-0.28</v>
      </c>
      <c r="X14" s="8">
        <v>0.05</v>
      </c>
      <c r="Y14" s="7">
        <v>0.18</v>
      </c>
      <c r="Z14" s="7">
        <v>0.2</v>
      </c>
      <c r="AA14" s="7">
        <v>0.03</v>
      </c>
      <c r="AB14" s="7">
        <v>0.07</v>
      </c>
      <c r="AC14" s="7">
        <v>0.36</v>
      </c>
      <c r="AD14" s="7">
        <v>0.13</v>
      </c>
      <c r="AE14" s="7">
        <v>0.0</v>
      </c>
      <c r="AF14" s="7">
        <v>0.16</v>
      </c>
      <c r="AG14" s="11">
        <v>1.8</v>
      </c>
      <c r="AH14" s="11">
        <v>14.0</v>
      </c>
      <c r="AI14" s="11">
        <v>16.0</v>
      </c>
      <c r="AJ14" s="7">
        <v>-0.09</v>
      </c>
      <c r="AK14" s="8">
        <v>0.04</v>
      </c>
      <c r="AL14" s="8">
        <v>0.05</v>
      </c>
      <c r="AM14" s="8">
        <v>-0.02</v>
      </c>
      <c r="AN14" s="8">
        <v>0.19</v>
      </c>
      <c r="AO14" s="8">
        <v>0.14</v>
      </c>
      <c r="AP14" s="9">
        <v>1.8</v>
      </c>
      <c r="AQ14" s="9">
        <v>20.0</v>
      </c>
      <c r="AR14" s="9">
        <v>20.0</v>
      </c>
      <c r="AS14" s="13">
        <v>86.33619999999999</v>
      </c>
      <c r="AT14" s="8">
        <v>0.12</v>
      </c>
      <c r="AU14" s="8">
        <v>0.48</v>
      </c>
      <c r="AV14" s="8">
        <v>0.08</v>
      </c>
      <c r="AW14" s="13">
        <v>96.645</v>
      </c>
      <c r="AX14" s="8">
        <v>0.27</v>
      </c>
      <c r="AY14" s="8">
        <v>0.67</v>
      </c>
      <c r="AZ14" s="8">
        <v>0.11</v>
      </c>
      <c r="BA14" s="14" t="str">
        <f t="shared" si="1"/>
        <v>ULVR</v>
      </c>
      <c r="BB14" s="14" t="str">
        <f t="shared" si="2"/>
        <v/>
      </c>
      <c r="BC14" s="15" t="str">
        <f t="shared" si="3"/>
        <v/>
      </c>
      <c r="BD14" s="14" t="str">
        <f t="shared" si="4"/>
        <v>ULVR</v>
      </c>
      <c r="BE14" s="14" t="str">
        <f t="shared" si="5"/>
        <v>ULVR</v>
      </c>
      <c r="BF14" s="15" t="str">
        <f t="shared" si="6"/>
        <v>ULVR</v>
      </c>
      <c r="BG14" s="15" t="str">
        <f t="shared" si="9"/>
        <v>ULVR</v>
      </c>
      <c r="BH14" s="15" t="str">
        <f t="shared" si="7"/>
        <v>S/R</v>
      </c>
      <c r="BI14" s="16" t="str">
        <f t="shared" si="8"/>
        <v>OPORTUNIDAD</v>
      </c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</row>
    <row r="15">
      <c r="A15" s="6" t="s">
        <v>109</v>
      </c>
      <c r="B15" s="6" t="s">
        <v>110</v>
      </c>
      <c r="C15" s="6" t="s">
        <v>111</v>
      </c>
      <c r="D15" s="6" t="s">
        <v>72</v>
      </c>
      <c r="E15" s="6" t="s">
        <v>73</v>
      </c>
      <c r="F15" s="7">
        <v>9025.51104</v>
      </c>
      <c r="G15" s="7">
        <v>11558.86284</v>
      </c>
      <c r="H15" s="7">
        <v>2.91438</v>
      </c>
      <c r="I15" s="8">
        <v>0.05</v>
      </c>
      <c r="J15" s="8">
        <v>0.06</v>
      </c>
      <c r="K15" s="18"/>
      <c r="L15" s="19">
        <v>0.07</v>
      </c>
      <c r="M15" s="18"/>
      <c r="N15" s="18"/>
      <c r="O15" s="18"/>
      <c r="P15" s="18"/>
      <c r="Q15" s="18"/>
      <c r="R15" s="18"/>
      <c r="S15" s="8">
        <v>0.11</v>
      </c>
      <c r="T15" s="9">
        <v>5.4</v>
      </c>
      <c r="U15" s="9">
        <v>8.0</v>
      </c>
      <c r="V15" s="9">
        <v>0.8</v>
      </c>
      <c r="W15" s="8">
        <v>-0.54</v>
      </c>
      <c r="X15" s="8">
        <v>0.0</v>
      </c>
      <c r="Y15" s="20">
        <v>0.07</v>
      </c>
      <c r="Z15" s="21"/>
      <c r="AA15" s="21"/>
      <c r="AB15" s="21"/>
      <c r="AC15" s="21"/>
      <c r="AD15" s="21"/>
      <c r="AE15" s="21"/>
      <c r="AF15" s="7">
        <v>0.16</v>
      </c>
      <c r="AG15" s="7">
        <v>4.7</v>
      </c>
      <c r="AH15" s="11">
        <v>5.0</v>
      </c>
      <c r="AI15" s="11">
        <v>0.96</v>
      </c>
      <c r="AJ15" s="7">
        <v>-0.03</v>
      </c>
      <c r="AK15" s="8">
        <v>0.03</v>
      </c>
      <c r="AL15" s="8">
        <v>0.02</v>
      </c>
      <c r="AM15" s="18"/>
      <c r="AN15" s="19">
        <v>0.07</v>
      </c>
      <c r="AO15" s="18"/>
      <c r="AP15" s="17"/>
      <c r="AQ15" s="9">
        <v>7.0</v>
      </c>
      <c r="AR15" s="9">
        <v>0.9</v>
      </c>
      <c r="AS15" s="13">
        <v>3.66996</v>
      </c>
      <c r="AT15" s="8">
        <v>0.18</v>
      </c>
      <c r="AU15" s="8">
        <v>0.62</v>
      </c>
      <c r="AV15" s="8">
        <v>0.05</v>
      </c>
      <c r="AW15" s="13">
        <v>4.900475999999999</v>
      </c>
      <c r="AX15" s="8">
        <v>0.37</v>
      </c>
      <c r="AY15" s="8">
        <v>0.83</v>
      </c>
      <c r="AZ15" s="8">
        <v>0.11</v>
      </c>
      <c r="BA15" s="14" t="str">
        <f t="shared" si="1"/>
        <v>MAP</v>
      </c>
      <c r="BB15" s="14" t="str">
        <f t="shared" si="2"/>
        <v>MAP</v>
      </c>
      <c r="BC15" s="15" t="str">
        <f t="shared" si="3"/>
        <v>MAP</v>
      </c>
      <c r="BD15" s="14" t="str">
        <f t="shared" si="4"/>
        <v>MAP</v>
      </c>
      <c r="BE15" s="14" t="str">
        <f t="shared" si="5"/>
        <v>MAP</v>
      </c>
      <c r="BF15" s="15" t="str">
        <f t="shared" si="6"/>
        <v/>
      </c>
      <c r="BG15" s="15" t="str">
        <f t="shared" si="9"/>
        <v/>
      </c>
      <c r="BH15" s="15" t="str">
        <f t="shared" si="7"/>
        <v>S/R</v>
      </c>
      <c r="BI15" s="16" t="str">
        <f t="shared" si="8"/>
        <v>MANTENER</v>
      </c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</row>
    <row r="16">
      <c r="A16" s="6" t="s">
        <v>112</v>
      </c>
      <c r="B16" s="6" t="s">
        <v>113</v>
      </c>
      <c r="C16" s="6" t="s">
        <v>111</v>
      </c>
      <c r="D16" s="6" t="s">
        <v>114</v>
      </c>
      <c r="E16" s="6" t="s">
        <v>115</v>
      </c>
      <c r="F16" s="7">
        <v>168640.782198</v>
      </c>
      <c r="G16" s="7">
        <v>162545.410398</v>
      </c>
      <c r="H16" s="7">
        <v>54.68240399999999</v>
      </c>
      <c r="I16" s="8">
        <v>0.09</v>
      </c>
      <c r="J16" s="8">
        <v>0.21</v>
      </c>
      <c r="K16" s="8">
        <v>0.25</v>
      </c>
      <c r="L16" s="8">
        <v>0.16</v>
      </c>
      <c r="M16" s="8">
        <v>0.14</v>
      </c>
      <c r="N16" s="8">
        <v>0.1</v>
      </c>
      <c r="O16" s="8">
        <v>0.0</v>
      </c>
      <c r="P16" s="8">
        <v>0.49</v>
      </c>
      <c r="Q16" s="8">
        <v>0.01</v>
      </c>
      <c r="R16" s="8">
        <v>0.28</v>
      </c>
      <c r="S16" s="8">
        <v>0.23</v>
      </c>
      <c r="T16" s="9">
        <v>-1.4</v>
      </c>
      <c r="U16" s="9">
        <v>25.0</v>
      </c>
      <c r="V16" s="9">
        <v>25.0</v>
      </c>
      <c r="W16" s="8">
        <v>-0.38</v>
      </c>
      <c r="X16" s="8">
        <v>0.13</v>
      </c>
      <c r="Y16" s="7">
        <v>0.19</v>
      </c>
      <c r="Z16" s="7">
        <v>0.17</v>
      </c>
      <c r="AA16" s="7">
        <v>0.0</v>
      </c>
      <c r="AB16" s="7">
        <v>0.0</v>
      </c>
      <c r="AC16" s="7">
        <v>0.62</v>
      </c>
      <c r="AD16" s="7">
        <v>0.0</v>
      </c>
      <c r="AE16" s="7">
        <v>0.29</v>
      </c>
      <c r="AF16" s="7">
        <v>0.27</v>
      </c>
      <c r="AG16" s="11">
        <v>-1.3</v>
      </c>
      <c r="AH16" s="11">
        <v>26.0</v>
      </c>
      <c r="AI16" s="11">
        <v>23.0</v>
      </c>
      <c r="AJ16" s="7">
        <v>-0.1</v>
      </c>
      <c r="AK16" s="8">
        <v>0.08</v>
      </c>
      <c r="AL16" s="8">
        <v>0.09</v>
      </c>
      <c r="AM16" s="8">
        <v>0.07</v>
      </c>
      <c r="AN16" s="8">
        <v>0.2</v>
      </c>
      <c r="AO16" s="8">
        <v>0.16</v>
      </c>
      <c r="AP16" s="9">
        <v>-1.4</v>
      </c>
      <c r="AQ16" s="9">
        <v>25.0</v>
      </c>
      <c r="AR16" s="9">
        <v>25.0</v>
      </c>
      <c r="AS16" s="13">
        <v>74.4786</v>
      </c>
      <c r="AT16" s="8">
        <v>0.0</v>
      </c>
      <c r="AU16" s="8">
        <v>0.36</v>
      </c>
      <c r="AV16" s="8">
        <v>0.06</v>
      </c>
      <c r="AW16" s="13">
        <v>87.4314</v>
      </c>
      <c r="AX16" s="8">
        <v>0.17</v>
      </c>
      <c r="AY16" s="8">
        <v>0.59</v>
      </c>
      <c r="AZ16" s="8">
        <v>0.1</v>
      </c>
      <c r="BA16" s="14" t="str">
        <f t="shared" si="1"/>
        <v>ITX</v>
      </c>
      <c r="BB16" s="14" t="str">
        <f t="shared" si="2"/>
        <v>ITX</v>
      </c>
      <c r="BC16" s="15" t="str">
        <f t="shared" si="3"/>
        <v>ITX</v>
      </c>
      <c r="BD16" s="14" t="str">
        <f t="shared" si="4"/>
        <v>ITX</v>
      </c>
      <c r="BE16" s="14" t="str">
        <f t="shared" si="5"/>
        <v/>
      </c>
      <c r="BF16" s="15" t="str">
        <f t="shared" si="6"/>
        <v>ITX</v>
      </c>
      <c r="BG16" s="15" t="str">
        <f t="shared" si="9"/>
        <v>ITX</v>
      </c>
      <c r="BH16" s="15" t="str">
        <f t="shared" si="7"/>
        <v>S/R</v>
      </c>
      <c r="BI16" s="16" t="str">
        <f t="shared" si="8"/>
        <v>OPORTUNIDAD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</row>
    <row r="17">
      <c r="A17" s="6" t="s">
        <v>116</v>
      </c>
      <c r="B17" s="6" t="s">
        <v>117</v>
      </c>
      <c r="C17" s="6" t="s">
        <v>84</v>
      </c>
      <c r="D17" s="6" t="s">
        <v>102</v>
      </c>
      <c r="E17" s="6"/>
      <c r="F17" s="7">
        <v>358072.9887839999</v>
      </c>
      <c r="G17" s="7">
        <v>389877.5097839999</v>
      </c>
      <c r="H17" s="7">
        <v>722.9929139999999</v>
      </c>
      <c r="I17" s="22">
        <v>0.11</v>
      </c>
      <c r="J17" s="22">
        <v>0.19</v>
      </c>
      <c r="K17" s="22">
        <v>0.11</v>
      </c>
      <c r="L17" s="22">
        <v>0.22</v>
      </c>
      <c r="M17" s="22">
        <v>0.12</v>
      </c>
      <c r="N17" s="22">
        <v>0.1</v>
      </c>
      <c r="O17" s="22">
        <v>0.34</v>
      </c>
      <c r="P17" s="22">
        <v>0.5</v>
      </c>
      <c r="Q17" s="22">
        <v>0.05</v>
      </c>
      <c r="R17" s="22">
        <v>0.26</v>
      </c>
      <c r="S17" s="22">
        <v>0.16</v>
      </c>
      <c r="T17" s="23">
        <v>0.5</v>
      </c>
      <c r="U17" s="23">
        <v>23.0</v>
      </c>
      <c r="V17" s="23">
        <v>23.0</v>
      </c>
      <c r="W17" s="22">
        <v>-0.35</v>
      </c>
      <c r="X17" s="22">
        <v>0.15</v>
      </c>
      <c r="Y17" s="7">
        <v>0.22</v>
      </c>
      <c r="Z17" s="7">
        <v>0.11</v>
      </c>
      <c r="AA17" s="7">
        <v>0.0</v>
      </c>
      <c r="AB17" s="7">
        <v>0.05</v>
      </c>
      <c r="AC17" s="7">
        <v>0.81</v>
      </c>
      <c r="AD17" s="7">
        <v>0.0</v>
      </c>
      <c r="AE17" s="7">
        <v>0.33</v>
      </c>
      <c r="AF17" s="7">
        <v>0.15</v>
      </c>
      <c r="AG17" s="11">
        <v>0.6</v>
      </c>
      <c r="AH17" s="11">
        <v>23.0</v>
      </c>
      <c r="AI17" s="11">
        <v>27.0</v>
      </c>
      <c r="AJ17" s="7">
        <v>-0.26</v>
      </c>
      <c r="AK17" s="22">
        <v>0.08</v>
      </c>
      <c r="AL17" s="22">
        <v>0.14</v>
      </c>
      <c r="AM17" s="22">
        <v>0.19</v>
      </c>
      <c r="AN17" s="22">
        <v>0.26</v>
      </c>
      <c r="AO17" s="22">
        <v>0.16</v>
      </c>
      <c r="AP17" s="23">
        <v>0.5</v>
      </c>
      <c r="AQ17" s="23">
        <v>25.0</v>
      </c>
      <c r="AR17" s="23">
        <v>25.0</v>
      </c>
      <c r="AS17" s="13">
        <v>1012.4772</v>
      </c>
      <c r="AT17" s="22">
        <v>-0.16</v>
      </c>
      <c r="AU17" s="22">
        <v>0.4</v>
      </c>
      <c r="AV17" s="22">
        <v>0.07</v>
      </c>
      <c r="AW17" s="13">
        <v>1104.2262</v>
      </c>
      <c r="AX17" s="22">
        <v>-0.08</v>
      </c>
      <c r="AY17" s="22">
        <v>0.53</v>
      </c>
      <c r="AZ17" s="22">
        <v>0.09</v>
      </c>
      <c r="BA17" s="14" t="str">
        <f t="shared" si="1"/>
        <v/>
      </c>
      <c r="BB17" s="14" t="str">
        <f t="shared" si="2"/>
        <v/>
      </c>
      <c r="BC17" s="15" t="str">
        <f t="shared" si="3"/>
        <v/>
      </c>
      <c r="BD17" s="14" t="str">
        <f t="shared" si="4"/>
        <v/>
      </c>
      <c r="BE17" s="14" t="str">
        <f t="shared" si="5"/>
        <v>MC</v>
      </c>
      <c r="BF17" s="15" t="str">
        <f t="shared" si="6"/>
        <v/>
      </c>
      <c r="BG17" s="15" t="str">
        <f t="shared" si="9"/>
        <v>MC</v>
      </c>
      <c r="BH17" s="15" t="str">
        <f t="shared" si="7"/>
        <v>LEVE</v>
      </c>
      <c r="BI17" s="16" t="str">
        <f t="shared" si="8"/>
        <v>VENTA TOTAL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</row>
    <row r="18">
      <c r="A18" s="6" t="s">
        <v>118</v>
      </c>
      <c r="B18" s="6" t="s">
        <v>119</v>
      </c>
      <c r="C18" s="6" t="s">
        <v>63</v>
      </c>
      <c r="D18" s="6" t="s">
        <v>64</v>
      </c>
      <c r="E18" s="6" t="s">
        <v>120</v>
      </c>
      <c r="F18" s="7">
        <v>510585.14</v>
      </c>
      <c r="G18" s="7">
        <v>520192.14</v>
      </c>
      <c r="H18" s="7">
        <v>549.66</v>
      </c>
      <c r="I18" s="8">
        <v>0.13</v>
      </c>
      <c r="J18" s="8">
        <v>0.19</v>
      </c>
      <c r="K18" s="8">
        <v>0.15</v>
      </c>
      <c r="L18" s="8">
        <v>0.56</v>
      </c>
      <c r="M18" s="8">
        <v>0.45</v>
      </c>
      <c r="N18" s="8">
        <v>0.05</v>
      </c>
      <c r="O18" s="8">
        <v>0.14</v>
      </c>
      <c r="P18" s="8">
        <v>0.19</v>
      </c>
      <c r="Q18" s="8">
        <v>0.8</v>
      </c>
      <c r="R18" s="8">
        <v>0.0</v>
      </c>
      <c r="S18" s="8">
        <v>0.5</v>
      </c>
      <c r="T18" s="9">
        <v>0.1</v>
      </c>
      <c r="U18" s="9">
        <v>30.0</v>
      </c>
      <c r="V18" s="9">
        <v>30.0</v>
      </c>
      <c r="W18" s="8">
        <v>-0.28</v>
      </c>
      <c r="X18" s="8">
        <v>0.2</v>
      </c>
      <c r="Y18" s="7">
        <v>0.58</v>
      </c>
      <c r="Z18" s="7">
        <v>0.5</v>
      </c>
      <c r="AA18" s="7">
        <v>0.02</v>
      </c>
      <c r="AB18" s="7">
        <v>0.18</v>
      </c>
      <c r="AC18" s="7">
        <v>0.17</v>
      </c>
      <c r="AD18" s="7">
        <v>0.8</v>
      </c>
      <c r="AE18" s="7">
        <v>0.0</v>
      </c>
      <c r="AF18" s="7">
        <v>0.55</v>
      </c>
      <c r="AG18" s="11">
        <v>0.5</v>
      </c>
      <c r="AH18" s="11">
        <v>34.0</v>
      </c>
      <c r="AI18" s="11">
        <v>35.0</v>
      </c>
      <c r="AJ18" s="7">
        <v>-0.04</v>
      </c>
      <c r="AK18" s="8">
        <v>0.12</v>
      </c>
      <c r="AL18" s="8">
        <v>0.14</v>
      </c>
      <c r="AM18" s="8">
        <v>0.11</v>
      </c>
      <c r="AN18" s="8">
        <v>0.59</v>
      </c>
      <c r="AO18" s="8">
        <v>0.48</v>
      </c>
      <c r="AP18" s="9">
        <v>0.2</v>
      </c>
      <c r="AQ18" s="9">
        <v>30.0</v>
      </c>
      <c r="AR18" s="9">
        <v>30.0</v>
      </c>
      <c r="AS18" s="13">
        <v>799.0</v>
      </c>
      <c r="AT18" s="8">
        <v>-0.22</v>
      </c>
      <c r="AU18" s="8">
        <v>0.4</v>
      </c>
      <c r="AV18" s="8">
        <v>0.08</v>
      </c>
      <c r="AW18" s="13">
        <v>856.0</v>
      </c>
      <c r="AX18" s="8">
        <v>-0.13</v>
      </c>
      <c r="AY18" s="8">
        <v>0.56</v>
      </c>
      <c r="AZ18" s="8">
        <v>0.09</v>
      </c>
      <c r="BA18" s="14" t="str">
        <f t="shared" si="1"/>
        <v>MA</v>
      </c>
      <c r="BB18" s="14" t="str">
        <f t="shared" si="2"/>
        <v>MA</v>
      </c>
      <c r="BC18" s="15" t="str">
        <f t="shared" si="3"/>
        <v>MA</v>
      </c>
      <c r="BD18" s="14" t="str">
        <f t="shared" si="4"/>
        <v>MA</v>
      </c>
      <c r="BE18" s="14" t="str">
        <f t="shared" si="5"/>
        <v/>
      </c>
      <c r="BF18" s="15" t="str">
        <f t="shared" si="6"/>
        <v/>
      </c>
      <c r="BG18" s="15" t="str">
        <f t="shared" si="9"/>
        <v>MA</v>
      </c>
      <c r="BH18" s="15" t="str">
        <f t="shared" si="7"/>
        <v>LEVE</v>
      </c>
      <c r="BI18" s="16" t="str">
        <f t="shared" si="8"/>
        <v>MANTENER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>
      <c r="A19" s="6" t="s">
        <v>121</v>
      </c>
      <c r="B19" s="6" t="s">
        <v>122</v>
      </c>
      <c r="C19" s="6" t="s">
        <v>101</v>
      </c>
      <c r="D19" s="6" t="s">
        <v>102</v>
      </c>
      <c r="E19" s="6"/>
      <c r="F19" s="7">
        <v>8832.29844</v>
      </c>
      <c r="G19" s="7">
        <v>9612.70464</v>
      </c>
      <c r="H19" s="7">
        <v>129.95976</v>
      </c>
      <c r="I19" s="22">
        <v>0.14</v>
      </c>
      <c r="J19" s="22">
        <v>0.13</v>
      </c>
      <c r="K19" s="22">
        <v>-0.05</v>
      </c>
      <c r="L19" s="22">
        <v>0.13</v>
      </c>
      <c r="M19" s="22">
        <v>0.06</v>
      </c>
      <c r="N19" s="22">
        <v>0.2</v>
      </c>
      <c r="O19" s="22">
        <v>0.02</v>
      </c>
      <c r="P19" s="22">
        <v>0.76</v>
      </c>
      <c r="Q19" s="22">
        <v>0.02</v>
      </c>
      <c r="R19" s="22">
        <v>1.22</v>
      </c>
      <c r="S19" s="22">
        <v>0.11</v>
      </c>
      <c r="T19" s="23">
        <v>0.5</v>
      </c>
      <c r="U19" s="23">
        <v>43.0</v>
      </c>
      <c r="V19" s="23">
        <v>53.0</v>
      </c>
      <c r="W19" s="22">
        <v>-0.36</v>
      </c>
      <c r="X19" s="22">
        <v>0.22</v>
      </c>
      <c r="Y19" s="7">
        <v>0.17</v>
      </c>
      <c r="Z19" s="7">
        <v>0.02</v>
      </c>
      <c r="AA19" s="7">
        <v>0.0</v>
      </c>
      <c r="AB19" s="7">
        <v>0.0</v>
      </c>
      <c r="AC19" s="7">
        <v>1.96</v>
      </c>
      <c r="AD19" s="7">
        <v>0.16</v>
      </c>
      <c r="AE19" s="7">
        <v>2.33</v>
      </c>
      <c r="AF19" s="7">
        <v>0.11</v>
      </c>
      <c r="AG19" s="11">
        <v>0.2</v>
      </c>
      <c r="AH19" s="11">
        <v>57.0</v>
      </c>
      <c r="AI19" s="11">
        <v>73.0</v>
      </c>
      <c r="AJ19" s="7">
        <v>-0.12</v>
      </c>
      <c r="AK19" s="22">
        <v>0.1</v>
      </c>
      <c r="AL19" s="22">
        <v>0.16</v>
      </c>
      <c r="AM19" s="22">
        <v>0.11</v>
      </c>
      <c r="AN19" s="22">
        <v>0.17</v>
      </c>
      <c r="AO19" s="22">
        <v>0.08</v>
      </c>
      <c r="AP19" s="23">
        <v>0.2</v>
      </c>
      <c r="AQ19" s="23">
        <v>40.0</v>
      </c>
      <c r="AR19" s="23">
        <v>40.0</v>
      </c>
      <c r="AS19" s="13">
        <v>92.82839999999999</v>
      </c>
      <c r="AT19" s="22">
        <v>-0.46</v>
      </c>
      <c r="AU19" s="22">
        <v>-0.2</v>
      </c>
      <c r="AV19" s="22">
        <v>-0.04</v>
      </c>
      <c r="AW19" s="13">
        <v>189.9744</v>
      </c>
      <c r="AX19" s="22">
        <v>0.02</v>
      </c>
      <c r="AY19" s="22">
        <v>0.47</v>
      </c>
      <c r="AZ19" s="22">
        <v>0.08</v>
      </c>
      <c r="BA19" s="14" t="str">
        <f t="shared" si="1"/>
        <v/>
      </c>
      <c r="BB19" s="14" t="str">
        <f t="shared" si="2"/>
        <v/>
      </c>
      <c r="BC19" s="15" t="str">
        <f t="shared" si="3"/>
        <v/>
      </c>
      <c r="BD19" s="14" t="str">
        <f t="shared" si="4"/>
        <v>BC</v>
      </c>
      <c r="BE19" s="14" t="str">
        <f t="shared" si="5"/>
        <v/>
      </c>
      <c r="BF19" s="15" t="str">
        <f t="shared" si="6"/>
        <v/>
      </c>
      <c r="BG19" s="15" t="str">
        <f t="shared" si="9"/>
        <v>BC</v>
      </c>
      <c r="BH19" s="15" t="str">
        <f t="shared" si="7"/>
        <v>S/R</v>
      </c>
      <c r="BI19" s="16" t="str">
        <f t="shared" si="8"/>
        <v>MANTENER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</row>
    <row r="20">
      <c r="A20" s="6" t="s">
        <v>123</v>
      </c>
      <c r="B20" s="6" t="s">
        <v>124</v>
      </c>
      <c r="C20" s="6" t="s">
        <v>63</v>
      </c>
      <c r="D20" s="6" t="s">
        <v>90</v>
      </c>
      <c r="E20" s="6" t="s">
        <v>90</v>
      </c>
      <c r="F20" s="7">
        <v>42432.07</v>
      </c>
      <c r="G20" s="7">
        <v>42757.75</v>
      </c>
      <c r="H20" s="7">
        <v>248.7</v>
      </c>
      <c r="I20" s="8">
        <v>0.21</v>
      </c>
      <c r="J20" s="8">
        <v>0.29</v>
      </c>
      <c r="K20" s="8">
        <v>0.38</v>
      </c>
      <c r="L20" s="8">
        <v>0.2</v>
      </c>
      <c r="M20" s="8">
        <v>0.13</v>
      </c>
      <c r="N20" s="8">
        <v>0.25</v>
      </c>
      <c r="O20" s="8">
        <v>0.08</v>
      </c>
      <c r="P20" s="8">
        <v>0.0</v>
      </c>
      <c r="Q20" s="8">
        <v>0.65</v>
      </c>
      <c r="R20" s="8">
        <v>0.0</v>
      </c>
      <c r="S20" s="8">
        <v>0.25</v>
      </c>
      <c r="T20" s="9">
        <v>-1.1</v>
      </c>
      <c r="U20" s="9">
        <v>30.0</v>
      </c>
      <c r="V20" s="9">
        <v>40.0</v>
      </c>
      <c r="W20" s="8">
        <v>-0.54</v>
      </c>
      <c r="X20" s="8">
        <v>0.18</v>
      </c>
      <c r="Y20" s="7">
        <v>0.23</v>
      </c>
      <c r="Z20" s="7">
        <v>0.2</v>
      </c>
      <c r="AA20" s="7">
        <v>0.14</v>
      </c>
      <c r="AB20" s="7">
        <v>0.0</v>
      </c>
      <c r="AC20" s="7">
        <v>0.0</v>
      </c>
      <c r="AD20" s="7">
        <v>0.3</v>
      </c>
      <c r="AE20" s="7">
        <v>0.0</v>
      </c>
      <c r="AF20" s="24" t="s">
        <v>125</v>
      </c>
      <c r="AG20" s="11">
        <v>-0.9</v>
      </c>
      <c r="AH20" s="11">
        <v>26.0</v>
      </c>
      <c r="AI20" s="11">
        <v>30.0</v>
      </c>
      <c r="AJ20" s="7">
        <v>-0.31</v>
      </c>
      <c r="AK20" s="8">
        <v>0.09</v>
      </c>
      <c r="AL20" s="8">
        <v>0.1</v>
      </c>
      <c r="AM20" s="8">
        <v>0.05</v>
      </c>
      <c r="AN20" s="8">
        <v>0.23</v>
      </c>
      <c r="AO20" s="8">
        <v>0.15</v>
      </c>
      <c r="AP20" s="9">
        <v>-0.9</v>
      </c>
      <c r="AQ20" s="9">
        <v>25.0</v>
      </c>
      <c r="AR20" s="9">
        <v>25.0</v>
      </c>
      <c r="AS20" s="13">
        <v>370.0</v>
      </c>
      <c r="AT20" s="8">
        <v>-0.33</v>
      </c>
      <c r="AU20" s="8">
        <v>0.06</v>
      </c>
      <c r="AV20" s="8">
        <v>0.03</v>
      </c>
      <c r="AW20" s="13">
        <v>500.0</v>
      </c>
      <c r="AX20" s="8">
        <v>-0.15</v>
      </c>
      <c r="AY20" s="8">
        <v>0.43</v>
      </c>
      <c r="AZ20" s="8">
        <v>0.07</v>
      </c>
      <c r="BA20" s="14" t="str">
        <f t="shared" si="1"/>
        <v>LULU</v>
      </c>
      <c r="BB20" s="14" t="str">
        <f t="shared" si="2"/>
        <v>LULU</v>
      </c>
      <c r="BC20" s="15" t="str">
        <f t="shared" si="3"/>
        <v>LULU</v>
      </c>
      <c r="BD20" s="14" t="str">
        <f t="shared" si="4"/>
        <v>LULU</v>
      </c>
      <c r="BE20" s="14" t="str">
        <f t="shared" si="5"/>
        <v/>
      </c>
      <c r="BF20" s="15" t="str">
        <f t="shared" si="6"/>
        <v/>
      </c>
      <c r="BG20" s="15" t="str">
        <f t="shared" si="9"/>
        <v>LULU</v>
      </c>
      <c r="BH20" s="15" t="str">
        <f t="shared" si="7"/>
        <v>LEVE</v>
      </c>
      <c r="BI20" s="16" t="str">
        <f t="shared" si="8"/>
        <v>MANTENER</v>
      </c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</row>
    <row r="21" ht="15.75" customHeight="1">
      <c r="A21" s="6" t="s">
        <v>126</v>
      </c>
      <c r="B21" s="6" t="s">
        <v>127</v>
      </c>
      <c r="C21" s="6" t="s">
        <v>93</v>
      </c>
      <c r="D21" s="6" t="s">
        <v>72</v>
      </c>
      <c r="E21" s="6" t="s">
        <v>73</v>
      </c>
      <c r="F21" s="7">
        <v>30718.43931</v>
      </c>
      <c r="G21" s="7">
        <v>37300.202345</v>
      </c>
      <c r="H21" s="7">
        <v>1432.523798</v>
      </c>
      <c r="I21" s="8">
        <v>0.17</v>
      </c>
      <c r="J21" s="8">
        <v>0.23</v>
      </c>
      <c r="K21" s="18"/>
      <c r="L21" s="19">
        <v>0.1</v>
      </c>
      <c r="M21" s="18"/>
      <c r="N21" s="18"/>
      <c r="O21" s="18"/>
      <c r="P21" s="18"/>
      <c r="Q21" s="18"/>
      <c r="R21" s="18"/>
      <c r="S21" s="8">
        <v>0.09</v>
      </c>
      <c r="T21" s="9">
        <v>2.7</v>
      </c>
      <c r="U21" s="9">
        <v>25.0</v>
      </c>
      <c r="V21" s="9">
        <v>1.0</v>
      </c>
      <c r="W21" s="8">
        <v>-0.54</v>
      </c>
      <c r="X21" s="8">
        <v>0.12</v>
      </c>
      <c r="Y21" s="20">
        <v>0.16</v>
      </c>
      <c r="Z21" s="21"/>
      <c r="AA21" s="21"/>
      <c r="AB21" s="21"/>
      <c r="AC21" s="21"/>
      <c r="AD21" s="21"/>
      <c r="AE21" s="21"/>
      <c r="AF21" s="7">
        <v>0.15</v>
      </c>
      <c r="AG21" s="11">
        <v>2.4</v>
      </c>
      <c r="AH21" s="11">
        <v>12.0</v>
      </c>
      <c r="AI21" s="11">
        <v>1.4</v>
      </c>
      <c r="AJ21" s="7">
        <v>-0.02</v>
      </c>
      <c r="AK21" s="8">
        <v>0.07</v>
      </c>
      <c r="AL21" s="8">
        <v>0.06</v>
      </c>
      <c r="AM21" s="18"/>
      <c r="AN21" s="19">
        <v>0.14</v>
      </c>
      <c r="AO21" s="18"/>
      <c r="AP21" s="17"/>
      <c r="AQ21" s="9">
        <v>12.0</v>
      </c>
      <c r="AR21" s="25">
        <v>1.4</v>
      </c>
      <c r="AS21" s="13">
        <v>1570.8265</v>
      </c>
      <c r="AT21" s="8">
        <v>-0.09</v>
      </c>
      <c r="AU21" s="8">
        <v>0.37</v>
      </c>
      <c r="AV21" s="8">
        <v>0.02</v>
      </c>
      <c r="AW21" s="13">
        <v>1975.2531</v>
      </c>
      <c r="AX21" s="8">
        <v>0.0</v>
      </c>
      <c r="AY21" s="8">
        <v>0.52</v>
      </c>
      <c r="AZ21" s="8">
        <v>0.07</v>
      </c>
      <c r="BA21" s="14" t="str">
        <f t="shared" si="1"/>
        <v>FFH</v>
      </c>
      <c r="BB21" s="14" t="str">
        <f t="shared" si="2"/>
        <v>FFH</v>
      </c>
      <c r="BC21" s="15" t="str">
        <f t="shared" si="3"/>
        <v>FFH</v>
      </c>
      <c r="BD21" s="14" t="str">
        <f t="shared" si="4"/>
        <v>FFH</v>
      </c>
      <c r="BE21" s="14" t="str">
        <f t="shared" si="5"/>
        <v/>
      </c>
      <c r="BF21" s="15" t="str">
        <f t="shared" si="6"/>
        <v/>
      </c>
      <c r="BG21" s="15" t="str">
        <f t="shared" si="9"/>
        <v/>
      </c>
      <c r="BH21" s="15" t="str">
        <f t="shared" si="7"/>
        <v>LEVE</v>
      </c>
      <c r="BI21" s="16" t="str">
        <f t="shared" si="8"/>
        <v>MANTENER</v>
      </c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</row>
    <row r="22" ht="15.75" customHeight="1">
      <c r="A22" s="6" t="s">
        <v>128</v>
      </c>
      <c r="B22" s="6" t="s">
        <v>129</v>
      </c>
      <c r="C22" s="6" t="s">
        <v>63</v>
      </c>
      <c r="D22" s="6" t="s">
        <v>72</v>
      </c>
      <c r="E22" s="6" t="s">
        <v>130</v>
      </c>
      <c r="F22" s="7">
        <v>689352.0</v>
      </c>
      <c r="G22" s="21"/>
      <c r="H22" s="7">
        <v>248.11</v>
      </c>
      <c r="I22" s="8">
        <v>0.08</v>
      </c>
      <c r="J22" s="8">
        <v>0.1</v>
      </c>
      <c r="K22" s="18"/>
      <c r="L22" s="19">
        <v>0.4</v>
      </c>
      <c r="M22" s="18"/>
      <c r="N22" s="18"/>
      <c r="O22" s="18"/>
      <c r="P22" s="18"/>
      <c r="Q22" s="18"/>
      <c r="R22" s="18"/>
      <c r="S22" s="8">
        <v>0.13</v>
      </c>
      <c r="T22" s="9">
        <v>10.1</v>
      </c>
      <c r="U22" s="9">
        <v>12.0</v>
      </c>
      <c r="V22" s="9">
        <v>1.6</v>
      </c>
      <c r="W22" s="8">
        <v>-0.44</v>
      </c>
      <c r="X22" s="8">
        <v>0.15</v>
      </c>
      <c r="Y22" s="20">
        <v>0.45</v>
      </c>
      <c r="Z22" s="21"/>
      <c r="AA22" s="21"/>
      <c r="AB22" s="21"/>
      <c r="AC22" s="21"/>
      <c r="AD22" s="21"/>
      <c r="AE22" s="21"/>
      <c r="AF22" s="7">
        <v>0.17</v>
      </c>
      <c r="AG22" s="11">
        <v>10.6</v>
      </c>
      <c r="AH22" s="11">
        <v>12.0</v>
      </c>
      <c r="AI22" s="11">
        <v>2.1</v>
      </c>
      <c r="AJ22" s="7">
        <v>-0.13</v>
      </c>
      <c r="AK22" s="8">
        <v>0.08</v>
      </c>
      <c r="AL22" s="8">
        <v>0.07</v>
      </c>
      <c r="AM22" s="18"/>
      <c r="AN22" s="19">
        <v>0.39</v>
      </c>
      <c r="AO22" s="18"/>
      <c r="AP22" s="17"/>
      <c r="AQ22" s="9">
        <v>12.0</v>
      </c>
      <c r="AR22" s="9">
        <v>1.6</v>
      </c>
      <c r="AS22" s="13">
        <v>308.0</v>
      </c>
      <c r="AT22" s="8">
        <v>-0.1</v>
      </c>
      <c r="AU22" s="8">
        <v>-0.37</v>
      </c>
      <c r="AV22" s="8">
        <v>0.04</v>
      </c>
      <c r="AW22" s="13">
        <v>355.0</v>
      </c>
      <c r="AX22" s="8">
        <v>-0.05</v>
      </c>
      <c r="AY22" s="8">
        <v>0.56</v>
      </c>
      <c r="AZ22" s="8">
        <v>0.07</v>
      </c>
      <c r="BA22" s="14" t="str">
        <f t="shared" si="1"/>
        <v/>
      </c>
      <c r="BB22" s="14" t="str">
        <f t="shared" si="2"/>
        <v>JPM</v>
      </c>
      <c r="BC22" s="15" t="str">
        <f t="shared" si="3"/>
        <v/>
      </c>
      <c r="BD22" s="14" t="str">
        <f t="shared" si="4"/>
        <v>JPM</v>
      </c>
      <c r="BE22" s="14" t="str">
        <f t="shared" si="5"/>
        <v/>
      </c>
      <c r="BF22" s="15" t="str">
        <f t="shared" si="6"/>
        <v/>
      </c>
      <c r="BG22" s="15" t="str">
        <f t="shared" si="9"/>
        <v/>
      </c>
      <c r="BH22" s="15" t="str">
        <f t="shared" si="7"/>
        <v>LEVE</v>
      </c>
      <c r="BI22" s="16" t="str">
        <f t="shared" si="8"/>
        <v>MANTENER</v>
      </c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</row>
    <row r="23" ht="15.75" customHeight="1">
      <c r="A23" s="6" t="s">
        <v>131</v>
      </c>
      <c r="B23" s="6" t="s">
        <v>132</v>
      </c>
      <c r="C23" s="6" t="s">
        <v>63</v>
      </c>
      <c r="D23" s="6" t="s">
        <v>90</v>
      </c>
      <c r="E23" s="6" t="s">
        <v>91</v>
      </c>
      <c r="F23" s="7">
        <v>115090.86</v>
      </c>
      <c r="G23" s="7">
        <v>117394.86</v>
      </c>
      <c r="H23" s="7">
        <v>77.0</v>
      </c>
      <c r="I23" s="8">
        <v>0.06</v>
      </c>
      <c r="J23" s="8">
        <v>0.2</v>
      </c>
      <c r="K23" s="8">
        <v>0.15</v>
      </c>
      <c r="L23" s="8">
        <v>0.13</v>
      </c>
      <c r="M23" s="8">
        <v>0.1</v>
      </c>
      <c r="N23" s="8">
        <v>0.08</v>
      </c>
      <c r="O23" s="8">
        <v>0.0</v>
      </c>
      <c r="P23" s="8">
        <v>0.39</v>
      </c>
      <c r="Q23" s="8">
        <v>1.0</v>
      </c>
      <c r="R23" s="8">
        <v>0.03</v>
      </c>
      <c r="S23" s="8">
        <v>0.25</v>
      </c>
      <c r="T23" s="9">
        <v>-0.4</v>
      </c>
      <c r="U23" s="9">
        <v>29.0</v>
      </c>
      <c r="V23" s="9">
        <v>29.0</v>
      </c>
      <c r="W23" s="8">
        <v>-0.51</v>
      </c>
      <c r="X23" s="8">
        <v>0.05</v>
      </c>
      <c r="Y23" s="7">
        <v>0.13</v>
      </c>
      <c r="Z23" s="7">
        <v>0.13</v>
      </c>
      <c r="AA23" s="7">
        <v>0.0</v>
      </c>
      <c r="AB23" s="7">
        <v>0.0</v>
      </c>
      <c r="AC23" s="7">
        <v>0.33</v>
      </c>
      <c r="AD23" s="7">
        <v>0.64</v>
      </c>
      <c r="AE23" s="7">
        <v>0.0</v>
      </c>
      <c r="AF23" s="7">
        <v>0.23</v>
      </c>
      <c r="AG23" s="11">
        <v>-0.3</v>
      </c>
      <c r="AH23" s="11">
        <v>33.0</v>
      </c>
      <c r="AI23" s="11">
        <v>29.0</v>
      </c>
      <c r="AJ23" s="7">
        <v>-0.56</v>
      </c>
      <c r="AK23" s="8">
        <v>0.04</v>
      </c>
      <c r="AL23" s="8">
        <v>0.06</v>
      </c>
      <c r="AM23" s="8">
        <v>0.01</v>
      </c>
      <c r="AN23" s="8">
        <v>0.1</v>
      </c>
      <c r="AO23" s="8">
        <v>0.08</v>
      </c>
      <c r="AP23" s="9">
        <v>-0.3</v>
      </c>
      <c r="AQ23" s="9">
        <v>25.0</v>
      </c>
      <c r="AR23" s="9">
        <v>25.0</v>
      </c>
      <c r="AS23" s="13">
        <v>104.0</v>
      </c>
      <c r="AT23" s="8">
        <v>-0.13</v>
      </c>
      <c r="AU23" s="8">
        <v>0.45</v>
      </c>
      <c r="AV23" s="8">
        <v>0.06</v>
      </c>
      <c r="AW23" s="13">
        <v>104.0</v>
      </c>
      <c r="AX23" s="8">
        <v>-0.13</v>
      </c>
      <c r="AY23" s="8">
        <v>0.45</v>
      </c>
      <c r="AZ23" s="8">
        <v>0.06</v>
      </c>
      <c r="BA23" s="14" t="str">
        <f t="shared" si="1"/>
        <v/>
      </c>
      <c r="BB23" s="14" t="str">
        <f t="shared" si="2"/>
        <v/>
      </c>
      <c r="BC23" s="15" t="str">
        <f t="shared" si="3"/>
        <v/>
      </c>
      <c r="BD23" s="14" t="str">
        <f t="shared" si="4"/>
        <v/>
      </c>
      <c r="BE23" s="14" t="str">
        <f t="shared" si="5"/>
        <v/>
      </c>
      <c r="BF23" s="15" t="str">
        <f t="shared" si="6"/>
        <v/>
      </c>
      <c r="BG23" s="15" t="str">
        <f t="shared" si="9"/>
        <v>NKE</v>
      </c>
      <c r="BH23" s="15" t="str">
        <f t="shared" si="7"/>
        <v>LEVE</v>
      </c>
      <c r="BI23" s="16" t="str">
        <f t="shared" si="8"/>
        <v>VENTA TOTAL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</row>
    <row r="24" ht="15.75" customHeight="1">
      <c r="A24" s="6" t="s">
        <v>133</v>
      </c>
      <c r="B24" s="6" t="s">
        <v>134</v>
      </c>
      <c r="C24" s="6" t="s">
        <v>135</v>
      </c>
      <c r="D24" s="6" t="s">
        <v>108</v>
      </c>
      <c r="E24" s="6" t="s">
        <v>136</v>
      </c>
      <c r="F24" s="7">
        <v>261315.8504</v>
      </c>
      <c r="G24" s="7">
        <v>325238.7448</v>
      </c>
      <c r="H24" s="7">
        <v>99.30781200000001</v>
      </c>
      <c r="I24" s="22">
        <v>0.0</v>
      </c>
      <c r="J24" s="22">
        <v>0.04</v>
      </c>
      <c r="K24" s="22">
        <v>0.17</v>
      </c>
      <c r="L24" s="22">
        <v>0.17</v>
      </c>
      <c r="M24" s="22">
        <v>0.11</v>
      </c>
      <c r="N24" s="22">
        <v>0.2</v>
      </c>
      <c r="O24" s="22">
        <v>0.24</v>
      </c>
      <c r="P24" s="22">
        <v>0.8</v>
      </c>
      <c r="Q24" s="22">
        <v>0.56</v>
      </c>
      <c r="R24" s="22">
        <v>0.03</v>
      </c>
      <c r="S24" s="22">
        <v>0.13</v>
      </c>
      <c r="T24" s="23">
        <v>1.6</v>
      </c>
      <c r="U24" s="23">
        <v>21.0</v>
      </c>
      <c r="V24" s="23">
        <v>24.0</v>
      </c>
      <c r="W24" s="22">
        <v>-0.39</v>
      </c>
      <c r="X24" s="22">
        <v>0.02</v>
      </c>
      <c r="Y24" s="7">
        <v>0.17</v>
      </c>
      <c r="Z24" s="7">
        <v>0.12</v>
      </c>
      <c r="AA24" s="7">
        <v>0.25</v>
      </c>
      <c r="AB24" s="7">
        <v>0.07</v>
      </c>
      <c r="AC24" s="7">
        <v>0.7</v>
      </c>
      <c r="AD24" s="7">
        <v>0.4</v>
      </c>
      <c r="AE24" s="7">
        <v>0.0</v>
      </c>
      <c r="AF24" s="7">
        <v>0.12</v>
      </c>
      <c r="AG24" s="11">
        <v>2.8</v>
      </c>
      <c r="AH24" s="11">
        <v>20.0</v>
      </c>
      <c r="AI24" s="11">
        <v>25.0</v>
      </c>
      <c r="AJ24" s="7">
        <v>-0.31</v>
      </c>
      <c r="AK24" s="22">
        <v>0.04</v>
      </c>
      <c r="AL24" s="22">
        <v>0.07</v>
      </c>
      <c r="AM24" s="22">
        <v>0.03</v>
      </c>
      <c r="AN24" s="22">
        <v>0.17</v>
      </c>
      <c r="AO24" s="22">
        <v>0.12</v>
      </c>
      <c r="AP24" s="23">
        <v>2.5</v>
      </c>
      <c r="AQ24" s="23">
        <v>25.0</v>
      </c>
      <c r="AR24" s="23">
        <v>25.0</v>
      </c>
      <c r="AS24" s="13">
        <v>104.1532</v>
      </c>
      <c r="AT24" s="22">
        <v>-0.18</v>
      </c>
      <c r="AU24" s="22">
        <v>0.05</v>
      </c>
      <c r="AV24" s="22">
        <v>0.01</v>
      </c>
      <c r="AW24" s="13">
        <v>129.0594</v>
      </c>
      <c r="AX24" s="22">
        <v>0.02</v>
      </c>
      <c r="AY24" s="22">
        <v>0.3</v>
      </c>
      <c r="AZ24" s="22">
        <v>0.05</v>
      </c>
      <c r="BA24" s="14" t="str">
        <f t="shared" si="1"/>
        <v>NESN</v>
      </c>
      <c r="BB24" s="14" t="str">
        <f t="shared" si="2"/>
        <v/>
      </c>
      <c r="BC24" s="15" t="str">
        <f t="shared" si="3"/>
        <v/>
      </c>
      <c r="BD24" s="14" t="str">
        <f t="shared" si="4"/>
        <v>NESN</v>
      </c>
      <c r="BE24" s="14" t="str">
        <f t="shared" si="5"/>
        <v>NESN</v>
      </c>
      <c r="BF24" s="15" t="str">
        <f t="shared" si="6"/>
        <v/>
      </c>
      <c r="BG24" s="15" t="str">
        <f t="shared" si="9"/>
        <v/>
      </c>
      <c r="BH24" s="15" t="str">
        <f t="shared" si="7"/>
        <v>S/R</v>
      </c>
      <c r="BI24" s="16" t="str">
        <f t="shared" si="8"/>
        <v>MANTENER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</row>
    <row r="25" ht="15.75" customHeight="1">
      <c r="A25" s="6" t="s">
        <v>137</v>
      </c>
      <c r="B25" s="6" t="s">
        <v>138</v>
      </c>
      <c r="C25" s="6" t="s">
        <v>63</v>
      </c>
      <c r="D25" s="6" t="s">
        <v>64</v>
      </c>
      <c r="E25" s="6" t="s">
        <v>139</v>
      </c>
      <c r="F25" s="7">
        <v>3541303.49</v>
      </c>
      <c r="G25" s="7">
        <v>3496734.49</v>
      </c>
      <c r="H25" s="7">
        <v>234.5</v>
      </c>
      <c r="I25" s="8">
        <v>0.06</v>
      </c>
      <c r="J25" s="8">
        <v>0.13</v>
      </c>
      <c r="K25" s="8">
        <v>0.09</v>
      </c>
      <c r="L25" s="8">
        <v>0.28</v>
      </c>
      <c r="M25" s="8">
        <v>0.24</v>
      </c>
      <c r="N25" s="8">
        <v>0.02</v>
      </c>
      <c r="O25" s="8">
        <v>0.01</v>
      </c>
      <c r="P25" s="8">
        <v>0.21</v>
      </c>
      <c r="Q25" s="8">
        <v>0.96</v>
      </c>
      <c r="R25" s="8">
        <v>0.03</v>
      </c>
      <c r="S25" s="8">
        <v>0.44</v>
      </c>
      <c r="T25" s="9">
        <v>0.4</v>
      </c>
      <c r="U25" s="9">
        <v>26.0</v>
      </c>
      <c r="V25" s="9">
        <v>25.0</v>
      </c>
      <c r="W25" s="8">
        <v>-0.37</v>
      </c>
      <c r="X25" s="8">
        <v>0.22</v>
      </c>
      <c r="Y25" s="7">
        <v>0.32</v>
      </c>
      <c r="Z25" s="7">
        <v>0.25</v>
      </c>
      <c r="AA25" s="7">
        <v>0.0</v>
      </c>
      <c r="AB25" s="7">
        <v>0.0</v>
      </c>
      <c r="AC25" s="7">
        <v>0.16</v>
      </c>
      <c r="AD25" s="7">
        <v>1.0</v>
      </c>
      <c r="AE25" s="7">
        <v>0.06</v>
      </c>
      <c r="AF25" s="7">
        <v>0.66</v>
      </c>
      <c r="AG25" s="11">
        <v>0.4</v>
      </c>
      <c r="AH25" s="11">
        <v>31.0</v>
      </c>
      <c r="AI25" s="11">
        <v>30.0</v>
      </c>
      <c r="AJ25" s="7">
        <v>-0.09</v>
      </c>
      <c r="AK25" s="8">
        <v>0.06</v>
      </c>
      <c r="AL25" s="8">
        <v>0.15</v>
      </c>
      <c r="AM25" s="8">
        <v>0.11</v>
      </c>
      <c r="AN25" s="8">
        <v>0.34</v>
      </c>
      <c r="AO25" s="8">
        <v>0.29</v>
      </c>
      <c r="AP25" s="9">
        <v>0.4</v>
      </c>
      <c r="AQ25" s="9">
        <v>25.0</v>
      </c>
      <c r="AR25" s="9">
        <v>25.0</v>
      </c>
      <c r="AS25" s="13">
        <v>282.0</v>
      </c>
      <c r="AT25" s="8">
        <v>-0.18</v>
      </c>
      <c r="AU25" s="8">
        <v>0.2</v>
      </c>
      <c r="AV25" s="8">
        <v>0.04</v>
      </c>
      <c r="AW25" s="13">
        <v>304.0</v>
      </c>
      <c r="AX25" s="8">
        <v>-0.18</v>
      </c>
      <c r="AY25" s="8">
        <v>0.3</v>
      </c>
      <c r="AZ25" s="8">
        <v>0.05</v>
      </c>
      <c r="BA25" s="14" t="str">
        <f t="shared" si="1"/>
        <v>AAPL</v>
      </c>
      <c r="BB25" s="14" t="str">
        <f t="shared" si="2"/>
        <v>AAPL</v>
      </c>
      <c r="BC25" s="15" t="str">
        <f t="shared" si="3"/>
        <v>AAPL</v>
      </c>
      <c r="BD25" s="14" t="str">
        <f t="shared" si="4"/>
        <v>AAPL</v>
      </c>
      <c r="BE25" s="14" t="str">
        <f t="shared" si="5"/>
        <v/>
      </c>
      <c r="BF25" s="15" t="str">
        <f t="shared" si="6"/>
        <v/>
      </c>
      <c r="BG25" s="15" t="str">
        <f t="shared" si="9"/>
        <v>AAPL</v>
      </c>
      <c r="BH25" s="15" t="str">
        <f t="shared" si="7"/>
        <v>ALTO</v>
      </c>
      <c r="BI25" s="16" t="str">
        <f t="shared" si="8"/>
        <v>VENTA PARCIAL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</row>
    <row r="26" ht="15.75" customHeight="1">
      <c r="A26" s="6" t="s">
        <v>140</v>
      </c>
      <c r="B26" s="6" t="s">
        <v>141</v>
      </c>
      <c r="C26" s="6" t="s">
        <v>63</v>
      </c>
      <c r="D26" s="6" t="s">
        <v>64</v>
      </c>
      <c r="E26" s="6" t="s">
        <v>120</v>
      </c>
      <c r="F26" s="7">
        <v>688987.44</v>
      </c>
      <c r="G26" s="7">
        <v>696166.41</v>
      </c>
      <c r="H26" s="7">
        <v>346.36</v>
      </c>
      <c r="I26" s="8">
        <v>0.11</v>
      </c>
      <c r="J26" s="8">
        <v>0.18</v>
      </c>
      <c r="K26" s="8">
        <v>0.14</v>
      </c>
      <c r="L26" s="8">
        <v>0.66</v>
      </c>
      <c r="M26" s="8">
        <v>0.49</v>
      </c>
      <c r="N26" s="8">
        <v>0.02</v>
      </c>
      <c r="O26" s="8">
        <v>0.17</v>
      </c>
      <c r="P26" s="8">
        <v>0.21</v>
      </c>
      <c r="Q26" s="8">
        <v>0.79</v>
      </c>
      <c r="R26" s="8">
        <v>0.06</v>
      </c>
      <c r="S26" s="8">
        <v>0.24</v>
      </c>
      <c r="T26" s="9">
        <v>0.2</v>
      </c>
      <c r="U26" s="9">
        <v>25.0</v>
      </c>
      <c r="V26" s="9">
        <v>25.0</v>
      </c>
      <c r="W26" s="8">
        <v>-0.29</v>
      </c>
      <c r="X26" s="8">
        <v>0.18</v>
      </c>
      <c r="Y26" s="7">
        <v>0.67</v>
      </c>
      <c r="Z26" s="7">
        <v>0.49</v>
      </c>
      <c r="AA26" s="7">
        <v>0.02</v>
      </c>
      <c r="AB26" s="7">
        <v>0.05</v>
      </c>
      <c r="AC26" s="7">
        <v>0.24</v>
      </c>
      <c r="AD26" s="7">
        <v>0.95</v>
      </c>
      <c r="AE26" s="7">
        <v>0.0</v>
      </c>
      <c r="AF26" s="7">
        <v>0.35</v>
      </c>
      <c r="AG26" s="11">
        <v>0.2</v>
      </c>
      <c r="AH26" s="11">
        <v>32.0</v>
      </c>
      <c r="AI26" s="11">
        <v>32.0</v>
      </c>
      <c r="AJ26" s="7">
        <v>-0.04</v>
      </c>
      <c r="AK26" s="8">
        <v>0.11</v>
      </c>
      <c r="AL26" s="8">
        <v>0.12</v>
      </c>
      <c r="AM26" s="8">
        <v>0.1</v>
      </c>
      <c r="AN26" s="8">
        <v>0.68</v>
      </c>
      <c r="AO26" s="8">
        <v>0.55</v>
      </c>
      <c r="AP26" s="9">
        <v>0.2</v>
      </c>
      <c r="AQ26" s="9">
        <v>25.0</v>
      </c>
      <c r="AR26" s="9">
        <v>25.0</v>
      </c>
      <c r="AS26" s="13">
        <v>443.0</v>
      </c>
      <c r="AT26" s="8">
        <v>-0.22</v>
      </c>
      <c r="AU26" s="8">
        <v>0.28</v>
      </c>
      <c r="AV26" s="8">
        <v>0.05</v>
      </c>
      <c r="AW26" s="13">
        <v>443.0</v>
      </c>
      <c r="AX26" s="8">
        <v>-0.22</v>
      </c>
      <c r="AY26" s="8">
        <v>0.28</v>
      </c>
      <c r="AZ26" s="8">
        <v>0.05</v>
      </c>
      <c r="BA26" s="14" t="str">
        <f t="shared" si="1"/>
        <v>V</v>
      </c>
      <c r="BB26" s="14" t="str">
        <f t="shared" si="2"/>
        <v>V</v>
      </c>
      <c r="BC26" s="15" t="str">
        <f t="shared" si="3"/>
        <v>V</v>
      </c>
      <c r="BD26" s="14" t="str">
        <f t="shared" si="4"/>
        <v>V</v>
      </c>
      <c r="BE26" s="14" t="str">
        <f t="shared" si="5"/>
        <v/>
      </c>
      <c r="BF26" s="15" t="str">
        <f t="shared" si="6"/>
        <v/>
      </c>
      <c r="BG26" s="15" t="str">
        <f t="shared" si="9"/>
        <v>V</v>
      </c>
      <c r="BH26" s="15" t="str">
        <f t="shared" si="7"/>
        <v>ALTO</v>
      </c>
      <c r="BI26" s="16" t="str">
        <f t="shared" si="8"/>
        <v>VENTA PARCIAL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</row>
    <row r="27" ht="15.75" customHeight="1">
      <c r="A27" s="6" t="s">
        <v>142</v>
      </c>
      <c r="B27" s="6" t="s">
        <v>143</v>
      </c>
      <c r="C27" s="6" t="s">
        <v>63</v>
      </c>
      <c r="D27" s="6" t="s">
        <v>144</v>
      </c>
      <c r="E27" s="6" t="s">
        <v>145</v>
      </c>
      <c r="F27" s="7">
        <v>126872.15</v>
      </c>
      <c r="G27" s="7">
        <v>148825.95</v>
      </c>
      <c r="H27" s="7">
        <v>110.0</v>
      </c>
      <c r="I27" s="8">
        <v>0.08</v>
      </c>
      <c r="J27" s="8">
        <v>0.26</v>
      </c>
      <c r="K27" s="8">
        <v>0.5</v>
      </c>
      <c r="L27" s="8">
        <v>0.14</v>
      </c>
      <c r="M27" s="8">
        <v>0.13</v>
      </c>
      <c r="N27" s="8">
        <v>0.19</v>
      </c>
      <c r="O27" s="8">
        <v>0.03</v>
      </c>
      <c r="P27" s="8">
        <v>0.71</v>
      </c>
      <c r="Q27" s="8">
        <v>1.15</v>
      </c>
      <c r="R27" s="8">
        <v>0.05</v>
      </c>
      <c r="S27" s="8">
        <v>0.26</v>
      </c>
      <c r="T27" s="9">
        <v>1.3</v>
      </c>
      <c r="U27" s="9">
        <v>27.0</v>
      </c>
      <c r="V27" s="9">
        <v>30.0</v>
      </c>
      <c r="W27" s="8">
        <v>-0.43</v>
      </c>
      <c r="X27" s="8">
        <v>0.09</v>
      </c>
      <c r="Y27" s="7">
        <v>0.15</v>
      </c>
      <c r="Z27" s="7">
        <v>0.1</v>
      </c>
      <c r="AA27" s="7">
        <v>0.34</v>
      </c>
      <c r="AB27" s="7">
        <v>0.0</v>
      </c>
      <c r="AC27" s="7">
        <v>0.75</v>
      </c>
      <c r="AD27" s="7">
        <v>0.4</v>
      </c>
      <c r="AE27" s="7">
        <v>0.0</v>
      </c>
      <c r="AF27" s="7">
        <v>0.21</v>
      </c>
      <c r="AG27" s="11">
        <v>1.8</v>
      </c>
      <c r="AH27" s="11">
        <v>36.0</v>
      </c>
      <c r="AI27" s="11">
        <v>38.0</v>
      </c>
      <c r="AJ27" s="7">
        <v>-0.15</v>
      </c>
      <c r="AK27" s="8">
        <v>0.07</v>
      </c>
      <c r="AL27" s="8">
        <v>0.14</v>
      </c>
      <c r="AM27" s="8">
        <v>0.14</v>
      </c>
      <c r="AN27" s="8">
        <v>0.16</v>
      </c>
      <c r="AO27" s="8">
        <v>0.11</v>
      </c>
      <c r="AP27" s="9">
        <v>1.6</v>
      </c>
      <c r="AQ27" s="9">
        <v>25.0</v>
      </c>
      <c r="AR27" s="9">
        <v>25.0</v>
      </c>
      <c r="AS27" s="13">
        <v>137.0</v>
      </c>
      <c r="AT27" s="8">
        <v>-0.37</v>
      </c>
      <c r="AU27" s="8">
        <v>0.24</v>
      </c>
      <c r="AV27" s="8">
        <v>0.04</v>
      </c>
      <c r="AW27" s="13">
        <v>137.0</v>
      </c>
      <c r="AX27" s="8">
        <v>-0.37</v>
      </c>
      <c r="AY27" s="8">
        <v>0.24</v>
      </c>
      <c r="AZ27" s="8">
        <v>0.04</v>
      </c>
      <c r="BA27" s="14" t="str">
        <f t="shared" si="1"/>
        <v/>
      </c>
      <c r="BB27" s="14" t="str">
        <f t="shared" si="2"/>
        <v/>
      </c>
      <c r="BC27" s="15" t="str">
        <f t="shared" si="3"/>
        <v/>
      </c>
      <c r="BD27" s="14" t="str">
        <f t="shared" si="4"/>
        <v/>
      </c>
      <c r="BE27" s="14" t="str">
        <f t="shared" si="5"/>
        <v/>
      </c>
      <c r="BF27" s="15" t="str">
        <f t="shared" si="6"/>
        <v/>
      </c>
      <c r="BG27" s="15" t="str">
        <f t="shared" si="9"/>
        <v>SBUX</v>
      </c>
      <c r="BH27" s="15" t="str">
        <f t="shared" si="7"/>
        <v>ALTO</v>
      </c>
      <c r="BI27" s="16" t="str">
        <f t="shared" si="8"/>
        <v>VENTA PARCIAL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</row>
    <row r="28" ht="15.75" customHeight="1">
      <c r="A28" s="6" t="s">
        <v>146</v>
      </c>
      <c r="B28" s="6" t="s">
        <v>147</v>
      </c>
      <c r="C28" s="6" t="s">
        <v>63</v>
      </c>
      <c r="D28" s="6" t="s">
        <v>72</v>
      </c>
      <c r="E28" s="6" t="s">
        <v>130</v>
      </c>
      <c r="F28" s="7">
        <v>184964.25</v>
      </c>
      <c r="G28" s="21"/>
      <c r="H28" s="7">
        <v>580.59</v>
      </c>
      <c r="I28" s="8">
        <v>0.06</v>
      </c>
      <c r="J28" s="8">
        <v>0.31</v>
      </c>
      <c r="K28" s="18"/>
      <c r="L28" s="19">
        <v>0.32</v>
      </c>
      <c r="M28" s="18"/>
      <c r="N28" s="18"/>
      <c r="O28" s="18"/>
      <c r="P28" s="18"/>
      <c r="Q28" s="18"/>
      <c r="R28" s="18"/>
      <c r="S28" s="8">
        <v>0.1</v>
      </c>
      <c r="T28" s="9">
        <v>10.7</v>
      </c>
      <c r="U28" s="9">
        <v>10.0</v>
      </c>
      <c r="V28" s="9">
        <v>1.2</v>
      </c>
      <c r="W28" s="8">
        <v>-0.32</v>
      </c>
      <c r="X28" s="8">
        <v>0.12</v>
      </c>
      <c r="Y28" s="20">
        <v>0.35</v>
      </c>
      <c r="Z28" s="21"/>
      <c r="AA28" s="21"/>
      <c r="AB28" s="21"/>
      <c r="AC28" s="21"/>
      <c r="AD28" s="21"/>
      <c r="AE28" s="21"/>
      <c r="AF28" s="7">
        <v>0.12</v>
      </c>
      <c r="AG28" s="11">
        <v>12.7</v>
      </c>
      <c r="AH28" s="11">
        <v>10.0</v>
      </c>
      <c r="AI28" s="11">
        <v>1.7</v>
      </c>
      <c r="AJ28" s="7">
        <v>-0.19</v>
      </c>
      <c r="AK28" s="8">
        <v>0.05</v>
      </c>
      <c r="AL28" s="8">
        <v>0.09</v>
      </c>
      <c r="AM28" s="18"/>
      <c r="AN28" s="19">
        <v>0.36</v>
      </c>
      <c r="AO28" s="18"/>
      <c r="AP28" s="17"/>
      <c r="AQ28" s="9">
        <v>10.0</v>
      </c>
      <c r="AR28" s="9">
        <v>1.2</v>
      </c>
      <c r="AS28" s="13">
        <v>594.0</v>
      </c>
      <c r="AT28" s="8">
        <v>-0.21</v>
      </c>
      <c r="AU28" s="8">
        <v>0.24</v>
      </c>
      <c r="AV28" s="8">
        <v>0.01</v>
      </c>
      <c r="AW28" s="13">
        <v>660.0</v>
      </c>
      <c r="AX28" s="8">
        <v>-0.17</v>
      </c>
      <c r="AY28" s="8">
        <v>0.3</v>
      </c>
      <c r="AZ28" s="8">
        <v>0.03</v>
      </c>
      <c r="BA28" s="14" t="str">
        <f t="shared" si="1"/>
        <v>GS</v>
      </c>
      <c r="BB28" s="14" t="str">
        <f t="shared" si="2"/>
        <v>GS</v>
      </c>
      <c r="BC28" s="15" t="str">
        <f t="shared" si="3"/>
        <v>GS</v>
      </c>
      <c r="BD28" s="14" t="str">
        <f t="shared" si="4"/>
        <v>GS</v>
      </c>
      <c r="BE28" s="14" t="str">
        <f t="shared" si="5"/>
        <v/>
      </c>
      <c r="BF28" s="15" t="str">
        <f t="shared" si="6"/>
        <v/>
      </c>
      <c r="BG28" s="15" t="str">
        <f t="shared" si="9"/>
        <v/>
      </c>
      <c r="BH28" s="15" t="str">
        <f t="shared" si="7"/>
        <v>ALTO</v>
      </c>
      <c r="BI28" s="16" t="str">
        <f t="shared" si="8"/>
        <v>VENTA PARCIAL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</row>
    <row r="29" ht="15.75" customHeight="1">
      <c r="A29" s="6" t="s">
        <v>148</v>
      </c>
      <c r="B29" s="6" t="s">
        <v>149</v>
      </c>
      <c r="C29" s="6" t="s">
        <v>63</v>
      </c>
      <c r="D29" s="6" t="s">
        <v>64</v>
      </c>
      <c r="E29" s="6" t="s">
        <v>150</v>
      </c>
      <c r="F29" s="7">
        <v>188652.74</v>
      </c>
      <c r="G29" s="7">
        <v>181057.74</v>
      </c>
      <c r="H29" s="7">
        <v>890.0</v>
      </c>
      <c r="I29" s="8">
        <v>0.32</v>
      </c>
      <c r="J29" s="8">
        <v>0.49</v>
      </c>
      <c r="K29" s="8">
        <v>0.55</v>
      </c>
      <c r="L29" s="8">
        <v>0.01</v>
      </c>
      <c r="M29" s="8">
        <v>0.13</v>
      </c>
      <c r="N29" s="8">
        <v>0.32</v>
      </c>
      <c r="O29" s="8">
        <v>0.28</v>
      </c>
      <c r="P29" s="8">
        <v>0.0</v>
      </c>
      <c r="Q29" s="8">
        <v>0.95</v>
      </c>
      <c r="R29" s="8">
        <v>0.24</v>
      </c>
      <c r="S29" s="8">
        <v>-0.14</v>
      </c>
      <c r="T29" s="9">
        <v>-2.0</v>
      </c>
      <c r="U29" s="9">
        <v>55.0</v>
      </c>
      <c r="V29" s="9">
        <v>45.0</v>
      </c>
      <c r="W29" s="8">
        <v>-0.5</v>
      </c>
      <c r="X29" s="8">
        <v>0.28</v>
      </c>
      <c r="Y29" s="7">
        <v>0.13</v>
      </c>
      <c r="Z29" s="7">
        <v>0.21</v>
      </c>
      <c r="AA29" s="7">
        <v>0.18</v>
      </c>
      <c r="AB29" s="7">
        <v>0.05</v>
      </c>
      <c r="AC29" s="7">
        <v>0.0</v>
      </c>
      <c r="AD29" s="7">
        <v>0.59</v>
      </c>
      <c r="AE29" s="7">
        <v>0.0</v>
      </c>
      <c r="AF29" s="7">
        <v>0.14</v>
      </c>
      <c r="AG29" s="11">
        <v>-2.2</v>
      </c>
      <c r="AH29" s="11">
        <v>119.0</v>
      </c>
      <c r="AI29" s="11">
        <v>77.0</v>
      </c>
      <c r="AJ29" s="7">
        <v>-0.24</v>
      </c>
      <c r="AK29" s="8">
        <v>0.2</v>
      </c>
      <c r="AL29" s="8">
        <v>0.2</v>
      </c>
      <c r="AM29" s="8">
        <v>0.13</v>
      </c>
      <c r="AN29" s="8">
        <v>0.16</v>
      </c>
      <c r="AO29" s="8">
        <v>0.13</v>
      </c>
      <c r="AP29" s="9">
        <v>-2.0</v>
      </c>
      <c r="AQ29" s="9">
        <v>40.0</v>
      </c>
      <c r="AR29" s="9">
        <v>40.0</v>
      </c>
      <c r="AS29" s="13">
        <v>538.0</v>
      </c>
      <c r="AT29" s="8">
        <v>-0.72</v>
      </c>
      <c r="AU29" s="8">
        <v>-0.4</v>
      </c>
      <c r="AV29" s="8">
        <v>-0.1</v>
      </c>
      <c r="AW29" s="13">
        <v>1026.0</v>
      </c>
      <c r="AX29" s="8">
        <v>-0.47</v>
      </c>
      <c r="AY29" s="8">
        <v>0.15</v>
      </c>
      <c r="AZ29" s="8">
        <v>0.03</v>
      </c>
      <c r="BA29" s="14" t="str">
        <f t="shared" si="1"/>
        <v>NOW</v>
      </c>
      <c r="BB29" s="14" t="str">
        <f t="shared" si="2"/>
        <v/>
      </c>
      <c r="BC29" s="15" t="str">
        <f t="shared" si="3"/>
        <v/>
      </c>
      <c r="BD29" s="14" t="str">
        <f t="shared" si="4"/>
        <v>NOW</v>
      </c>
      <c r="BE29" s="14" t="str">
        <f t="shared" si="5"/>
        <v/>
      </c>
      <c r="BF29" s="15" t="str">
        <f t="shared" si="6"/>
        <v/>
      </c>
      <c r="BG29" s="15" t="str">
        <f t="shared" si="9"/>
        <v>NOW</v>
      </c>
      <c r="BH29" s="15" t="str">
        <f t="shared" si="7"/>
        <v>ALTO</v>
      </c>
      <c r="BI29" s="16" t="str">
        <f t="shared" si="8"/>
        <v>VENTA PARCIAL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</row>
    <row r="30" ht="15.75" customHeight="1">
      <c r="A30" s="6" t="s">
        <v>151</v>
      </c>
      <c r="B30" s="6" t="s">
        <v>152</v>
      </c>
      <c r="C30" s="6" t="s">
        <v>63</v>
      </c>
      <c r="D30" s="6" t="s">
        <v>144</v>
      </c>
      <c r="E30" s="6"/>
      <c r="F30" s="7">
        <v>229549.22</v>
      </c>
      <c r="G30" s="7">
        <v>280418.22</v>
      </c>
      <c r="H30" s="7">
        <v>307.0</v>
      </c>
      <c r="I30" s="8">
        <v>0.01</v>
      </c>
      <c r="J30" s="8">
        <v>0.12</v>
      </c>
      <c r="K30" s="8">
        <v>0.1</v>
      </c>
      <c r="L30" s="8">
        <v>0.4</v>
      </c>
      <c r="M30" s="8">
        <v>0.27</v>
      </c>
      <c r="N30" s="8">
        <v>0.05</v>
      </c>
      <c r="O30" s="8">
        <v>0.05</v>
      </c>
      <c r="P30" s="8">
        <v>0.63</v>
      </c>
      <c r="Q30" s="8">
        <v>0.82</v>
      </c>
      <c r="R30" s="8">
        <v>0.01</v>
      </c>
      <c r="S30" s="8">
        <v>0.19</v>
      </c>
      <c r="T30" s="9">
        <v>2.8</v>
      </c>
      <c r="U30" s="9">
        <v>23.0</v>
      </c>
      <c r="V30" s="9">
        <v>25.0</v>
      </c>
      <c r="W30" s="8">
        <v>-0.17</v>
      </c>
      <c r="X30" s="8">
        <v>0.13</v>
      </c>
      <c r="Y30" s="7">
        <v>0.46</v>
      </c>
      <c r="Z30" s="7">
        <v>0.32</v>
      </c>
      <c r="AA30" s="7">
        <v>0.07</v>
      </c>
      <c r="AB30" s="7">
        <v>0.08</v>
      </c>
      <c r="AC30" s="7">
        <v>0.58</v>
      </c>
      <c r="AD30" s="7">
        <v>0.34</v>
      </c>
      <c r="AE30" s="7">
        <v>0.01</v>
      </c>
      <c r="AF30" s="7">
        <v>0.2</v>
      </c>
      <c r="AG30" s="11">
        <v>2.7</v>
      </c>
      <c r="AH30" s="11">
        <v>24.0</v>
      </c>
      <c r="AI30" s="11">
        <v>25.0</v>
      </c>
      <c r="AJ30" s="7">
        <v>-0.03</v>
      </c>
      <c r="AK30" s="8">
        <v>0.05</v>
      </c>
      <c r="AL30" s="8">
        <v>0.08</v>
      </c>
      <c r="AM30" s="8">
        <v>0.06</v>
      </c>
      <c r="AN30" s="8">
        <v>0.47</v>
      </c>
      <c r="AO30" s="8">
        <v>0.36</v>
      </c>
      <c r="AP30" s="9">
        <v>2.8</v>
      </c>
      <c r="AQ30" s="9">
        <v>25.0</v>
      </c>
      <c r="AR30" s="9">
        <v>25.0</v>
      </c>
      <c r="AS30" s="13">
        <v>306.0</v>
      </c>
      <c r="AT30" s="8">
        <v>-0.28</v>
      </c>
      <c r="AU30" s="8">
        <v>0.0</v>
      </c>
      <c r="AV30" s="8">
        <v>0.0</v>
      </c>
      <c r="AW30" s="13">
        <v>339.0</v>
      </c>
      <c r="AX30" s="8">
        <v>-0.21</v>
      </c>
      <c r="AY30" s="8">
        <v>0.11</v>
      </c>
      <c r="AZ30" s="8">
        <v>0.02</v>
      </c>
      <c r="BA30" s="14" t="str">
        <f t="shared" si="1"/>
        <v>MCD</v>
      </c>
      <c r="BB30" s="14" t="str">
        <f t="shared" si="2"/>
        <v>MCD</v>
      </c>
      <c r="BC30" s="15" t="str">
        <f t="shared" si="3"/>
        <v>MCD</v>
      </c>
      <c r="BD30" s="14" t="str">
        <f t="shared" si="4"/>
        <v>MCD</v>
      </c>
      <c r="BE30" s="14" t="str">
        <f t="shared" si="5"/>
        <v>MCD</v>
      </c>
      <c r="BF30" s="15" t="str">
        <f t="shared" si="6"/>
        <v/>
      </c>
      <c r="BG30" s="15" t="str">
        <f t="shared" si="9"/>
        <v/>
      </c>
      <c r="BH30" s="15" t="str">
        <f t="shared" si="7"/>
        <v>ALTO</v>
      </c>
      <c r="BI30" s="16" t="str">
        <f t="shared" si="8"/>
        <v>VENTA PARCIAL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</row>
    <row r="31" ht="15.75" customHeight="1">
      <c r="A31" s="6" t="s">
        <v>153</v>
      </c>
      <c r="B31" s="6" t="s">
        <v>154</v>
      </c>
      <c r="C31" s="6" t="s">
        <v>63</v>
      </c>
      <c r="D31" s="6" t="s">
        <v>94</v>
      </c>
      <c r="E31" s="6"/>
      <c r="F31" s="7">
        <v>465095.0</v>
      </c>
      <c r="G31" s="7">
        <v>461398.0</v>
      </c>
      <c r="H31" s="7">
        <v>1032.27</v>
      </c>
      <c r="I31" s="8">
        <v>0.09</v>
      </c>
      <c r="J31" s="8">
        <v>0.14</v>
      </c>
      <c r="K31" s="8">
        <v>0.12</v>
      </c>
      <c r="L31" s="8">
        <v>0.03</v>
      </c>
      <c r="M31" s="8">
        <v>0.02</v>
      </c>
      <c r="N31" s="8">
        <v>0.63</v>
      </c>
      <c r="O31" s="8">
        <v>0.02</v>
      </c>
      <c r="P31" s="8">
        <v>0.48</v>
      </c>
      <c r="Q31" s="8">
        <v>0.29</v>
      </c>
      <c r="R31" s="8">
        <v>0.25</v>
      </c>
      <c r="S31" s="8">
        <v>0.17</v>
      </c>
      <c r="T31" s="9">
        <v>-0.3</v>
      </c>
      <c r="U31" s="9">
        <v>36.0</v>
      </c>
      <c r="V31" s="9">
        <v>33.0</v>
      </c>
      <c r="W31" s="8">
        <v>-0.31</v>
      </c>
      <c r="X31" s="8">
        <v>0.22</v>
      </c>
      <c r="Y31" s="7">
        <v>0.04</v>
      </c>
      <c r="Z31" s="7">
        <v>0.03</v>
      </c>
      <c r="AA31" s="7">
        <v>0.36</v>
      </c>
      <c r="AB31" s="7">
        <v>0.0</v>
      </c>
      <c r="AC31" s="7">
        <v>0.34</v>
      </c>
      <c r="AD31" s="7">
        <v>0.15</v>
      </c>
      <c r="AE31" s="7">
        <v>0.1</v>
      </c>
      <c r="AF31" s="7">
        <v>0.22</v>
      </c>
      <c r="AG31" s="11">
        <v>-0.5</v>
      </c>
      <c r="AH31" s="11">
        <v>56.0</v>
      </c>
      <c r="AI31" s="11">
        <v>52.0</v>
      </c>
      <c r="AJ31" s="7">
        <v>-0.05</v>
      </c>
      <c r="AK31" s="8">
        <v>0.07</v>
      </c>
      <c r="AL31" s="8">
        <v>0.1</v>
      </c>
      <c r="AM31" s="8">
        <v>0.13</v>
      </c>
      <c r="AN31" s="8">
        <v>0.04</v>
      </c>
      <c r="AO31" s="8">
        <v>0.03</v>
      </c>
      <c r="AP31" s="9">
        <v>-0.5</v>
      </c>
      <c r="AQ31" s="9">
        <v>40.0</v>
      </c>
      <c r="AR31" s="9">
        <v>40.0</v>
      </c>
      <c r="AS31" s="13">
        <v>868.0</v>
      </c>
      <c r="AT31" s="8">
        <v>-0.41</v>
      </c>
      <c r="AU31" s="8">
        <v>-0.16</v>
      </c>
      <c r="AV31" s="8">
        <v>-0.03</v>
      </c>
      <c r="AW31" s="13">
        <v>1150.0</v>
      </c>
      <c r="AX31" s="8">
        <v>-0.22</v>
      </c>
      <c r="AY31" s="8">
        <v>0.11</v>
      </c>
      <c r="AZ31" s="8">
        <v>0.02</v>
      </c>
      <c r="BA31" s="14" t="str">
        <f t="shared" si="1"/>
        <v>COST</v>
      </c>
      <c r="BB31" s="14" t="str">
        <f t="shared" si="2"/>
        <v>COST</v>
      </c>
      <c r="BC31" s="15" t="str">
        <f t="shared" si="3"/>
        <v>COST</v>
      </c>
      <c r="BD31" s="14" t="str">
        <f t="shared" si="4"/>
        <v>COST</v>
      </c>
      <c r="BE31" s="14" t="str">
        <f t="shared" si="5"/>
        <v/>
      </c>
      <c r="BF31" s="15" t="str">
        <f t="shared" si="6"/>
        <v/>
      </c>
      <c r="BG31" s="15" t="str">
        <f t="shared" si="9"/>
        <v>COST</v>
      </c>
      <c r="BH31" s="15" t="str">
        <f t="shared" si="7"/>
        <v>ALTO</v>
      </c>
      <c r="BI31" s="16" t="str">
        <f t="shared" si="8"/>
        <v>VENTA PARCIAL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</row>
    <row r="32" ht="15.75" customHeight="1">
      <c r="A32" s="6" t="s">
        <v>155</v>
      </c>
      <c r="B32" s="6" t="s">
        <v>156</v>
      </c>
      <c r="C32" s="6" t="s">
        <v>63</v>
      </c>
      <c r="D32" s="6" t="s">
        <v>108</v>
      </c>
      <c r="E32" s="6"/>
      <c r="F32" s="7">
        <v>412576.68</v>
      </c>
      <c r="G32" s="7">
        <v>438096.68</v>
      </c>
      <c r="H32" s="7">
        <v>174.89</v>
      </c>
      <c r="I32" s="8">
        <v>0.04</v>
      </c>
      <c r="J32" s="8">
        <v>0.08</v>
      </c>
      <c r="K32" s="8">
        <v>0.03</v>
      </c>
      <c r="L32" s="8">
        <v>0.22</v>
      </c>
      <c r="M32" s="8">
        <v>0.19</v>
      </c>
      <c r="N32" s="8">
        <v>0.03</v>
      </c>
      <c r="O32" s="8">
        <v>0.05</v>
      </c>
      <c r="P32" s="8">
        <v>0.6</v>
      </c>
      <c r="Q32" s="8">
        <v>0.5</v>
      </c>
      <c r="R32" s="8">
        <v>0.09</v>
      </c>
      <c r="S32" s="8">
        <v>0.16</v>
      </c>
      <c r="T32" s="9">
        <v>1.1</v>
      </c>
      <c r="U32" s="9">
        <v>22.0</v>
      </c>
      <c r="V32" s="9">
        <v>22.0</v>
      </c>
      <c r="W32" s="8">
        <v>-0.24</v>
      </c>
      <c r="X32" s="8">
        <v>0.08</v>
      </c>
      <c r="Y32" s="7">
        <v>0.25</v>
      </c>
      <c r="Z32" s="7">
        <v>0.2</v>
      </c>
      <c r="AA32" s="7">
        <v>0.02</v>
      </c>
      <c r="AB32" s="7">
        <v>0.0</v>
      </c>
      <c r="AC32" s="7">
        <v>0.54</v>
      </c>
      <c r="AD32" s="7">
        <v>0.29</v>
      </c>
      <c r="AE32" s="7">
        <v>0.14</v>
      </c>
      <c r="AF32" s="7">
        <v>0.2</v>
      </c>
      <c r="AG32" s="11">
        <v>1.0</v>
      </c>
      <c r="AH32" s="11">
        <v>25.0</v>
      </c>
      <c r="AI32" s="11">
        <v>25.0</v>
      </c>
      <c r="AJ32" s="7">
        <v>-0.02</v>
      </c>
      <c r="AK32" s="8">
        <v>0.03</v>
      </c>
      <c r="AL32" s="8">
        <v>0.04</v>
      </c>
      <c r="AM32" s="8">
        <v>0.03</v>
      </c>
      <c r="AN32" s="8">
        <v>0.25</v>
      </c>
      <c r="AO32" s="8">
        <v>0.21</v>
      </c>
      <c r="AP32" s="9">
        <v>1.1</v>
      </c>
      <c r="AQ32" s="9">
        <v>22.0</v>
      </c>
      <c r="AR32" s="9">
        <v>22.0</v>
      </c>
      <c r="AS32" s="13">
        <v>162.0</v>
      </c>
      <c r="AT32" s="8">
        <v>-0.23</v>
      </c>
      <c r="AU32" s="8">
        <v>-0.07</v>
      </c>
      <c r="AV32" s="8">
        <v>-0.01</v>
      </c>
      <c r="AW32" s="13">
        <v>180.0</v>
      </c>
      <c r="AX32" s="8">
        <v>-0.15</v>
      </c>
      <c r="AY32" s="8">
        <v>0.03</v>
      </c>
      <c r="AZ32" s="8">
        <v>0.01</v>
      </c>
      <c r="BA32" s="14" t="str">
        <f t="shared" si="1"/>
        <v>PG</v>
      </c>
      <c r="BB32" s="14" t="str">
        <f t="shared" si="2"/>
        <v>PG</v>
      </c>
      <c r="BC32" s="15" t="str">
        <f t="shared" si="3"/>
        <v>PG</v>
      </c>
      <c r="BD32" s="14" t="str">
        <f t="shared" si="4"/>
        <v>PG</v>
      </c>
      <c r="BE32" s="14" t="str">
        <f t="shared" si="5"/>
        <v/>
      </c>
      <c r="BF32" s="15" t="str">
        <f t="shared" si="6"/>
        <v/>
      </c>
      <c r="BG32" s="15" t="str">
        <f t="shared" si="9"/>
        <v>PG</v>
      </c>
      <c r="BH32" s="15" t="str">
        <f t="shared" si="7"/>
        <v>ALTO</v>
      </c>
      <c r="BI32" s="16" t="str">
        <f t="shared" si="8"/>
        <v>VENTA PARCIAL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</row>
    <row r="33" ht="15.75" customHeight="1">
      <c r="A33" s="6" t="s">
        <v>157</v>
      </c>
      <c r="B33" s="6" t="s">
        <v>158</v>
      </c>
      <c r="C33" s="6" t="s">
        <v>84</v>
      </c>
      <c r="D33" s="6" t="s">
        <v>102</v>
      </c>
      <c r="E33" s="6"/>
      <c r="F33" s="7">
        <v>302059.339176</v>
      </c>
      <c r="G33" s="7">
        <v>291847.135776</v>
      </c>
      <c r="H33" s="7">
        <v>2903.586</v>
      </c>
      <c r="I33" s="8">
        <v>0.13</v>
      </c>
      <c r="J33" s="8">
        <v>0.19</v>
      </c>
      <c r="K33" s="8">
        <v>0.18</v>
      </c>
      <c r="L33" s="8">
        <v>0.37</v>
      </c>
      <c r="M33" s="8">
        <v>0.25</v>
      </c>
      <c r="N33" s="8">
        <v>0.02</v>
      </c>
      <c r="O33" s="8">
        <v>0.03</v>
      </c>
      <c r="P33" s="8">
        <v>0.34</v>
      </c>
      <c r="Q33" s="8">
        <v>0.06</v>
      </c>
      <c r="R33" s="8">
        <v>0.07</v>
      </c>
      <c r="S33" s="8">
        <v>0.36</v>
      </c>
      <c r="T33" s="9">
        <v>-1.5</v>
      </c>
      <c r="U33" s="9">
        <v>41.0</v>
      </c>
      <c r="V33" s="9">
        <v>42.0</v>
      </c>
      <c r="W33" s="8">
        <v>-0.41</v>
      </c>
      <c r="X33" s="8">
        <v>0.23</v>
      </c>
      <c r="Y33" s="7">
        <v>0.42</v>
      </c>
      <c r="Z33" s="7">
        <v>0.26</v>
      </c>
      <c r="AA33" s="7">
        <v>0.05</v>
      </c>
      <c r="AB33" s="7">
        <v>0.12</v>
      </c>
      <c r="AC33" s="7">
        <v>0.71</v>
      </c>
      <c r="AD33" s="7">
        <v>0.04</v>
      </c>
      <c r="AE33" s="7">
        <v>0.08</v>
      </c>
      <c r="AF33" s="7">
        <v>0.4</v>
      </c>
      <c r="AG33" s="11">
        <v>-1.4</v>
      </c>
      <c r="AH33" s="11">
        <v>62.0</v>
      </c>
      <c r="AI33" s="11">
        <v>59.0</v>
      </c>
      <c r="AJ33" s="7">
        <v>-0.08</v>
      </c>
      <c r="AK33" s="8">
        <v>0.1</v>
      </c>
      <c r="AL33" s="8">
        <v>0.13</v>
      </c>
      <c r="AM33" s="8">
        <v>0.14</v>
      </c>
      <c r="AN33" s="8">
        <v>0.42</v>
      </c>
      <c r="AO33" s="8">
        <v>0.3</v>
      </c>
      <c r="AP33" s="9">
        <v>-1.7</v>
      </c>
      <c r="AQ33" s="9">
        <v>40.0</v>
      </c>
      <c r="AR33" s="9">
        <v>40.0</v>
      </c>
      <c r="AS33" s="13">
        <v>3114.069</v>
      </c>
      <c r="AT33" s="8">
        <v>-0.31</v>
      </c>
      <c r="AU33" s="8">
        <v>0.08</v>
      </c>
      <c r="AV33" s="8">
        <v>0.01</v>
      </c>
      <c r="AW33" s="13">
        <v>3114.069</v>
      </c>
      <c r="AX33" s="8">
        <v>-0.31</v>
      </c>
      <c r="AY33" s="8">
        <v>0.08</v>
      </c>
      <c r="AZ33" s="8">
        <v>0.01</v>
      </c>
      <c r="BA33" s="14" t="str">
        <f t="shared" si="1"/>
        <v>RMS</v>
      </c>
      <c r="BB33" s="14" t="str">
        <f t="shared" si="2"/>
        <v>RMS</v>
      </c>
      <c r="BC33" s="15" t="str">
        <f t="shared" si="3"/>
        <v>RMS</v>
      </c>
      <c r="BD33" s="14" t="str">
        <f t="shared" si="4"/>
        <v>RMS</v>
      </c>
      <c r="BE33" s="14" t="str">
        <f t="shared" si="5"/>
        <v/>
      </c>
      <c r="BF33" s="15" t="str">
        <f t="shared" si="6"/>
        <v/>
      </c>
      <c r="BG33" s="15" t="str">
        <f t="shared" si="9"/>
        <v>RMS</v>
      </c>
      <c r="BH33" s="15" t="str">
        <f t="shared" si="7"/>
        <v>ALTO</v>
      </c>
      <c r="BI33" s="16" t="str">
        <f t="shared" si="8"/>
        <v>VENTA PARCIAL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</row>
    <row r="34" ht="15.75" customHeight="1">
      <c r="A34" s="6" t="s">
        <v>159</v>
      </c>
      <c r="B34" s="6" t="s">
        <v>160</v>
      </c>
      <c r="C34" s="6" t="s">
        <v>63</v>
      </c>
      <c r="D34" s="6" t="s">
        <v>94</v>
      </c>
      <c r="E34" s="6"/>
      <c r="F34" s="7">
        <v>736288.18</v>
      </c>
      <c r="G34" s="7">
        <v>794578.18</v>
      </c>
      <c r="H34" s="7">
        <v>94.8</v>
      </c>
      <c r="I34" s="8">
        <v>0.04</v>
      </c>
      <c r="J34" s="8">
        <v>0.07</v>
      </c>
      <c r="K34" s="8">
        <v>0.04</v>
      </c>
      <c r="L34" s="8">
        <v>0.04</v>
      </c>
      <c r="M34" s="8">
        <v>0.03</v>
      </c>
      <c r="N34" s="8">
        <v>0.16</v>
      </c>
      <c r="O34" s="8">
        <v>0.13</v>
      </c>
      <c r="P34" s="8">
        <v>0.38</v>
      </c>
      <c r="Q34" s="8">
        <v>0.4</v>
      </c>
      <c r="R34" s="8">
        <v>0.15</v>
      </c>
      <c r="S34" s="8">
        <v>0.12</v>
      </c>
      <c r="T34" s="9">
        <v>1.0</v>
      </c>
      <c r="U34" s="9">
        <v>22.0</v>
      </c>
      <c r="V34" s="9">
        <v>19.0</v>
      </c>
      <c r="W34" s="8">
        <v>-0.25</v>
      </c>
      <c r="X34" s="8">
        <v>0.14</v>
      </c>
      <c r="Y34" s="7">
        <v>0.04</v>
      </c>
      <c r="Z34" s="7">
        <v>0.02</v>
      </c>
      <c r="AA34" s="7">
        <v>0.62</v>
      </c>
      <c r="AB34" s="7">
        <v>0.11</v>
      </c>
      <c r="AC34" s="7">
        <v>0.4</v>
      </c>
      <c r="AD34" s="7">
        <v>0.27</v>
      </c>
      <c r="AE34" s="7">
        <v>0.06</v>
      </c>
      <c r="AF34" s="7">
        <v>0.15</v>
      </c>
      <c r="AG34" s="11">
        <v>0.7</v>
      </c>
      <c r="AH34" s="11">
        <v>33.0</v>
      </c>
      <c r="AI34" s="11">
        <v>38.0</v>
      </c>
      <c r="AJ34" s="7">
        <v>-0.12</v>
      </c>
      <c r="AK34" s="8">
        <v>0.05</v>
      </c>
      <c r="AL34" s="8">
        <v>0.07</v>
      </c>
      <c r="AM34" s="8">
        <v>0.14</v>
      </c>
      <c r="AN34" s="8">
        <v>0.05</v>
      </c>
      <c r="AO34" s="8">
        <v>0.03</v>
      </c>
      <c r="AP34" s="9">
        <v>0.8</v>
      </c>
      <c r="AQ34" s="9">
        <v>25.0</v>
      </c>
      <c r="AR34" s="9">
        <v>25.0</v>
      </c>
      <c r="AS34" s="13">
        <v>78.0</v>
      </c>
      <c r="AT34" s="8">
        <v>-0.49</v>
      </c>
      <c r="AU34" s="8">
        <v>-0.18</v>
      </c>
      <c r="AV34" s="8">
        <v>-0.04</v>
      </c>
      <c r="AW34" s="13">
        <v>99.0</v>
      </c>
      <c r="AX34" s="8">
        <v>-0.35</v>
      </c>
      <c r="AY34" s="8">
        <v>0.05</v>
      </c>
      <c r="AZ34" s="8">
        <v>0.01</v>
      </c>
      <c r="BA34" s="14" t="str">
        <f t="shared" si="1"/>
        <v/>
      </c>
      <c r="BB34" s="14" t="str">
        <f t="shared" si="2"/>
        <v/>
      </c>
      <c r="BC34" s="15" t="str">
        <f t="shared" si="3"/>
        <v/>
      </c>
      <c r="BD34" s="14" t="str">
        <f t="shared" si="4"/>
        <v/>
      </c>
      <c r="BE34" s="14" t="str">
        <f t="shared" si="5"/>
        <v/>
      </c>
      <c r="BF34" s="15" t="str">
        <f t="shared" si="6"/>
        <v/>
      </c>
      <c r="BG34" s="15" t="str">
        <f t="shared" si="9"/>
        <v>WMT</v>
      </c>
      <c r="BH34" s="15" t="str">
        <f t="shared" si="7"/>
        <v>ALTO</v>
      </c>
      <c r="BI34" s="16" t="str">
        <f t="shared" si="8"/>
        <v>VENTA PARCIAL</v>
      </c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</row>
    <row r="35" ht="15.75" customHeight="1">
      <c r="A35" s="6" t="s">
        <v>161</v>
      </c>
      <c r="B35" s="6" t="s">
        <v>162</v>
      </c>
      <c r="C35" s="6" t="s">
        <v>63</v>
      </c>
      <c r="D35" s="6" t="s">
        <v>108</v>
      </c>
      <c r="E35" s="6" t="s">
        <v>163</v>
      </c>
      <c r="F35" s="7">
        <v>307220.46</v>
      </c>
      <c r="G35" s="7">
        <v>340822.46</v>
      </c>
      <c r="H35" s="7">
        <v>70.41</v>
      </c>
      <c r="I35" s="8">
        <v>0.01</v>
      </c>
      <c r="J35" s="8">
        <v>0.13</v>
      </c>
      <c r="K35" s="8">
        <v>0.13</v>
      </c>
      <c r="L35" s="8">
        <v>0.28</v>
      </c>
      <c r="M35" s="8">
        <v>0.21</v>
      </c>
      <c r="N35" s="8">
        <v>0.05</v>
      </c>
      <c r="O35" s="8">
        <v>0.3</v>
      </c>
      <c r="P35" s="8">
        <v>0.9</v>
      </c>
      <c r="Q35" s="8">
        <v>0.28</v>
      </c>
      <c r="R35" s="8">
        <v>0.09</v>
      </c>
      <c r="S35" s="8">
        <v>0.14</v>
      </c>
      <c r="T35" s="9">
        <v>2.3</v>
      </c>
      <c r="U35" s="9">
        <v>23.0</v>
      </c>
      <c r="V35" s="9">
        <v>23.0</v>
      </c>
      <c r="W35" s="8">
        <v>-0.37</v>
      </c>
      <c r="X35" s="8">
        <v>0.06</v>
      </c>
      <c r="Y35" s="7">
        <v>0.3</v>
      </c>
      <c r="Z35" s="7">
        <v>0.23</v>
      </c>
      <c r="AA35" s="7">
        <v>0.09</v>
      </c>
      <c r="AB35" s="7">
        <v>0.03</v>
      </c>
      <c r="AC35" s="7">
        <v>0.77</v>
      </c>
      <c r="AD35" s="7">
        <v>0.17</v>
      </c>
      <c r="AE35" s="7">
        <v>0.0</v>
      </c>
      <c r="AF35" s="7">
        <v>0.17</v>
      </c>
      <c r="AG35" s="11">
        <v>2.0</v>
      </c>
      <c r="AH35" s="11">
        <v>26.0</v>
      </c>
      <c r="AI35" s="11">
        <v>30.0</v>
      </c>
      <c r="AJ35" s="7">
        <v>-0.02</v>
      </c>
      <c r="AK35" s="8">
        <v>0.04</v>
      </c>
      <c r="AL35" s="8">
        <v>0.04</v>
      </c>
      <c r="AM35" s="8">
        <v>0.05</v>
      </c>
      <c r="AN35" s="8">
        <v>0.32</v>
      </c>
      <c r="AO35" s="8">
        <v>0.24</v>
      </c>
      <c r="AP35" s="9">
        <v>2.1</v>
      </c>
      <c r="AQ35" s="9">
        <v>25.0</v>
      </c>
      <c r="AR35" s="9">
        <v>25.0</v>
      </c>
      <c r="AS35" s="13">
        <v>65.0</v>
      </c>
      <c r="AT35" s="8">
        <v>-0.27</v>
      </c>
      <c r="AU35" s="8">
        <v>-0.08</v>
      </c>
      <c r="AV35" s="8">
        <v>-0.02</v>
      </c>
      <c r="AW35" s="13">
        <v>72.0</v>
      </c>
      <c r="AX35" s="8">
        <v>-0.2</v>
      </c>
      <c r="AY35" s="8">
        <v>0.02</v>
      </c>
      <c r="AZ35" s="8">
        <v>0.0</v>
      </c>
      <c r="BA35" s="14" t="str">
        <f t="shared" si="1"/>
        <v>KO</v>
      </c>
      <c r="BB35" s="14" t="str">
        <f t="shared" si="2"/>
        <v>KO</v>
      </c>
      <c r="BC35" s="15" t="str">
        <f t="shared" si="3"/>
        <v>KO</v>
      </c>
      <c r="BD35" s="14" t="str">
        <f t="shared" si="4"/>
        <v>KO</v>
      </c>
      <c r="BE35" s="14" t="str">
        <f t="shared" si="5"/>
        <v/>
      </c>
      <c r="BF35" s="15" t="str">
        <f t="shared" si="6"/>
        <v/>
      </c>
      <c r="BG35" s="15" t="str">
        <f t="shared" si="9"/>
        <v/>
      </c>
      <c r="BH35" s="15" t="str">
        <f t="shared" si="7"/>
        <v>ALTO</v>
      </c>
      <c r="BI35" s="16" t="str">
        <f t="shared" si="8"/>
        <v>VENTA PARCIAL</v>
      </c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</row>
    <row r="36" ht="15.75" customHeight="1">
      <c r="A36" s="6" t="s">
        <v>164</v>
      </c>
      <c r="B36" s="6" t="s">
        <v>165</v>
      </c>
      <c r="C36" s="6" t="s">
        <v>63</v>
      </c>
      <c r="D36" s="6" t="s">
        <v>72</v>
      </c>
      <c r="E36" s="6" t="s">
        <v>130</v>
      </c>
      <c r="F36" s="7">
        <v>133006.57</v>
      </c>
      <c r="G36" s="21"/>
      <c r="H36" s="7">
        <v>71.81</v>
      </c>
      <c r="I36" s="8">
        <v>0.01</v>
      </c>
      <c r="J36" s="8">
        <v>0.06</v>
      </c>
      <c r="K36" s="18"/>
      <c r="L36" s="19">
        <v>0.3</v>
      </c>
      <c r="M36" s="18"/>
      <c r="N36" s="18"/>
      <c r="O36" s="18"/>
      <c r="P36" s="18"/>
      <c r="Q36" s="18"/>
      <c r="R36" s="18"/>
      <c r="S36" s="8">
        <v>0.06</v>
      </c>
      <c r="T36" s="9">
        <v>9.2</v>
      </c>
      <c r="U36" s="9">
        <v>9.0</v>
      </c>
      <c r="V36" s="9">
        <v>0.7</v>
      </c>
      <c r="W36" s="8">
        <v>-0.48</v>
      </c>
      <c r="X36" s="8">
        <v>0.03</v>
      </c>
      <c r="Y36" s="20">
        <v>0.24</v>
      </c>
      <c r="Z36" s="21"/>
      <c r="AA36" s="21"/>
      <c r="AB36" s="21"/>
      <c r="AC36" s="21"/>
      <c r="AD36" s="21"/>
      <c r="AE36" s="21"/>
      <c r="AF36" s="7">
        <v>0.06</v>
      </c>
      <c r="AG36" s="11">
        <v>10.2</v>
      </c>
      <c r="AH36" s="11">
        <v>9.0</v>
      </c>
      <c r="AI36" s="11">
        <v>0.7</v>
      </c>
      <c r="AJ36" s="7">
        <v>-0.19</v>
      </c>
      <c r="AK36" s="8">
        <v>0.01</v>
      </c>
      <c r="AL36" s="8">
        <v>0.04</v>
      </c>
      <c r="AM36" s="18"/>
      <c r="AN36" s="19">
        <v>0.27</v>
      </c>
      <c r="AO36" s="18"/>
      <c r="AP36" s="17"/>
      <c r="AQ36" s="9">
        <v>9.0</v>
      </c>
      <c r="AR36" s="9">
        <v>0.7</v>
      </c>
      <c r="AS36" s="13">
        <v>63.0</v>
      </c>
      <c r="AT36" s="8">
        <v>-0.03</v>
      </c>
      <c r="AU36" s="8">
        <v>-0.03</v>
      </c>
      <c r="AV36" s="8">
        <v>-0.02</v>
      </c>
      <c r="AW36" s="13">
        <v>71.0</v>
      </c>
      <c r="AX36" s="8">
        <v>-0.14</v>
      </c>
      <c r="AY36" s="8">
        <v>0.0</v>
      </c>
      <c r="AZ36" s="8">
        <v>0.0</v>
      </c>
      <c r="BA36" s="14" t="str">
        <f t="shared" si="1"/>
        <v/>
      </c>
      <c r="BB36" s="14" t="str">
        <f t="shared" si="2"/>
        <v/>
      </c>
      <c r="BC36" s="15" t="str">
        <f t="shared" si="3"/>
        <v/>
      </c>
      <c r="BD36" s="14" t="str">
        <f t="shared" si="4"/>
        <v/>
      </c>
      <c r="BE36" s="14" t="str">
        <f t="shared" si="5"/>
        <v/>
      </c>
      <c r="BF36" s="15" t="str">
        <f t="shared" si="6"/>
        <v/>
      </c>
      <c r="BG36" s="15" t="str">
        <f t="shared" si="9"/>
        <v/>
      </c>
      <c r="BH36" s="15" t="str">
        <f t="shared" si="7"/>
        <v>ALTO</v>
      </c>
      <c r="BI36" s="16" t="str">
        <f t="shared" si="8"/>
        <v>VENTA PARCIAL</v>
      </c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</row>
    <row r="37" ht="15.75" customHeight="1">
      <c r="A37" s="6" t="s">
        <v>166</v>
      </c>
      <c r="B37" s="6" t="s">
        <v>167</v>
      </c>
      <c r="C37" s="6" t="s">
        <v>63</v>
      </c>
      <c r="D37" s="6" t="s">
        <v>94</v>
      </c>
      <c r="E37" s="6" t="s">
        <v>90</v>
      </c>
      <c r="F37" s="7">
        <v>374299.0</v>
      </c>
      <c r="G37" s="7">
        <v>434930.0</v>
      </c>
      <c r="H37" s="7">
        <v>383.5</v>
      </c>
      <c r="I37" s="8">
        <v>0.07</v>
      </c>
      <c r="J37" s="8">
        <v>0.13</v>
      </c>
      <c r="K37" s="8">
        <v>0.06</v>
      </c>
      <c r="L37" s="8">
        <v>0.14</v>
      </c>
      <c r="M37" s="8">
        <v>0.09</v>
      </c>
      <c r="N37" s="8">
        <v>0.01</v>
      </c>
      <c r="O37" s="8">
        <v>0.27</v>
      </c>
      <c r="P37" s="8">
        <v>0.53</v>
      </c>
      <c r="Q37" s="8">
        <v>0.65</v>
      </c>
      <c r="R37" s="8">
        <v>0.0</v>
      </c>
      <c r="S37" s="8">
        <v>0.33</v>
      </c>
      <c r="T37" s="9">
        <v>1.5</v>
      </c>
      <c r="U37" s="9">
        <v>21.0</v>
      </c>
      <c r="V37" s="9">
        <v>19.0</v>
      </c>
      <c r="W37" s="8">
        <v>-0.35</v>
      </c>
      <c r="X37" s="8">
        <v>0.13</v>
      </c>
      <c r="Y37" s="7">
        <v>0.14</v>
      </c>
      <c r="Z37" s="7">
        <v>0.06</v>
      </c>
      <c r="AA37" s="7">
        <v>0.02</v>
      </c>
      <c r="AB37" s="7">
        <v>1.8</v>
      </c>
      <c r="AC37" s="7">
        <v>0.92</v>
      </c>
      <c r="AD37" s="7">
        <v>0.07</v>
      </c>
      <c r="AE37" s="7">
        <v>0.0</v>
      </c>
      <c r="AF37" s="7">
        <v>0.24</v>
      </c>
      <c r="AG37" s="11">
        <v>2.0</v>
      </c>
      <c r="AH37" s="11">
        <v>23.0</v>
      </c>
      <c r="AI37" s="11">
        <v>19.0</v>
      </c>
      <c r="AJ37" s="7">
        <v>-0.13</v>
      </c>
      <c r="AK37" s="8">
        <v>0.04</v>
      </c>
      <c r="AL37" s="8">
        <v>0.07</v>
      </c>
      <c r="AM37" s="8">
        <v>0.16</v>
      </c>
      <c r="AN37" s="8">
        <v>0.14</v>
      </c>
      <c r="AO37" s="8">
        <v>0.1</v>
      </c>
      <c r="AP37" s="9">
        <v>1.5</v>
      </c>
      <c r="AQ37" s="9">
        <v>20.0</v>
      </c>
      <c r="AR37" s="9">
        <v>20.0</v>
      </c>
      <c r="AS37" s="13">
        <v>360.0</v>
      </c>
      <c r="AT37" s="8">
        <v>-0.26</v>
      </c>
      <c r="AU37" s="8">
        <v>-0.06</v>
      </c>
      <c r="AV37" s="8">
        <v>-0.01</v>
      </c>
      <c r="AW37" s="13">
        <v>360.0</v>
      </c>
      <c r="AX37" s="8">
        <v>-0.26</v>
      </c>
      <c r="AY37" s="8">
        <v>-0.06</v>
      </c>
      <c r="AZ37" s="8">
        <v>-0.01</v>
      </c>
      <c r="BA37" s="14" t="str">
        <f t="shared" si="1"/>
        <v/>
      </c>
      <c r="BB37" s="14" t="str">
        <f t="shared" si="2"/>
        <v/>
      </c>
      <c r="BC37" s="15" t="str">
        <f t="shared" si="3"/>
        <v/>
      </c>
      <c r="BD37" s="14" t="str">
        <f t="shared" si="4"/>
        <v/>
      </c>
      <c r="BE37" s="14" t="str">
        <f t="shared" si="5"/>
        <v/>
      </c>
      <c r="BF37" s="15" t="str">
        <f t="shared" si="6"/>
        <v>HD</v>
      </c>
      <c r="BG37" s="15" t="str">
        <f t="shared" si="9"/>
        <v/>
      </c>
      <c r="BH37" s="15" t="str">
        <f t="shared" si="7"/>
        <v>EXTREMO</v>
      </c>
      <c r="BI37" s="16" t="str">
        <f t="shared" si="8"/>
        <v>VENTA TOTAL</v>
      </c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</row>
    <row r="38" ht="15.75" customHeight="1">
      <c r="A38" s="6" t="s">
        <v>168</v>
      </c>
      <c r="B38" s="6" t="s">
        <v>169</v>
      </c>
      <c r="C38" s="6" t="s">
        <v>63</v>
      </c>
      <c r="D38" s="6" t="s">
        <v>72</v>
      </c>
      <c r="E38" s="6" t="s">
        <v>98</v>
      </c>
      <c r="F38" s="7">
        <v>5156.7</v>
      </c>
      <c r="G38" s="7">
        <v>24894.2</v>
      </c>
      <c r="H38" s="7">
        <v>46.43</v>
      </c>
      <c r="I38" s="8">
        <v>0.1</v>
      </c>
      <c r="J38" s="8">
        <v>0.1</v>
      </c>
      <c r="K38" s="18"/>
      <c r="L38" s="19">
        <v>0.29</v>
      </c>
      <c r="M38" s="18"/>
      <c r="N38" s="18"/>
      <c r="O38" s="18"/>
      <c r="P38" s="18"/>
      <c r="Q38" s="18"/>
      <c r="R38" s="18"/>
      <c r="S38" s="8">
        <v>0.09</v>
      </c>
      <c r="T38" s="9">
        <v>3.1</v>
      </c>
      <c r="U38" s="9">
        <v>7.0</v>
      </c>
      <c r="V38" s="9">
        <v>0.7</v>
      </c>
      <c r="W38" s="8">
        <v>-0.4</v>
      </c>
      <c r="X38" s="8">
        <v>0.04</v>
      </c>
      <c r="Y38" s="20">
        <v>0.2</v>
      </c>
      <c r="Z38" s="21"/>
      <c r="AA38" s="21"/>
      <c r="AB38" s="21"/>
      <c r="AC38" s="21"/>
      <c r="AD38" s="21"/>
      <c r="AE38" s="21"/>
      <c r="AF38" s="7">
        <v>0.06</v>
      </c>
      <c r="AG38" s="7">
        <v>3.3</v>
      </c>
      <c r="AH38" s="11">
        <v>11.0</v>
      </c>
      <c r="AI38" s="11">
        <v>0.8</v>
      </c>
      <c r="AJ38" s="7">
        <v>-0.13</v>
      </c>
      <c r="AK38" s="8">
        <v>0.07</v>
      </c>
      <c r="AL38" s="8">
        <v>0.09</v>
      </c>
      <c r="AM38" s="18"/>
      <c r="AN38" s="19">
        <v>0.23</v>
      </c>
      <c r="AO38" s="18"/>
      <c r="AP38" s="17"/>
      <c r="AQ38" s="9">
        <v>7.0</v>
      </c>
      <c r="AR38" s="9">
        <v>0.6</v>
      </c>
      <c r="AS38" s="13">
        <v>31.0</v>
      </c>
      <c r="AT38" s="8">
        <v>-0.18</v>
      </c>
      <c r="AU38" s="8">
        <v>-0.07</v>
      </c>
      <c r="AV38" s="8">
        <v>-0.08</v>
      </c>
      <c r="AW38" s="13">
        <v>40.0</v>
      </c>
      <c r="AX38" s="8">
        <v>-0.13</v>
      </c>
      <c r="AY38" s="8">
        <v>-0.03</v>
      </c>
      <c r="AZ38" s="8">
        <v>-0.03</v>
      </c>
      <c r="BA38" s="14" t="str">
        <f t="shared" si="1"/>
        <v/>
      </c>
      <c r="BB38" s="14" t="str">
        <f t="shared" si="2"/>
        <v/>
      </c>
      <c r="BC38" s="15" t="str">
        <f t="shared" si="3"/>
        <v/>
      </c>
      <c r="BD38" s="14" t="str">
        <f t="shared" si="4"/>
        <v/>
      </c>
      <c r="BE38" s="14" t="str">
        <f t="shared" si="5"/>
        <v/>
      </c>
      <c r="BF38" s="15" t="str">
        <f t="shared" si="6"/>
        <v/>
      </c>
      <c r="BG38" s="15" t="str">
        <f t="shared" si="9"/>
        <v/>
      </c>
      <c r="BH38" s="15" t="str">
        <f t="shared" si="7"/>
        <v>EXTREMO</v>
      </c>
      <c r="BI38" s="16" t="str">
        <f t="shared" si="8"/>
        <v>VENTA TOTAL</v>
      </c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</row>
    <row r="39" ht="15.75" customHeight="1">
      <c r="A39" s="6" t="s">
        <v>170</v>
      </c>
      <c r="B39" s="6" t="s">
        <v>171</v>
      </c>
      <c r="C39" s="6" t="s">
        <v>63</v>
      </c>
      <c r="D39" s="6" t="s">
        <v>64</v>
      </c>
      <c r="E39" s="6" t="s">
        <v>172</v>
      </c>
      <c r="F39" s="7">
        <v>211386.98</v>
      </c>
      <c r="G39" s="7">
        <v>206487.35</v>
      </c>
      <c r="H39" s="7">
        <v>87.64</v>
      </c>
      <c r="I39" s="22">
        <v>0.3</v>
      </c>
      <c r="J39" s="22">
        <v>0.29</v>
      </c>
      <c r="K39" s="22">
        <v>0.12</v>
      </c>
      <c r="L39" s="22">
        <v>0.44</v>
      </c>
      <c r="M39" s="22">
        <v>-0.47</v>
      </c>
      <c r="N39" s="22">
        <v>0.0</v>
      </c>
      <c r="O39" s="22">
        <v>0.0</v>
      </c>
      <c r="P39" s="22">
        <v>0.0</v>
      </c>
      <c r="Q39" s="22">
        <v>0.4</v>
      </c>
      <c r="R39" s="22">
        <v>0.0</v>
      </c>
      <c r="S39" s="22">
        <v>-0.4</v>
      </c>
      <c r="T39" s="23">
        <v>-1.3</v>
      </c>
      <c r="U39" s="23">
        <v>60.0</v>
      </c>
      <c r="V39" s="23">
        <v>65.0</v>
      </c>
      <c r="W39" s="22">
        <v>-0.84</v>
      </c>
      <c r="X39" s="22">
        <v>0.64</v>
      </c>
      <c r="Y39" s="7">
        <v>0.11</v>
      </c>
      <c r="Z39" s="7">
        <v>0.12</v>
      </c>
      <c r="AA39" s="7">
        <v>0.0</v>
      </c>
      <c r="AB39" s="7">
        <v>0.0</v>
      </c>
      <c r="AC39" s="7">
        <v>0.0</v>
      </c>
      <c r="AD39" s="7">
        <v>0.8</v>
      </c>
      <c r="AE39" s="7">
        <v>0.0</v>
      </c>
      <c r="AF39" s="7">
        <v>0.14</v>
      </c>
      <c r="AG39" s="11">
        <v>-15.3</v>
      </c>
      <c r="AH39" s="11">
        <v>376.0</v>
      </c>
      <c r="AI39" s="11">
        <v>367.0</v>
      </c>
      <c r="AJ39" s="7">
        <v>-0.33</v>
      </c>
      <c r="AK39" s="22">
        <v>0.31</v>
      </c>
      <c r="AL39" s="22">
        <v>0.2</v>
      </c>
      <c r="AM39" s="22">
        <v>0.36</v>
      </c>
      <c r="AN39" s="22">
        <v>0.15</v>
      </c>
      <c r="AO39" s="22">
        <v>0.14</v>
      </c>
      <c r="AP39" s="23">
        <v>-5.0</v>
      </c>
      <c r="AQ39" s="23">
        <v>70.0</v>
      </c>
      <c r="AR39" s="23">
        <v>70.0</v>
      </c>
      <c r="AS39" s="13">
        <v>17.0</v>
      </c>
      <c r="AT39" s="22">
        <v>-0.9</v>
      </c>
      <c r="AU39" s="22">
        <v>-0.8</v>
      </c>
      <c r="AV39" s="22">
        <v>-0.28</v>
      </c>
      <c r="AW39" s="13">
        <v>41.0</v>
      </c>
      <c r="AX39" s="22">
        <v>-0.79</v>
      </c>
      <c r="AY39" s="22">
        <v>-0.54</v>
      </c>
      <c r="AZ39" s="22">
        <v>-0.14</v>
      </c>
      <c r="BA39" s="14" t="str">
        <f t="shared" si="1"/>
        <v/>
      </c>
      <c r="BB39" s="14" t="str">
        <f t="shared" si="2"/>
        <v/>
      </c>
      <c r="BC39" s="15" t="str">
        <f t="shared" si="3"/>
        <v/>
      </c>
      <c r="BD39" s="14" t="str">
        <f t="shared" si="4"/>
        <v>PLTR</v>
      </c>
      <c r="BE39" s="14" t="str">
        <f t="shared" si="5"/>
        <v/>
      </c>
      <c r="BF39" s="15" t="str">
        <f t="shared" si="6"/>
        <v/>
      </c>
      <c r="BG39" s="15" t="str">
        <f t="shared" si="9"/>
        <v>PLTR</v>
      </c>
      <c r="BH39" s="15" t="str">
        <f t="shared" si="7"/>
        <v>EXTREMO</v>
      </c>
      <c r="BI39" s="16" t="str">
        <f t="shared" si="8"/>
        <v>VENTA TOTAL</v>
      </c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</row>
    <row r="40" ht="15.75" customHeight="1">
      <c r="A40" s="6" t="s">
        <v>173</v>
      </c>
      <c r="B40" s="6" t="s">
        <v>174</v>
      </c>
      <c r="C40" s="6" t="s">
        <v>63</v>
      </c>
      <c r="D40" s="6" t="s">
        <v>64</v>
      </c>
      <c r="E40" s="6" t="s">
        <v>175</v>
      </c>
      <c r="F40" s="7">
        <v>897729.91</v>
      </c>
      <c r="G40" s="7">
        <v>875556.91</v>
      </c>
      <c r="H40" s="7">
        <v>272.09</v>
      </c>
      <c r="I40" s="8">
        <v>0.45</v>
      </c>
      <c r="J40" s="8">
        <v>0.8</v>
      </c>
      <c r="K40" s="8">
        <v>0.5</v>
      </c>
      <c r="L40" s="8">
        <v>0.01</v>
      </c>
      <c r="M40" s="8">
        <v>0.02</v>
      </c>
      <c r="N40" s="8">
        <v>0.41</v>
      </c>
      <c r="O40" s="8">
        <v>0.05</v>
      </c>
      <c r="P40" s="8">
        <v>0.0</v>
      </c>
      <c r="Q40" s="8">
        <v>0.0</v>
      </c>
      <c r="R40" s="8">
        <v>0.35</v>
      </c>
      <c r="S40" s="8">
        <v>0.03</v>
      </c>
      <c r="T40" s="9">
        <v>0.7</v>
      </c>
      <c r="U40" s="9">
        <v>80.0</v>
      </c>
      <c r="V40" s="9">
        <v>90.0</v>
      </c>
      <c r="W40" s="8">
        <v>-0.73</v>
      </c>
      <c r="X40" s="8">
        <v>0.35</v>
      </c>
      <c r="Y40" s="7">
        <v>0.08</v>
      </c>
      <c r="Z40" s="7">
        <v>0.06</v>
      </c>
      <c r="AA40" s="7">
        <v>0.98</v>
      </c>
      <c r="AB40" s="7">
        <v>0.0</v>
      </c>
      <c r="AC40" s="7">
        <v>0.0</v>
      </c>
      <c r="AD40" s="7">
        <v>0.0</v>
      </c>
      <c r="AE40" s="7">
        <v>0.0</v>
      </c>
      <c r="AF40" s="7">
        <v>0.09</v>
      </c>
      <c r="AG40" s="11">
        <v>-2.2</v>
      </c>
      <c r="AH40" s="11">
        <v>110.0</v>
      </c>
      <c r="AI40" s="11">
        <v>1026.0</v>
      </c>
      <c r="AJ40" s="7">
        <v>-0.43</v>
      </c>
      <c r="AK40" s="8">
        <v>0.15</v>
      </c>
      <c r="AL40" s="8">
        <v>0.23</v>
      </c>
      <c r="AM40" s="8">
        <v>0.2</v>
      </c>
      <c r="AN40" s="8">
        <v>0.11</v>
      </c>
      <c r="AO40" s="8">
        <v>0.06</v>
      </c>
      <c r="AP40" s="9">
        <v>-1.8</v>
      </c>
      <c r="AQ40" s="9">
        <v>30.0</v>
      </c>
      <c r="AR40" s="9">
        <v>30.0</v>
      </c>
      <c r="AS40" s="13">
        <v>103.0</v>
      </c>
      <c r="AT40" s="8">
        <v>-0.96</v>
      </c>
      <c r="AU40" s="8">
        <v>-0.71</v>
      </c>
      <c r="AV40" s="8">
        <v>-0.22</v>
      </c>
      <c r="AW40" s="13">
        <v>146.0</v>
      </c>
      <c r="AX40" s="8">
        <v>-0.96</v>
      </c>
      <c r="AY40" s="8">
        <v>-0.56</v>
      </c>
      <c r="AZ40" s="8">
        <v>-0.16</v>
      </c>
      <c r="BA40" s="14" t="str">
        <f t="shared" si="1"/>
        <v>TSLA</v>
      </c>
      <c r="BB40" s="14" t="str">
        <f t="shared" si="2"/>
        <v/>
      </c>
      <c r="BC40" s="15" t="str">
        <f t="shared" si="3"/>
        <v/>
      </c>
      <c r="BD40" s="14" t="str">
        <f t="shared" si="4"/>
        <v>TSLA</v>
      </c>
      <c r="BE40" s="14" t="str">
        <f t="shared" si="5"/>
        <v/>
      </c>
      <c r="BF40" s="15" t="str">
        <f t="shared" si="6"/>
        <v/>
      </c>
      <c r="BG40" s="15" t="str">
        <f t="shared" si="9"/>
        <v>TSLA</v>
      </c>
      <c r="BH40" s="15" t="str">
        <f t="shared" si="7"/>
        <v>EXTREMO</v>
      </c>
      <c r="BI40" s="16" t="str">
        <f t="shared" si="8"/>
        <v>VENTA TOTAL</v>
      </c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</row>
    <row r="41" ht="15.75" customHeight="1">
      <c r="A41" s="6" t="s">
        <v>176</v>
      </c>
      <c r="B41" s="6" t="s">
        <v>177</v>
      </c>
      <c r="C41" s="6" t="s">
        <v>63</v>
      </c>
      <c r="D41" s="6" t="s">
        <v>64</v>
      </c>
      <c r="E41" s="6" t="s">
        <v>150</v>
      </c>
      <c r="F41" s="7">
        <v>80311.32</v>
      </c>
      <c r="G41" s="7">
        <v>87531.67</v>
      </c>
      <c r="H41" s="7">
        <v>298.1</v>
      </c>
      <c r="I41" s="8">
        <v>-0.01</v>
      </c>
      <c r="J41" s="8">
        <v>-0.63</v>
      </c>
      <c r="K41" s="8">
        <v>-1.34</v>
      </c>
      <c r="L41" s="8">
        <v>-0.77</v>
      </c>
      <c r="M41" s="8">
        <v>-0.51</v>
      </c>
      <c r="N41" s="8">
        <v>0.01</v>
      </c>
      <c r="O41" s="8">
        <v>0.0</v>
      </c>
      <c r="P41" s="8">
        <v>0.0</v>
      </c>
      <c r="Q41" s="8">
        <v>-0.67</v>
      </c>
      <c r="R41" s="8">
        <v>0.08</v>
      </c>
      <c r="S41" s="8">
        <v>-0.05</v>
      </c>
      <c r="T41" s="9">
        <v>-6.0</v>
      </c>
      <c r="U41" s="9">
        <v>88.0</v>
      </c>
      <c r="V41" s="9">
        <v>31.0</v>
      </c>
      <c r="W41" s="8">
        <v>-0.89</v>
      </c>
      <c r="X41" s="8">
        <v>0.23</v>
      </c>
      <c r="Y41" s="7">
        <v>-4.0</v>
      </c>
      <c r="Z41" s="7">
        <v>-2.46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-0.1</v>
      </c>
      <c r="AG41" s="11">
        <v>-3.9</v>
      </c>
      <c r="AH41" s="11">
        <v>-92.0</v>
      </c>
      <c r="AI41" s="11">
        <v>-106.0</v>
      </c>
      <c r="AJ41" s="7">
        <v>-0.36</v>
      </c>
      <c r="AK41" s="26">
        <v>-0.01</v>
      </c>
      <c r="AL41" s="8">
        <v>-0.13</v>
      </c>
      <c r="AM41" s="8">
        <v>-0.07</v>
      </c>
      <c r="AN41" s="8">
        <v>-0.77</v>
      </c>
      <c r="AO41" s="8">
        <v>-1.41</v>
      </c>
      <c r="AP41" s="9">
        <v>-3.0</v>
      </c>
      <c r="AQ41" s="9">
        <v>1.0</v>
      </c>
      <c r="AR41" s="9">
        <v>1.0</v>
      </c>
      <c r="AS41" s="13">
        <v>-40.0</v>
      </c>
      <c r="AT41" s="8">
        <v>-1.16</v>
      </c>
      <c r="AU41" s="8">
        <v>-1.14</v>
      </c>
      <c r="AV41" s="8">
        <v>-1.67</v>
      </c>
      <c r="AW41" s="13">
        <v>-40.0</v>
      </c>
      <c r="AX41" s="8">
        <v>-1.16</v>
      </c>
      <c r="AY41" s="8">
        <v>-1.14</v>
      </c>
      <c r="AZ41" s="8">
        <v>-1.67</v>
      </c>
      <c r="BA41" s="14" t="str">
        <f t="shared" si="1"/>
        <v/>
      </c>
      <c r="BB41" s="14" t="str">
        <f t="shared" si="2"/>
        <v/>
      </c>
      <c r="BC41" s="15" t="str">
        <f t="shared" si="3"/>
        <v/>
      </c>
      <c r="BD41" s="14" t="str">
        <f t="shared" si="4"/>
        <v/>
      </c>
      <c r="BE41" s="14" t="str">
        <f t="shared" si="5"/>
        <v/>
      </c>
      <c r="BF41" s="15" t="str">
        <f t="shared" si="6"/>
        <v/>
      </c>
      <c r="BG41" s="15" t="str">
        <f t="shared" si="9"/>
        <v/>
      </c>
      <c r="BH41" s="15" t="str">
        <f t="shared" si="7"/>
        <v>EXTREMO</v>
      </c>
      <c r="BI41" s="16" t="str">
        <f t="shared" si="8"/>
        <v>VENTA TOTAL</v>
      </c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</row>
    <row r="42" ht="15.75" customHeight="1">
      <c r="A42" s="6" t="s">
        <v>178</v>
      </c>
      <c r="B42" s="6"/>
      <c r="C42" s="6"/>
      <c r="D42" s="6"/>
      <c r="E42" s="6"/>
      <c r="F42" s="21"/>
      <c r="G42" s="21"/>
      <c r="H42" s="21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17"/>
      <c r="U42" s="17"/>
      <c r="V42" s="17"/>
      <c r="W42" s="8">
        <v>-0.34</v>
      </c>
      <c r="X42" s="8">
        <v>0.1</v>
      </c>
      <c r="Y42" s="21"/>
      <c r="Z42" s="21"/>
      <c r="AA42" s="21"/>
      <c r="AB42" s="21"/>
      <c r="AC42" s="21"/>
      <c r="AD42" s="21"/>
      <c r="AE42" s="21"/>
      <c r="AF42" s="21"/>
      <c r="AG42" s="6"/>
      <c r="AH42" s="6"/>
      <c r="AI42" s="6"/>
      <c r="AJ42" s="7">
        <v>-0.07</v>
      </c>
      <c r="AK42" s="18"/>
      <c r="AL42" s="18"/>
      <c r="AM42" s="18"/>
      <c r="AN42" s="18"/>
      <c r="AO42" s="18"/>
      <c r="AP42" s="17"/>
      <c r="AQ42" s="17"/>
      <c r="AR42" s="17"/>
      <c r="AS42" s="18"/>
      <c r="AT42" s="27"/>
      <c r="AU42" s="27"/>
      <c r="AV42" s="27"/>
      <c r="AW42" s="18"/>
      <c r="AX42" s="27"/>
      <c r="AY42" s="27"/>
      <c r="AZ42" s="27"/>
      <c r="BD42" s="17" t="str">
        <f>IF(OR(BA42=B42, BB42=B42, AND(AK42&gt;0, AL42&gt;0, AM42&gt;0, OR(AND(AK42&gt;I42, AL42&gt;J42), AND(AK42&gt;I42, AM42&gt;K42), AND(AL42&gt;J42, AM42&gt;K42)))), B42, "")</f>
        <v/>
      </c>
    </row>
    <row r="43" ht="15.75" customHeight="1">
      <c r="A43" s="6" t="s">
        <v>179</v>
      </c>
      <c r="B43" s="6"/>
      <c r="C43" s="6"/>
      <c r="D43" s="6"/>
      <c r="E43" s="6"/>
      <c r="F43" s="21"/>
      <c r="G43" s="21"/>
      <c r="H43" s="21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17"/>
      <c r="U43" s="17"/>
      <c r="V43" s="17"/>
      <c r="W43" s="8">
        <v>-0.37</v>
      </c>
      <c r="X43" s="8">
        <v>0.16</v>
      </c>
      <c r="Y43" s="21"/>
      <c r="Z43" s="21"/>
      <c r="AA43" s="21"/>
      <c r="AB43" s="21"/>
      <c r="AC43" s="21"/>
      <c r="AD43" s="21"/>
      <c r="AE43" s="21"/>
      <c r="AF43" s="21"/>
      <c r="AG43" s="6"/>
      <c r="AH43" s="6"/>
      <c r="AI43" s="6"/>
      <c r="AJ43" s="7">
        <v>-0.09</v>
      </c>
      <c r="AK43" s="18"/>
      <c r="AL43" s="18"/>
      <c r="AM43" s="18"/>
      <c r="AN43" s="18"/>
      <c r="AO43" s="18"/>
      <c r="AP43" s="17"/>
      <c r="AQ43" s="17"/>
      <c r="AR43" s="17"/>
      <c r="AS43" s="18"/>
      <c r="AT43" s="27"/>
      <c r="AU43" s="27"/>
      <c r="AV43" s="27"/>
      <c r="AW43" s="18"/>
      <c r="AX43" s="27"/>
      <c r="AY43" s="27"/>
      <c r="AZ43" s="2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I$1000"/>
  <conditionalFormatting sqref="BI2:BI41">
    <cfRule type="cellIs" dxfId="0" priority="1" operator="equal">
      <formula>"SUPEROPORTUNIDAD"</formula>
    </cfRule>
  </conditionalFormatting>
  <conditionalFormatting sqref="BI2:BI41">
    <cfRule type="cellIs" dxfId="1" priority="2" operator="equal">
      <formula>"OPORTUNIDAD"</formula>
    </cfRule>
  </conditionalFormatting>
  <conditionalFormatting sqref="BI2:BI41">
    <cfRule type="cellIs" dxfId="2" priority="3" operator="equal">
      <formula>"MANTENER"</formula>
    </cfRule>
  </conditionalFormatting>
  <conditionalFormatting sqref="BI2:BI41">
    <cfRule type="cellIs" dxfId="3" priority="4" operator="equal">
      <formula>"VENTA PARCIAL"</formula>
    </cfRule>
  </conditionalFormatting>
  <conditionalFormatting sqref="BI2:BI41">
    <cfRule type="cellIs" dxfId="4" priority="5" operator="equal">
      <formula>"VENTA TOTAL"</formula>
    </cfRule>
  </conditionalFormatting>
  <conditionalFormatting sqref="BI1">
    <cfRule type="notContainsBlanks" dxfId="5" priority="6">
      <formula>LEN(TRIM(BI1))&gt;0</formula>
    </cfRule>
  </conditionalFormatting>
  <printOptions/>
  <pageMargins bottom="0.75" footer="0.0" header="0.0" left="0.7" right="0.7" top="0.75"/>
  <pageSetup orientation="landscape"/>
  <drawing r:id="rId1"/>
</worksheet>
</file>