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24226"/>
  <mc:AlternateContent xmlns:mc="http://schemas.openxmlformats.org/markup-compatibility/2006">
    <mc:Choice Requires="x15">
      <x15ac:absPath xmlns:x15ac="http://schemas.microsoft.com/office/spreadsheetml/2010/11/ac" url="C:\Users\Usuario\Documents\LUZ EDITH\NEMATODOS\VERANGO BAYER-BANAFRUT-BANACOL\ANALISIS CARLOS\"/>
    </mc:Choice>
  </mc:AlternateContent>
  <bookViews>
    <workbookView xWindow="0" yWindow="0" windowWidth="15330" windowHeight="3870" activeTab="3"/>
  </bookViews>
  <sheets>
    <sheet name="Formato impresión" sheetId="16" r:id="rId1"/>
    <sheet name="datos_campo" sheetId="1" r:id="rId2"/>
    <sheet name="resumen_general" sheetId="2" r:id="rId3"/>
    <sheet name="BASE DE DATOS RAÍCES" sheetId="17" r:id="rId4"/>
  </sheets>
  <definedNames>
    <definedName name="_xlnm._FilterDatabase" localSheetId="3" hidden="1">'BASE DE DATOS RAÍCES'!$A$1:$U$141</definedName>
    <definedName name="_xlnm._FilterDatabase" localSheetId="1" hidden="1">datos_campo!$A$13:$AK$34</definedName>
    <definedName name="_xlnm._FilterDatabase" localSheetId="2" hidden="1">resumen_general!$A$10:$X$179</definedName>
  </definedNames>
  <calcPr calcId="162913"/>
</workbook>
</file>

<file path=xl/calcChain.xml><?xml version="1.0" encoding="utf-8"?>
<calcChain xmlns="http://schemas.openxmlformats.org/spreadsheetml/2006/main">
  <c r="C12" i="2" l="1"/>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D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D11" i="2"/>
  <c r="C11" i="2"/>
  <c r="A12" i="2"/>
  <c r="B12" i="2"/>
  <c r="E12" i="2"/>
  <c r="F12" i="2"/>
  <c r="G12" i="2"/>
  <c r="H12" i="2"/>
  <c r="J12" i="2" s="1"/>
  <c r="N12" i="2"/>
  <c r="O12" i="2"/>
  <c r="P12" i="2"/>
  <c r="Q12" i="2"/>
  <c r="R12" i="2"/>
  <c r="S12" i="2"/>
  <c r="T12" i="2"/>
  <c r="V12" i="2"/>
  <c r="W12" i="2"/>
  <c r="A13" i="2"/>
  <c r="B13" i="2"/>
  <c r="E13" i="2"/>
  <c r="F13" i="2"/>
  <c r="G13" i="2"/>
  <c r="H13" i="2"/>
  <c r="N13" i="2"/>
  <c r="O13" i="2"/>
  <c r="P13" i="2"/>
  <c r="Q13" i="2"/>
  <c r="R13" i="2"/>
  <c r="S13" i="2"/>
  <c r="T13" i="2"/>
  <c r="V13" i="2"/>
  <c r="W13" i="2"/>
  <c r="A14" i="2"/>
  <c r="B14" i="2"/>
  <c r="E14" i="2"/>
  <c r="F14" i="2"/>
  <c r="G14" i="2"/>
  <c r="H14" i="2"/>
  <c r="N14" i="2"/>
  <c r="O14" i="2"/>
  <c r="P14" i="2"/>
  <c r="Q14" i="2"/>
  <c r="R14" i="2"/>
  <c r="S14" i="2"/>
  <c r="T14" i="2"/>
  <c r="V14" i="2"/>
  <c r="W14" i="2"/>
  <c r="A15" i="2"/>
  <c r="B15" i="2"/>
  <c r="E15" i="2"/>
  <c r="F15" i="2"/>
  <c r="G15" i="2"/>
  <c r="H15" i="2"/>
  <c r="J15" i="2" s="1"/>
  <c r="N15" i="2"/>
  <c r="O15" i="2"/>
  <c r="P15" i="2"/>
  <c r="Q15" i="2"/>
  <c r="R15" i="2"/>
  <c r="S15" i="2"/>
  <c r="T15" i="2"/>
  <c r="V15" i="2"/>
  <c r="W15" i="2"/>
  <c r="A16" i="2"/>
  <c r="B16" i="2"/>
  <c r="E16" i="2"/>
  <c r="F16" i="2"/>
  <c r="G16" i="2"/>
  <c r="H16" i="2"/>
  <c r="N16" i="2"/>
  <c r="O16" i="2"/>
  <c r="P16" i="2"/>
  <c r="Q16" i="2"/>
  <c r="R16" i="2"/>
  <c r="S16" i="2"/>
  <c r="T16" i="2"/>
  <c r="V16" i="2"/>
  <c r="W16" i="2"/>
  <c r="A17" i="2"/>
  <c r="B17" i="2"/>
  <c r="E17" i="2"/>
  <c r="F17" i="2"/>
  <c r="G17" i="2"/>
  <c r="H17" i="2"/>
  <c r="N17" i="2"/>
  <c r="O17" i="2"/>
  <c r="P17" i="2"/>
  <c r="Q17" i="2"/>
  <c r="R17" i="2"/>
  <c r="S17" i="2"/>
  <c r="T17" i="2"/>
  <c r="V17" i="2"/>
  <c r="W17" i="2"/>
  <c r="A18" i="2"/>
  <c r="B18" i="2"/>
  <c r="E18" i="2"/>
  <c r="F18" i="2"/>
  <c r="G18" i="2"/>
  <c r="H18" i="2"/>
  <c r="I18" i="2" s="1"/>
  <c r="N18" i="2"/>
  <c r="O18" i="2"/>
  <c r="P18" i="2"/>
  <c r="Q18" i="2"/>
  <c r="R18" i="2"/>
  <c r="S18" i="2"/>
  <c r="T18" i="2"/>
  <c r="V18" i="2"/>
  <c r="W18" i="2"/>
  <c r="A19" i="2"/>
  <c r="B19" i="2"/>
  <c r="E19" i="2"/>
  <c r="F19" i="2"/>
  <c r="G19" i="2"/>
  <c r="H19" i="2"/>
  <c r="J19" i="2" s="1"/>
  <c r="N19" i="2"/>
  <c r="O19" i="2"/>
  <c r="P19" i="2"/>
  <c r="Q19" i="2"/>
  <c r="R19" i="2"/>
  <c r="S19" i="2"/>
  <c r="T19" i="2"/>
  <c r="V19" i="2"/>
  <c r="W19" i="2"/>
  <c r="A20" i="2"/>
  <c r="B20" i="2"/>
  <c r="E20" i="2"/>
  <c r="F20" i="2"/>
  <c r="G20" i="2"/>
  <c r="H20" i="2"/>
  <c r="I20" i="2" s="1"/>
  <c r="N20" i="2"/>
  <c r="O20" i="2"/>
  <c r="P20" i="2"/>
  <c r="Q20" i="2"/>
  <c r="R20" i="2"/>
  <c r="S20" i="2"/>
  <c r="T20" i="2"/>
  <c r="V20" i="2"/>
  <c r="W20" i="2"/>
  <c r="A21" i="2"/>
  <c r="B21" i="2"/>
  <c r="E21" i="2"/>
  <c r="F21" i="2"/>
  <c r="G21" i="2"/>
  <c r="H21" i="2"/>
  <c r="N21" i="2"/>
  <c r="O21" i="2"/>
  <c r="P21" i="2"/>
  <c r="Q21" i="2"/>
  <c r="R21" i="2"/>
  <c r="S21" i="2"/>
  <c r="T21" i="2"/>
  <c r="V21" i="2"/>
  <c r="W21" i="2"/>
  <c r="A22" i="2"/>
  <c r="B22" i="2"/>
  <c r="E22" i="2"/>
  <c r="F22" i="2"/>
  <c r="G22" i="2"/>
  <c r="H22" i="2"/>
  <c r="N22" i="2"/>
  <c r="O22" i="2"/>
  <c r="P22" i="2"/>
  <c r="Q22" i="2"/>
  <c r="R22" i="2"/>
  <c r="S22" i="2"/>
  <c r="T22" i="2"/>
  <c r="V22" i="2"/>
  <c r="W22" i="2"/>
  <c r="A23" i="2"/>
  <c r="B23" i="2"/>
  <c r="E23" i="2"/>
  <c r="F23" i="2"/>
  <c r="G23" i="2"/>
  <c r="H23" i="2"/>
  <c r="N23" i="2"/>
  <c r="O23" i="2"/>
  <c r="P23" i="2"/>
  <c r="Q23" i="2"/>
  <c r="R23" i="2"/>
  <c r="S23" i="2"/>
  <c r="T23" i="2"/>
  <c r="V23" i="2"/>
  <c r="W23" i="2"/>
  <c r="A24" i="2"/>
  <c r="B24" i="2"/>
  <c r="E24" i="2"/>
  <c r="F24" i="2"/>
  <c r="G24" i="2"/>
  <c r="H24" i="2"/>
  <c r="N24" i="2"/>
  <c r="O24" i="2"/>
  <c r="P24" i="2"/>
  <c r="Q24" i="2"/>
  <c r="R24" i="2"/>
  <c r="S24" i="2"/>
  <c r="T24" i="2"/>
  <c r="V24" i="2"/>
  <c r="W24" i="2"/>
  <c r="A25" i="2"/>
  <c r="B25" i="2"/>
  <c r="E25" i="2"/>
  <c r="F25" i="2"/>
  <c r="G25" i="2"/>
  <c r="H25" i="2"/>
  <c r="J25" i="2" s="1"/>
  <c r="N25" i="2"/>
  <c r="O25" i="2"/>
  <c r="P25" i="2"/>
  <c r="Q25" i="2"/>
  <c r="R25" i="2"/>
  <c r="S25" i="2"/>
  <c r="T25" i="2"/>
  <c r="V25" i="2"/>
  <c r="W25" i="2"/>
  <c r="A26" i="2"/>
  <c r="B26" i="2"/>
  <c r="E26" i="2"/>
  <c r="F26" i="2"/>
  <c r="G26" i="2"/>
  <c r="H26" i="2"/>
  <c r="N26" i="2"/>
  <c r="O26" i="2"/>
  <c r="P26" i="2"/>
  <c r="Q26" i="2"/>
  <c r="R26" i="2"/>
  <c r="S26" i="2"/>
  <c r="T26" i="2"/>
  <c r="V26" i="2"/>
  <c r="W26" i="2"/>
  <c r="A27" i="2"/>
  <c r="B27" i="2"/>
  <c r="E27" i="2"/>
  <c r="F27" i="2"/>
  <c r="G27" i="2"/>
  <c r="H27" i="2"/>
  <c r="N27" i="2"/>
  <c r="O27" i="2"/>
  <c r="P27" i="2"/>
  <c r="Q27" i="2"/>
  <c r="R27" i="2"/>
  <c r="S27" i="2"/>
  <c r="T27" i="2"/>
  <c r="V27" i="2"/>
  <c r="W27" i="2"/>
  <c r="A28" i="2"/>
  <c r="B28" i="2"/>
  <c r="E28" i="2"/>
  <c r="F28" i="2"/>
  <c r="G28" i="2"/>
  <c r="H28" i="2"/>
  <c r="N28" i="2"/>
  <c r="O28" i="2"/>
  <c r="P28" i="2"/>
  <c r="Q28" i="2"/>
  <c r="R28" i="2"/>
  <c r="S28" i="2"/>
  <c r="T28" i="2"/>
  <c r="V28" i="2"/>
  <c r="W28" i="2"/>
  <c r="A29" i="2"/>
  <c r="B29" i="2"/>
  <c r="E29" i="2"/>
  <c r="F29" i="2"/>
  <c r="G29" i="2"/>
  <c r="H29" i="2"/>
  <c r="N29" i="2"/>
  <c r="O29" i="2"/>
  <c r="P29" i="2"/>
  <c r="Q29" i="2"/>
  <c r="R29" i="2"/>
  <c r="S29" i="2"/>
  <c r="T29" i="2"/>
  <c r="V29" i="2"/>
  <c r="W29" i="2"/>
  <c r="A30" i="2"/>
  <c r="B30" i="2"/>
  <c r="E30" i="2"/>
  <c r="F30" i="2"/>
  <c r="G30" i="2"/>
  <c r="H30" i="2"/>
  <c r="I30" i="2" s="1"/>
  <c r="N30" i="2"/>
  <c r="O30" i="2"/>
  <c r="P30" i="2"/>
  <c r="Q30" i="2"/>
  <c r="R30" i="2"/>
  <c r="S30" i="2"/>
  <c r="T30" i="2"/>
  <c r="V30" i="2"/>
  <c r="W30" i="2"/>
  <c r="A31" i="2"/>
  <c r="B31" i="2"/>
  <c r="E31" i="2"/>
  <c r="F31" i="2"/>
  <c r="G31" i="2"/>
  <c r="H31" i="2"/>
  <c r="J31" i="2" s="1"/>
  <c r="N31" i="2"/>
  <c r="O31" i="2"/>
  <c r="P31" i="2"/>
  <c r="Q31" i="2"/>
  <c r="R31" i="2"/>
  <c r="S31" i="2"/>
  <c r="T31" i="2"/>
  <c r="V31" i="2"/>
  <c r="W31" i="2"/>
  <c r="A32" i="2"/>
  <c r="B32" i="2"/>
  <c r="E32" i="2"/>
  <c r="F32" i="2"/>
  <c r="G32" i="2"/>
  <c r="H32" i="2"/>
  <c r="N32" i="2"/>
  <c r="O32" i="2"/>
  <c r="P32" i="2"/>
  <c r="Q32" i="2"/>
  <c r="R32" i="2"/>
  <c r="S32" i="2"/>
  <c r="T32" i="2"/>
  <c r="V32" i="2"/>
  <c r="W32" i="2"/>
  <c r="A33" i="2"/>
  <c r="B33" i="2"/>
  <c r="E33" i="2"/>
  <c r="F33" i="2"/>
  <c r="G33" i="2"/>
  <c r="H33" i="2"/>
  <c r="J33" i="2" s="1"/>
  <c r="N33" i="2"/>
  <c r="O33" i="2"/>
  <c r="P33" i="2"/>
  <c r="Q33" i="2"/>
  <c r="R33" i="2"/>
  <c r="S33" i="2"/>
  <c r="T33" i="2"/>
  <c r="V33" i="2"/>
  <c r="W33" i="2"/>
  <c r="A34" i="2"/>
  <c r="B34" i="2"/>
  <c r="E34" i="2"/>
  <c r="F34" i="2"/>
  <c r="G34" i="2"/>
  <c r="H34" i="2"/>
  <c r="N34" i="2"/>
  <c r="O34" i="2"/>
  <c r="P34" i="2"/>
  <c r="Q34" i="2"/>
  <c r="R34" i="2"/>
  <c r="S34" i="2"/>
  <c r="T34" i="2"/>
  <c r="V34" i="2"/>
  <c r="W34" i="2"/>
  <c r="A35" i="2"/>
  <c r="B35" i="2"/>
  <c r="E35" i="2"/>
  <c r="F35" i="2"/>
  <c r="G35" i="2"/>
  <c r="H35" i="2"/>
  <c r="N35" i="2"/>
  <c r="O35" i="2"/>
  <c r="P35" i="2"/>
  <c r="Q35" i="2"/>
  <c r="R35" i="2"/>
  <c r="S35" i="2"/>
  <c r="T35" i="2"/>
  <c r="V35" i="2"/>
  <c r="W35" i="2"/>
  <c r="A36" i="2"/>
  <c r="B36" i="2"/>
  <c r="E36" i="2"/>
  <c r="F36" i="2"/>
  <c r="G36" i="2"/>
  <c r="H36" i="2"/>
  <c r="N36" i="2"/>
  <c r="O36" i="2"/>
  <c r="P36" i="2"/>
  <c r="Q36" i="2"/>
  <c r="R36" i="2"/>
  <c r="S36" i="2"/>
  <c r="T36" i="2"/>
  <c r="V36" i="2"/>
  <c r="W36" i="2"/>
  <c r="A37" i="2"/>
  <c r="B37" i="2"/>
  <c r="E37" i="2"/>
  <c r="F37" i="2"/>
  <c r="G37" i="2"/>
  <c r="H37" i="2"/>
  <c r="N37" i="2"/>
  <c r="O37" i="2"/>
  <c r="P37" i="2"/>
  <c r="Q37" i="2"/>
  <c r="R37" i="2"/>
  <c r="S37" i="2"/>
  <c r="T37" i="2"/>
  <c r="V37" i="2"/>
  <c r="W37" i="2"/>
  <c r="A38" i="2"/>
  <c r="B38" i="2"/>
  <c r="E38" i="2"/>
  <c r="F38" i="2"/>
  <c r="G38" i="2"/>
  <c r="H38" i="2"/>
  <c r="N38" i="2"/>
  <c r="O38" i="2"/>
  <c r="P38" i="2"/>
  <c r="Q38" i="2"/>
  <c r="R38" i="2"/>
  <c r="S38" i="2"/>
  <c r="T38" i="2"/>
  <c r="V38" i="2"/>
  <c r="W38" i="2"/>
  <c r="A39" i="2"/>
  <c r="B39" i="2"/>
  <c r="E39" i="2"/>
  <c r="F39" i="2"/>
  <c r="G39" i="2"/>
  <c r="H39" i="2"/>
  <c r="N39" i="2"/>
  <c r="O39" i="2"/>
  <c r="P39" i="2"/>
  <c r="Q39" i="2"/>
  <c r="R39" i="2"/>
  <c r="S39" i="2"/>
  <c r="T39" i="2"/>
  <c r="V39" i="2"/>
  <c r="W39" i="2"/>
  <c r="A40" i="2"/>
  <c r="B40" i="2"/>
  <c r="E40" i="2"/>
  <c r="F40" i="2"/>
  <c r="G40" i="2"/>
  <c r="H40" i="2"/>
  <c r="J40" i="2" s="1"/>
  <c r="N40" i="2"/>
  <c r="O40" i="2"/>
  <c r="P40" i="2"/>
  <c r="Q40" i="2"/>
  <c r="R40" i="2"/>
  <c r="S40" i="2"/>
  <c r="T40" i="2"/>
  <c r="V40" i="2"/>
  <c r="W40" i="2"/>
  <c r="A41" i="2"/>
  <c r="B41" i="2"/>
  <c r="E41" i="2"/>
  <c r="F41" i="2"/>
  <c r="G41" i="2"/>
  <c r="H41" i="2"/>
  <c r="J41" i="2" s="1"/>
  <c r="N41" i="2"/>
  <c r="O41" i="2"/>
  <c r="P41" i="2"/>
  <c r="Q41" i="2"/>
  <c r="R41" i="2"/>
  <c r="S41" i="2"/>
  <c r="T41" i="2"/>
  <c r="V41" i="2"/>
  <c r="W41" i="2"/>
  <c r="A42" i="2"/>
  <c r="B42" i="2"/>
  <c r="E42" i="2"/>
  <c r="F42" i="2"/>
  <c r="G42" i="2"/>
  <c r="H42" i="2"/>
  <c r="N42" i="2"/>
  <c r="O42" i="2"/>
  <c r="P42" i="2"/>
  <c r="Q42" i="2"/>
  <c r="R42" i="2"/>
  <c r="S42" i="2"/>
  <c r="T42" i="2"/>
  <c r="V42" i="2"/>
  <c r="W42" i="2"/>
  <c r="A43" i="2"/>
  <c r="B43" i="2"/>
  <c r="E43" i="2"/>
  <c r="F43" i="2"/>
  <c r="G43" i="2"/>
  <c r="H43" i="2"/>
  <c r="N43" i="2"/>
  <c r="O43" i="2"/>
  <c r="P43" i="2"/>
  <c r="Q43" i="2"/>
  <c r="R43" i="2"/>
  <c r="S43" i="2"/>
  <c r="T43" i="2"/>
  <c r="V43" i="2"/>
  <c r="W43" i="2"/>
  <c r="A44" i="2"/>
  <c r="B44" i="2"/>
  <c r="E44" i="2"/>
  <c r="F44" i="2"/>
  <c r="G44" i="2"/>
  <c r="H44" i="2"/>
  <c r="N44" i="2"/>
  <c r="O44" i="2"/>
  <c r="U44" i="2" s="1"/>
  <c r="P44" i="2"/>
  <c r="Q44" i="2"/>
  <c r="R44" i="2"/>
  <c r="S44" i="2"/>
  <c r="T44" i="2"/>
  <c r="V44" i="2"/>
  <c r="W44" i="2"/>
  <c r="A45" i="2"/>
  <c r="B45" i="2"/>
  <c r="E45" i="2"/>
  <c r="F45" i="2"/>
  <c r="G45" i="2"/>
  <c r="H45" i="2"/>
  <c r="N45" i="2"/>
  <c r="O45" i="2"/>
  <c r="P45" i="2"/>
  <c r="Q45" i="2"/>
  <c r="R45" i="2"/>
  <c r="S45" i="2"/>
  <c r="T45" i="2"/>
  <c r="V45" i="2"/>
  <c r="W45" i="2"/>
  <c r="A46" i="2"/>
  <c r="B46" i="2"/>
  <c r="E46" i="2"/>
  <c r="F46" i="2"/>
  <c r="G46" i="2"/>
  <c r="H46" i="2"/>
  <c r="I46" i="2" s="1"/>
  <c r="N46" i="2"/>
  <c r="O46" i="2"/>
  <c r="P46" i="2"/>
  <c r="Q46" i="2"/>
  <c r="R46" i="2"/>
  <c r="S46" i="2"/>
  <c r="T46" i="2"/>
  <c r="V46" i="2"/>
  <c r="W46" i="2"/>
  <c r="A47" i="2"/>
  <c r="B47" i="2"/>
  <c r="E47" i="2"/>
  <c r="F47" i="2"/>
  <c r="G47" i="2"/>
  <c r="H47" i="2"/>
  <c r="J47" i="2" s="1"/>
  <c r="N47" i="2"/>
  <c r="O47" i="2"/>
  <c r="P47" i="2"/>
  <c r="Q47" i="2"/>
  <c r="R47" i="2"/>
  <c r="S47" i="2"/>
  <c r="T47" i="2"/>
  <c r="V47" i="2"/>
  <c r="W47" i="2"/>
  <c r="A48" i="2"/>
  <c r="B48" i="2"/>
  <c r="E48" i="2"/>
  <c r="F48" i="2"/>
  <c r="G48" i="2"/>
  <c r="H48" i="2"/>
  <c r="J48" i="2" s="1"/>
  <c r="N48" i="2"/>
  <c r="O48" i="2"/>
  <c r="P48" i="2"/>
  <c r="Q48" i="2"/>
  <c r="R48" i="2"/>
  <c r="S48" i="2"/>
  <c r="T48" i="2"/>
  <c r="V48" i="2"/>
  <c r="W48" i="2"/>
  <c r="A49" i="2"/>
  <c r="B49" i="2"/>
  <c r="E49" i="2"/>
  <c r="F49" i="2"/>
  <c r="G49" i="2"/>
  <c r="H49" i="2"/>
  <c r="J49" i="2" s="1"/>
  <c r="N49" i="2"/>
  <c r="O49" i="2"/>
  <c r="P49" i="2"/>
  <c r="Q49" i="2"/>
  <c r="R49" i="2"/>
  <c r="S49" i="2"/>
  <c r="T49" i="2"/>
  <c r="V49" i="2"/>
  <c r="W49" i="2"/>
  <c r="A50" i="2"/>
  <c r="B50" i="2"/>
  <c r="E50" i="2"/>
  <c r="F50" i="2"/>
  <c r="G50" i="2"/>
  <c r="H50" i="2"/>
  <c r="N50" i="2"/>
  <c r="O50" i="2"/>
  <c r="P50" i="2"/>
  <c r="Q50" i="2"/>
  <c r="R50" i="2"/>
  <c r="S50" i="2"/>
  <c r="T50" i="2"/>
  <c r="V50" i="2"/>
  <c r="W50" i="2"/>
  <c r="A51" i="2"/>
  <c r="B51" i="2"/>
  <c r="E51" i="2"/>
  <c r="F51" i="2"/>
  <c r="G51" i="2"/>
  <c r="H51" i="2"/>
  <c r="N51" i="2"/>
  <c r="O51" i="2"/>
  <c r="P51" i="2"/>
  <c r="Q51" i="2"/>
  <c r="R51" i="2"/>
  <c r="S51" i="2"/>
  <c r="T51" i="2"/>
  <c r="V51" i="2"/>
  <c r="W51" i="2"/>
  <c r="A52" i="2"/>
  <c r="B52" i="2"/>
  <c r="E52" i="2"/>
  <c r="F52" i="2"/>
  <c r="G52" i="2"/>
  <c r="H52" i="2"/>
  <c r="I52" i="2" s="1"/>
  <c r="N52" i="2"/>
  <c r="O52" i="2"/>
  <c r="P52" i="2"/>
  <c r="Q52" i="2"/>
  <c r="R52" i="2"/>
  <c r="S52" i="2"/>
  <c r="T52" i="2"/>
  <c r="V52" i="2"/>
  <c r="W52" i="2"/>
  <c r="A53" i="2"/>
  <c r="B53" i="2"/>
  <c r="E53" i="2"/>
  <c r="F53" i="2"/>
  <c r="G53" i="2"/>
  <c r="H53" i="2"/>
  <c r="J53" i="2" s="1"/>
  <c r="N53" i="2"/>
  <c r="O53" i="2"/>
  <c r="P53" i="2"/>
  <c r="Q53" i="2"/>
  <c r="R53" i="2"/>
  <c r="S53" i="2"/>
  <c r="T53" i="2"/>
  <c r="V53" i="2"/>
  <c r="W53" i="2"/>
  <c r="A54" i="2"/>
  <c r="B54" i="2"/>
  <c r="E54" i="2"/>
  <c r="F54" i="2"/>
  <c r="G54" i="2"/>
  <c r="H54" i="2"/>
  <c r="I54" i="2" s="1"/>
  <c r="N54" i="2"/>
  <c r="O54" i="2"/>
  <c r="P54" i="2"/>
  <c r="Q54" i="2"/>
  <c r="R54" i="2"/>
  <c r="S54" i="2"/>
  <c r="T54" i="2"/>
  <c r="V54" i="2"/>
  <c r="W54" i="2"/>
  <c r="A55" i="2"/>
  <c r="B55" i="2"/>
  <c r="E55" i="2"/>
  <c r="F55" i="2"/>
  <c r="G55" i="2"/>
  <c r="H55" i="2"/>
  <c r="J55" i="2" s="1"/>
  <c r="N55" i="2"/>
  <c r="O55" i="2"/>
  <c r="P55" i="2"/>
  <c r="Q55" i="2"/>
  <c r="R55" i="2"/>
  <c r="S55" i="2"/>
  <c r="T55" i="2"/>
  <c r="V55" i="2"/>
  <c r="W55" i="2"/>
  <c r="A56" i="2"/>
  <c r="B56" i="2"/>
  <c r="E56" i="2"/>
  <c r="F56" i="2"/>
  <c r="G56" i="2"/>
  <c r="H56" i="2"/>
  <c r="N56" i="2"/>
  <c r="O56" i="2"/>
  <c r="P56" i="2"/>
  <c r="Q56" i="2"/>
  <c r="R56" i="2"/>
  <c r="S56" i="2"/>
  <c r="T56" i="2"/>
  <c r="V56" i="2"/>
  <c r="W56" i="2"/>
  <c r="A57" i="2"/>
  <c r="B57" i="2"/>
  <c r="E57" i="2"/>
  <c r="F57" i="2"/>
  <c r="G57" i="2"/>
  <c r="H57" i="2"/>
  <c r="J57" i="2" s="1"/>
  <c r="N57" i="2"/>
  <c r="O57" i="2"/>
  <c r="P57" i="2"/>
  <c r="Q57" i="2"/>
  <c r="R57" i="2"/>
  <c r="S57" i="2"/>
  <c r="T57" i="2"/>
  <c r="V57" i="2"/>
  <c r="W57" i="2"/>
  <c r="A58" i="2"/>
  <c r="B58" i="2"/>
  <c r="E58" i="2"/>
  <c r="F58" i="2"/>
  <c r="G58" i="2"/>
  <c r="H58" i="2"/>
  <c r="N58" i="2"/>
  <c r="O58" i="2"/>
  <c r="P58" i="2"/>
  <c r="Q58" i="2"/>
  <c r="R58" i="2"/>
  <c r="S58" i="2"/>
  <c r="T58" i="2"/>
  <c r="V58" i="2"/>
  <c r="W58" i="2"/>
  <c r="A59" i="2"/>
  <c r="B59" i="2"/>
  <c r="E59" i="2"/>
  <c r="F59" i="2"/>
  <c r="G59" i="2"/>
  <c r="H59" i="2"/>
  <c r="N59" i="2"/>
  <c r="O59" i="2"/>
  <c r="P59" i="2"/>
  <c r="Q59" i="2"/>
  <c r="R59" i="2"/>
  <c r="S59" i="2"/>
  <c r="T59" i="2"/>
  <c r="V59" i="2"/>
  <c r="W59" i="2"/>
  <c r="A60" i="2"/>
  <c r="B60" i="2"/>
  <c r="E60" i="2"/>
  <c r="F60" i="2"/>
  <c r="G60" i="2"/>
  <c r="H60" i="2"/>
  <c r="N60" i="2"/>
  <c r="O60" i="2"/>
  <c r="P60" i="2"/>
  <c r="Q60" i="2"/>
  <c r="R60" i="2"/>
  <c r="S60" i="2"/>
  <c r="T60" i="2"/>
  <c r="V60" i="2"/>
  <c r="W60" i="2"/>
  <c r="A61" i="2"/>
  <c r="B61" i="2"/>
  <c r="E61" i="2"/>
  <c r="F61" i="2"/>
  <c r="G61" i="2"/>
  <c r="H61" i="2"/>
  <c r="N61" i="2"/>
  <c r="O61" i="2"/>
  <c r="P61" i="2"/>
  <c r="Q61" i="2"/>
  <c r="R61" i="2"/>
  <c r="S61" i="2"/>
  <c r="T61" i="2"/>
  <c r="V61" i="2"/>
  <c r="W61" i="2"/>
  <c r="A62" i="2"/>
  <c r="B62" i="2"/>
  <c r="E62" i="2"/>
  <c r="F62" i="2"/>
  <c r="G62" i="2"/>
  <c r="H62" i="2"/>
  <c r="N62" i="2"/>
  <c r="O62" i="2"/>
  <c r="P62" i="2"/>
  <c r="Q62" i="2"/>
  <c r="R62" i="2"/>
  <c r="S62" i="2"/>
  <c r="T62" i="2"/>
  <c r="V62" i="2"/>
  <c r="X62" i="2" s="1"/>
  <c r="W62" i="2"/>
  <c r="A63" i="2"/>
  <c r="B63" i="2"/>
  <c r="E63" i="2"/>
  <c r="F63" i="2"/>
  <c r="G63" i="2"/>
  <c r="H63" i="2"/>
  <c r="J63" i="2" s="1"/>
  <c r="N63" i="2"/>
  <c r="O63" i="2"/>
  <c r="P63" i="2"/>
  <c r="Q63" i="2"/>
  <c r="R63" i="2"/>
  <c r="S63" i="2"/>
  <c r="T63" i="2"/>
  <c r="V63" i="2"/>
  <c r="W63" i="2"/>
  <c r="A64" i="2"/>
  <c r="B64" i="2"/>
  <c r="E64" i="2"/>
  <c r="F64" i="2"/>
  <c r="G64" i="2"/>
  <c r="H64" i="2"/>
  <c r="J64" i="2" s="1"/>
  <c r="N64" i="2"/>
  <c r="O64" i="2"/>
  <c r="P64" i="2"/>
  <c r="Q64" i="2"/>
  <c r="R64" i="2"/>
  <c r="S64" i="2"/>
  <c r="T64" i="2"/>
  <c r="V64" i="2"/>
  <c r="W64" i="2"/>
  <c r="A65" i="2"/>
  <c r="B65" i="2"/>
  <c r="E65" i="2"/>
  <c r="F65" i="2"/>
  <c r="G65" i="2"/>
  <c r="H65" i="2"/>
  <c r="I65" i="2" s="1"/>
  <c r="N65" i="2"/>
  <c r="O65" i="2"/>
  <c r="P65" i="2"/>
  <c r="Q65" i="2"/>
  <c r="R65" i="2"/>
  <c r="S65" i="2"/>
  <c r="T65" i="2"/>
  <c r="V65" i="2"/>
  <c r="W65" i="2"/>
  <c r="A66" i="2"/>
  <c r="B66" i="2"/>
  <c r="E66" i="2"/>
  <c r="F66" i="2"/>
  <c r="G66" i="2"/>
  <c r="H66" i="2"/>
  <c r="J66" i="2" s="1"/>
  <c r="N66" i="2"/>
  <c r="O66" i="2"/>
  <c r="P66" i="2"/>
  <c r="Q66" i="2"/>
  <c r="R66" i="2"/>
  <c r="S66" i="2"/>
  <c r="T66" i="2"/>
  <c r="V66" i="2"/>
  <c r="X66" i="2" s="1"/>
  <c r="W66" i="2"/>
  <c r="A67" i="2"/>
  <c r="B67" i="2"/>
  <c r="E67" i="2"/>
  <c r="F67" i="2"/>
  <c r="G67" i="2"/>
  <c r="H67" i="2"/>
  <c r="J67" i="2" s="1"/>
  <c r="N67" i="2"/>
  <c r="O67" i="2"/>
  <c r="P67" i="2"/>
  <c r="Q67" i="2"/>
  <c r="R67" i="2"/>
  <c r="S67" i="2"/>
  <c r="T67" i="2"/>
  <c r="V67" i="2"/>
  <c r="W67" i="2"/>
  <c r="A68" i="2"/>
  <c r="B68" i="2"/>
  <c r="E68" i="2"/>
  <c r="F68" i="2"/>
  <c r="G68" i="2"/>
  <c r="H68" i="2"/>
  <c r="N68" i="2"/>
  <c r="O68" i="2"/>
  <c r="P68" i="2"/>
  <c r="Q68" i="2"/>
  <c r="R68" i="2"/>
  <c r="S68" i="2"/>
  <c r="T68" i="2"/>
  <c r="V68" i="2"/>
  <c r="W68" i="2"/>
  <c r="A69" i="2"/>
  <c r="B69" i="2"/>
  <c r="E69" i="2"/>
  <c r="F69" i="2"/>
  <c r="G69" i="2"/>
  <c r="H69" i="2"/>
  <c r="I69" i="2" s="1"/>
  <c r="N69" i="2"/>
  <c r="O69" i="2"/>
  <c r="P69" i="2"/>
  <c r="Q69" i="2"/>
  <c r="R69" i="2"/>
  <c r="S69" i="2"/>
  <c r="T69" i="2"/>
  <c r="V69" i="2"/>
  <c r="W69" i="2"/>
  <c r="A70" i="2"/>
  <c r="B70" i="2"/>
  <c r="E70" i="2"/>
  <c r="F70" i="2"/>
  <c r="G70" i="2"/>
  <c r="H70" i="2"/>
  <c r="J70" i="2" s="1"/>
  <c r="N70" i="2"/>
  <c r="O70" i="2"/>
  <c r="P70" i="2"/>
  <c r="Q70" i="2"/>
  <c r="R70" i="2"/>
  <c r="S70" i="2"/>
  <c r="T70" i="2"/>
  <c r="V70" i="2"/>
  <c r="W70" i="2"/>
  <c r="A71" i="2"/>
  <c r="B71" i="2"/>
  <c r="E71" i="2"/>
  <c r="F71" i="2"/>
  <c r="G71" i="2"/>
  <c r="H71" i="2"/>
  <c r="N71" i="2"/>
  <c r="O71" i="2"/>
  <c r="P71" i="2"/>
  <c r="Q71" i="2"/>
  <c r="R71" i="2"/>
  <c r="S71" i="2"/>
  <c r="T71" i="2"/>
  <c r="V71" i="2"/>
  <c r="W71" i="2"/>
  <c r="A72" i="2"/>
  <c r="B72" i="2"/>
  <c r="E72" i="2"/>
  <c r="F72" i="2"/>
  <c r="G72" i="2"/>
  <c r="H72" i="2"/>
  <c r="I72" i="2" s="1"/>
  <c r="N72" i="2"/>
  <c r="O72" i="2"/>
  <c r="P72" i="2"/>
  <c r="Q72" i="2"/>
  <c r="R72" i="2"/>
  <c r="S72" i="2"/>
  <c r="T72" i="2"/>
  <c r="V72" i="2"/>
  <c r="W72" i="2"/>
  <c r="A73" i="2"/>
  <c r="B73" i="2"/>
  <c r="E73" i="2"/>
  <c r="F73" i="2"/>
  <c r="G73" i="2"/>
  <c r="H73" i="2"/>
  <c r="I73" i="2" s="1"/>
  <c r="N73" i="2"/>
  <c r="O73" i="2"/>
  <c r="P73" i="2"/>
  <c r="Q73" i="2"/>
  <c r="R73" i="2"/>
  <c r="S73" i="2"/>
  <c r="T73" i="2"/>
  <c r="V73" i="2"/>
  <c r="W73" i="2"/>
  <c r="A74" i="2"/>
  <c r="B74" i="2"/>
  <c r="E74" i="2"/>
  <c r="F74" i="2"/>
  <c r="G74" i="2"/>
  <c r="H74" i="2"/>
  <c r="N74" i="2"/>
  <c r="O74" i="2"/>
  <c r="P74" i="2"/>
  <c r="Q74" i="2"/>
  <c r="R74" i="2"/>
  <c r="S74" i="2"/>
  <c r="T74" i="2"/>
  <c r="V74" i="2"/>
  <c r="W74" i="2"/>
  <c r="A75" i="2"/>
  <c r="B75" i="2"/>
  <c r="E75" i="2"/>
  <c r="F75" i="2"/>
  <c r="G75" i="2"/>
  <c r="H75" i="2"/>
  <c r="J75" i="2" s="1"/>
  <c r="N75" i="2"/>
  <c r="O75" i="2"/>
  <c r="P75" i="2"/>
  <c r="Q75" i="2"/>
  <c r="R75" i="2"/>
  <c r="S75" i="2"/>
  <c r="T75" i="2"/>
  <c r="V75" i="2"/>
  <c r="W75" i="2"/>
  <c r="A76" i="2"/>
  <c r="B76" i="2"/>
  <c r="E76" i="2"/>
  <c r="F76" i="2"/>
  <c r="G76" i="2"/>
  <c r="H76" i="2"/>
  <c r="J76" i="2" s="1"/>
  <c r="N76" i="2"/>
  <c r="O76" i="2"/>
  <c r="P76" i="2"/>
  <c r="Q76" i="2"/>
  <c r="R76" i="2"/>
  <c r="S76" i="2"/>
  <c r="T76" i="2"/>
  <c r="V76" i="2"/>
  <c r="W76" i="2"/>
  <c r="A77" i="2"/>
  <c r="B77" i="2"/>
  <c r="E77" i="2"/>
  <c r="F77" i="2"/>
  <c r="G77" i="2"/>
  <c r="H77" i="2"/>
  <c r="N77" i="2"/>
  <c r="O77" i="2"/>
  <c r="P77" i="2"/>
  <c r="Q77" i="2"/>
  <c r="R77" i="2"/>
  <c r="S77" i="2"/>
  <c r="T77" i="2"/>
  <c r="V77" i="2"/>
  <c r="W77" i="2"/>
  <c r="A78" i="2"/>
  <c r="B78" i="2"/>
  <c r="E78" i="2"/>
  <c r="F78" i="2"/>
  <c r="G78" i="2"/>
  <c r="H78" i="2"/>
  <c r="N78" i="2"/>
  <c r="O78" i="2"/>
  <c r="P78" i="2"/>
  <c r="Q78" i="2"/>
  <c r="R78" i="2"/>
  <c r="S78" i="2"/>
  <c r="T78" i="2"/>
  <c r="V78" i="2"/>
  <c r="W78" i="2"/>
  <c r="A79" i="2"/>
  <c r="B79" i="2"/>
  <c r="E79" i="2"/>
  <c r="F79" i="2"/>
  <c r="G79" i="2"/>
  <c r="H79" i="2"/>
  <c r="N79" i="2"/>
  <c r="O79" i="2"/>
  <c r="P79" i="2"/>
  <c r="Q79" i="2"/>
  <c r="R79" i="2"/>
  <c r="S79" i="2"/>
  <c r="T79" i="2"/>
  <c r="V79" i="2"/>
  <c r="W79" i="2"/>
  <c r="A80" i="2"/>
  <c r="B80" i="2"/>
  <c r="E80" i="2"/>
  <c r="F80" i="2"/>
  <c r="G80" i="2"/>
  <c r="H80" i="2"/>
  <c r="J80" i="2" s="1"/>
  <c r="N80" i="2"/>
  <c r="O80" i="2"/>
  <c r="P80" i="2"/>
  <c r="Q80" i="2"/>
  <c r="R80" i="2"/>
  <c r="S80" i="2"/>
  <c r="T80" i="2"/>
  <c r="V80" i="2"/>
  <c r="W80" i="2"/>
  <c r="A81" i="2"/>
  <c r="B81" i="2"/>
  <c r="E81" i="2"/>
  <c r="F81" i="2"/>
  <c r="G81" i="2"/>
  <c r="H81" i="2"/>
  <c r="N81" i="2"/>
  <c r="O81" i="2"/>
  <c r="P81" i="2"/>
  <c r="Q81" i="2"/>
  <c r="R81" i="2"/>
  <c r="S81" i="2"/>
  <c r="T81" i="2"/>
  <c r="V81" i="2"/>
  <c r="W81" i="2"/>
  <c r="A82" i="2"/>
  <c r="B82" i="2"/>
  <c r="E82" i="2"/>
  <c r="F82" i="2"/>
  <c r="G82" i="2"/>
  <c r="H82" i="2"/>
  <c r="J82" i="2" s="1"/>
  <c r="N82" i="2"/>
  <c r="O82" i="2"/>
  <c r="P82" i="2"/>
  <c r="Q82" i="2"/>
  <c r="R82" i="2"/>
  <c r="S82" i="2"/>
  <c r="T82" i="2"/>
  <c r="V82" i="2"/>
  <c r="W82" i="2"/>
  <c r="A83" i="2"/>
  <c r="B83" i="2"/>
  <c r="E83" i="2"/>
  <c r="F83" i="2"/>
  <c r="G83" i="2"/>
  <c r="H83" i="2"/>
  <c r="N83" i="2"/>
  <c r="O83" i="2"/>
  <c r="P83" i="2"/>
  <c r="Q83" i="2"/>
  <c r="R83" i="2"/>
  <c r="S83" i="2"/>
  <c r="T83" i="2"/>
  <c r="V83" i="2"/>
  <c r="W83" i="2"/>
  <c r="A84" i="2"/>
  <c r="B84" i="2"/>
  <c r="E84" i="2"/>
  <c r="F84" i="2"/>
  <c r="G84" i="2"/>
  <c r="H84" i="2"/>
  <c r="I84" i="2" s="1"/>
  <c r="N84" i="2"/>
  <c r="O84" i="2"/>
  <c r="P84" i="2"/>
  <c r="Q84" i="2"/>
  <c r="R84" i="2"/>
  <c r="S84" i="2"/>
  <c r="T84" i="2"/>
  <c r="V84" i="2"/>
  <c r="W84" i="2"/>
  <c r="A85" i="2"/>
  <c r="B85" i="2"/>
  <c r="E85" i="2"/>
  <c r="F85" i="2"/>
  <c r="G85" i="2"/>
  <c r="H85" i="2"/>
  <c r="I85" i="2" s="1"/>
  <c r="N85" i="2"/>
  <c r="O85" i="2"/>
  <c r="P85" i="2"/>
  <c r="Q85" i="2"/>
  <c r="R85" i="2"/>
  <c r="S85" i="2"/>
  <c r="T85" i="2"/>
  <c r="V85" i="2"/>
  <c r="W85" i="2"/>
  <c r="A86" i="2"/>
  <c r="B86" i="2"/>
  <c r="E86" i="2"/>
  <c r="F86" i="2"/>
  <c r="G86" i="2"/>
  <c r="H86" i="2"/>
  <c r="J86" i="2" s="1"/>
  <c r="N86" i="2"/>
  <c r="O86" i="2"/>
  <c r="P86" i="2"/>
  <c r="Q86" i="2"/>
  <c r="R86" i="2"/>
  <c r="S86" i="2"/>
  <c r="T86" i="2"/>
  <c r="V86" i="2"/>
  <c r="W86" i="2"/>
  <c r="A87" i="2"/>
  <c r="B87" i="2"/>
  <c r="E87" i="2"/>
  <c r="F87" i="2"/>
  <c r="G87" i="2"/>
  <c r="H87" i="2"/>
  <c r="N87" i="2"/>
  <c r="O87" i="2"/>
  <c r="P87" i="2"/>
  <c r="Q87" i="2"/>
  <c r="R87" i="2"/>
  <c r="S87" i="2"/>
  <c r="T87" i="2"/>
  <c r="V87" i="2"/>
  <c r="W87" i="2"/>
  <c r="A88" i="2"/>
  <c r="B88" i="2"/>
  <c r="E88" i="2"/>
  <c r="F88" i="2"/>
  <c r="G88" i="2"/>
  <c r="H88" i="2"/>
  <c r="N88" i="2"/>
  <c r="O88" i="2"/>
  <c r="P88" i="2"/>
  <c r="Q88" i="2"/>
  <c r="R88" i="2"/>
  <c r="S88" i="2"/>
  <c r="T88" i="2"/>
  <c r="V88" i="2"/>
  <c r="W88" i="2"/>
  <c r="A89" i="2"/>
  <c r="B89" i="2"/>
  <c r="E89" i="2"/>
  <c r="F89" i="2"/>
  <c r="G89" i="2"/>
  <c r="H89" i="2"/>
  <c r="I89" i="2" s="1"/>
  <c r="N89" i="2"/>
  <c r="O89" i="2"/>
  <c r="P89" i="2"/>
  <c r="Q89" i="2"/>
  <c r="R89" i="2"/>
  <c r="S89" i="2"/>
  <c r="T89" i="2"/>
  <c r="V89" i="2"/>
  <c r="W89" i="2"/>
  <c r="A90" i="2"/>
  <c r="B90" i="2"/>
  <c r="E90" i="2"/>
  <c r="F90" i="2"/>
  <c r="G90" i="2"/>
  <c r="H90" i="2"/>
  <c r="J90" i="2" s="1"/>
  <c r="N90" i="2"/>
  <c r="O90" i="2"/>
  <c r="P90" i="2"/>
  <c r="Q90" i="2"/>
  <c r="R90" i="2"/>
  <c r="S90" i="2"/>
  <c r="T90" i="2"/>
  <c r="V90" i="2"/>
  <c r="W90" i="2"/>
  <c r="A91" i="2"/>
  <c r="B91" i="2"/>
  <c r="E91" i="2"/>
  <c r="F91" i="2"/>
  <c r="G91" i="2"/>
  <c r="H91" i="2"/>
  <c r="N91" i="2"/>
  <c r="O91" i="2"/>
  <c r="P91" i="2"/>
  <c r="Q91" i="2"/>
  <c r="R91" i="2"/>
  <c r="S91" i="2"/>
  <c r="T91" i="2"/>
  <c r="V91" i="2"/>
  <c r="W91" i="2"/>
  <c r="A92" i="2"/>
  <c r="B92" i="2"/>
  <c r="E92" i="2"/>
  <c r="F92" i="2"/>
  <c r="G92" i="2"/>
  <c r="H92" i="2"/>
  <c r="N92" i="2"/>
  <c r="O92" i="2"/>
  <c r="P92" i="2"/>
  <c r="Q92" i="2"/>
  <c r="R92" i="2"/>
  <c r="S92" i="2"/>
  <c r="T92" i="2"/>
  <c r="V92" i="2"/>
  <c r="W92" i="2"/>
  <c r="A93" i="2"/>
  <c r="B93" i="2"/>
  <c r="E93" i="2"/>
  <c r="F93" i="2"/>
  <c r="G93" i="2"/>
  <c r="H93" i="2"/>
  <c r="N93" i="2"/>
  <c r="O93" i="2"/>
  <c r="P93" i="2"/>
  <c r="Q93" i="2"/>
  <c r="R93" i="2"/>
  <c r="S93" i="2"/>
  <c r="T93" i="2"/>
  <c r="V93" i="2"/>
  <c r="W93" i="2"/>
  <c r="A94" i="2"/>
  <c r="B94" i="2"/>
  <c r="E94" i="2"/>
  <c r="F94" i="2"/>
  <c r="G94" i="2"/>
  <c r="H94" i="2"/>
  <c r="N94" i="2"/>
  <c r="O94" i="2"/>
  <c r="P94" i="2"/>
  <c r="Q94" i="2"/>
  <c r="R94" i="2"/>
  <c r="S94" i="2"/>
  <c r="T94" i="2"/>
  <c r="V94" i="2"/>
  <c r="W94" i="2"/>
  <c r="A95" i="2"/>
  <c r="B95" i="2"/>
  <c r="E95" i="2"/>
  <c r="F95" i="2"/>
  <c r="G95" i="2"/>
  <c r="H95" i="2"/>
  <c r="I95" i="2" s="1"/>
  <c r="N95" i="2"/>
  <c r="O95" i="2"/>
  <c r="P95" i="2"/>
  <c r="Q95" i="2"/>
  <c r="R95" i="2"/>
  <c r="S95" i="2"/>
  <c r="T95" i="2"/>
  <c r="V95" i="2"/>
  <c r="W95" i="2"/>
  <c r="A96" i="2"/>
  <c r="B96" i="2"/>
  <c r="E96" i="2"/>
  <c r="F96" i="2"/>
  <c r="G96" i="2"/>
  <c r="H96" i="2"/>
  <c r="N96" i="2"/>
  <c r="O96" i="2"/>
  <c r="P96" i="2"/>
  <c r="Q96" i="2"/>
  <c r="R96" i="2"/>
  <c r="S96" i="2"/>
  <c r="T96" i="2"/>
  <c r="V96" i="2"/>
  <c r="W96" i="2"/>
  <c r="A97" i="2"/>
  <c r="B97" i="2"/>
  <c r="E97" i="2"/>
  <c r="F97" i="2"/>
  <c r="G97" i="2"/>
  <c r="H97" i="2"/>
  <c r="I97" i="2" s="1"/>
  <c r="N97" i="2"/>
  <c r="O97" i="2"/>
  <c r="P97" i="2"/>
  <c r="Q97" i="2"/>
  <c r="R97" i="2"/>
  <c r="S97" i="2"/>
  <c r="T97" i="2"/>
  <c r="V97" i="2"/>
  <c r="W97" i="2"/>
  <c r="A98" i="2"/>
  <c r="B98" i="2"/>
  <c r="E98" i="2"/>
  <c r="F98" i="2"/>
  <c r="G98" i="2"/>
  <c r="H98" i="2"/>
  <c r="N98" i="2"/>
  <c r="O98" i="2"/>
  <c r="P98" i="2"/>
  <c r="Q98" i="2"/>
  <c r="R98" i="2"/>
  <c r="S98" i="2"/>
  <c r="T98" i="2"/>
  <c r="V98" i="2"/>
  <c r="W98" i="2"/>
  <c r="A99" i="2"/>
  <c r="B99" i="2"/>
  <c r="E99" i="2"/>
  <c r="F99" i="2"/>
  <c r="G99" i="2"/>
  <c r="H99" i="2"/>
  <c r="N99" i="2"/>
  <c r="O99" i="2"/>
  <c r="P99" i="2"/>
  <c r="Q99" i="2"/>
  <c r="R99" i="2"/>
  <c r="S99" i="2"/>
  <c r="T99" i="2"/>
  <c r="V99" i="2"/>
  <c r="W99" i="2"/>
  <c r="A100" i="2"/>
  <c r="B100" i="2"/>
  <c r="E100" i="2"/>
  <c r="F100" i="2"/>
  <c r="G100" i="2"/>
  <c r="H100" i="2"/>
  <c r="J100" i="2" s="1"/>
  <c r="N100" i="2"/>
  <c r="O100" i="2"/>
  <c r="P100" i="2"/>
  <c r="Q100" i="2"/>
  <c r="R100" i="2"/>
  <c r="S100" i="2"/>
  <c r="T100" i="2"/>
  <c r="V100" i="2"/>
  <c r="W100" i="2"/>
  <c r="A101" i="2"/>
  <c r="B101" i="2"/>
  <c r="E101" i="2"/>
  <c r="F101" i="2"/>
  <c r="G101" i="2"/>
  <c r="H101" i="2"/>
  <c r="N101" i="2"/>
  <c r="O101" i="2"/>
  <c r="P101" i="2"/>
  <c r="Q101" i="2"/>
  <c r="R101" i="2"/>
  <c r="S101" i="2"/>
  <c r="T101" i="2"/>
  <c r="V101" i="2"/>
  <c r="W101" i="2"/>
  <c r="A102" i="2"/>
  <c r="B102" i="2"/>
  <c r="E102" i="2"/>
  <c r="F102" i="2"/>
  <c r="G102" i="2"/>
  <c r="H102" i="2"/>
  <c r="J102" i="2" s="1"/>
  <c r="N102" i="2"/>
  <c r="O102" i="2"/>
  <c r="P102" i="2"/>
  <c r="Q102" i="2"/>
  <c r="R102" i="2"/>
  <c r="S102" i="2"/>
  <c r="T102" i="2"/>
  <c r="V102" i="2"/>
  <c r="W102" i="2"/>
  <c r="A103" i="2"/>
  <c r="B103" i="2"/>
  <c r="E103" i="2"/>
  <c r="F103" i="2"/>
  <c r="G103" i="2"/>
  <c r="H103" i="2"/>
  <c r="N103" i="2"/>
  <c r="O103" i="2"/>
  <c r="P103" i="2"/>
  <c r="Q103" i="2"/>
  <c r="R103" i="2"/>
  <c r="S103" i="2"/>
  <c r="T103" i="2"/>
  <c r="V103" i="2"/>
  <c r="W103" i="2"/>
  <c r="A104" i="2"/>
  <c r="B104" i="2"/>
  <c r="E104" i="2"/>
  <c r="F104" i="2"/>
  <c r="G104" i="2"/>
  <c r="H104" i="2"/>
  <c r="J104" i="2" s="1"/>
  <c r="N104" i="2"/>
  <c r="O104" i="2"/>
  <c r="P104" i="2"/>
  <c r="Q104" i="2"/>
  <c r="R104" i="2"/>
  <c r="S104" i="2"/>
  <c r="T104" i="2"/>
  <c r="V104" i="2"/>
  <c r="W104" i="2"/>
  <c r="A105" i="2"/>
  <c r="B105" i="2"/>
  <c r="E105" i="2"/>
  <c r="F105" i="2"/>
  <c r="G105" i="2"/>
  <c r="H105" i="2"/>
  <c r="I105" i="2" s="1"/>
  <c r="N105" i="2"/>
  <c r="O105" i="2"/>
  <c r="P105" i="2"/>
  <c r="Q105" i="2"/>
  <c r="R105" i="2"/>
  <c r="S105" i="2"/>
  <c r="T105" i="2"/>
  <c r="V105" i="2"/>
  <c r="W105" i="2"/>
  <c r="A106" i="2"/>
  <c r="B106" i="2"/>
  <c r="E106" i="2"/>
  <c r="F106" i="2"/>
  <c r="G106" i="2"/>
  <c r="H106" i="2"/>
  <c r="J106" i="2" s="1"/>
  <c r="N106" i="2"/>
  <c r="O106" i="2"/>
  <c r="P106" i="2"/>
  <c r="Q106" i="2"/>
  <c r="R106" i="2"/>
  <c r="S106" i="2"/>
  <c r="T106" i="2"/>
  <c r="V106" i="2"/>
  <c r="W106" i="2"/>
  <c r="A107" i="2"/>
  <c r="B107" i="2"/>
  <c r="E107" i="2"/>
  <c r="F107" i="2"/>
  <c r="G107" i="2"/>
  <c r="H107" i="2"/>
  <c r="I107" i="2" s="1"/>
  <c r="N107" i="2"/>
  <c r="O107" i="2"/>
  <c r="P107" i="2"/>
  <c r="Q107" i="2"/>
  <c r="R107" i="2"/>
  <c r="S107" i="2"/>
  <c r="T107" i="2"/>
  <c r="V107" i="2"/>
  <c r="W107" i="2"/>
  <c r="A108" i="2"/>
  <c r="B108" i="2"/>
  <c r="E108" i="2"/>
  <c r="F108" i="2"/>
  <c r="G108" i="2"/>
  <c r="H108" i="2"/>
  <c r="I108" i="2" s="1"/>
  <c r="N108" i="2"/>
  <c r="O108" i="2"/>
  <c r="P108" i="2"/>
  <c r="Q108" i="2"/>
  <c r="R108" i="2"/>
  <c r="S108" i="2"/>
  <c r="T108" i="2"/>
  <c r="V108" i="2"/>
  <c r="W108" i="2"/>
  <c r="A109" i="2"/>
  <c r="B109" i="2"/>
  <c r="E109" i="2"/>
  <c r="F109" i="2"/>
  <c r="G109" i="2"/>
  <c r="H109" i="2"/>
  <c r="N109" i="2"/>
  <c r="O109" i="2"/>
  <c r="P109" i="2"/>
  <c r="Q109" i="2"/>
  <c r="R109" i="2"/>
  <c r="S109" i="2"/>
  <c r="T109" i="2"/>
  <c r="V109" i="2"/>
  <c r="W109" i="2"/>
  <c r="A110" i="2"/>
  <c r="B110" i="2"/>
  <c r="E110" i="2"/>
  <c r="F110" i="2"/>
  <c r="G110" i="2"/>
  <c r="H110" i="2"/>
  <c r="N110" i="2"/>
  <c r="O110" i="2"/>
  <c r="P110" i="2"/>
  <c r="Q110" i="2"/>
  <c r="R110" i="2"/>
  <c r="S110" i="2"/>
  <c r="T110" i="2"/>
  <c r="V110" i="2"/>
  <c r="X110" i="2" s="1"/>
  <c r="W110" i="2"/>
  <c r="A111" i="2"/>
  <c r="B111" i="2"/>
  <c r="E111" i="2"/>
  <c r="F111" i="2"/>
  <c r="G111" i="2"/>
  <c r="H111" i="2"/>
  <c r="I111" i="2" s="1"/>
  <c r="J111" i="2"/>
  <c r="N111" i="2"/>
  <c r="O111" i="2"/>
  <c r="P111" i="2"/>
  <c r="Q111" i="2"/>
  <c r="R111" i="2"/>
  <c r="S111" i="2"/>
  <c r="T111" i="2"/>
  <c r="V111" i="2"/>
  <c r="W111" i="2"/>
  <c r="A112" i="2"/>
  <c r="B112" i="2"/>
  <c r="E112" i="2"/>
  <c r="F112" i="2"/>
  <c r="G112" i="2"/>
  <c r="H112" i="2"/>
  <c r="N112" i="2"/>
  <c r="O112" i="2"/>
  <c r="P112" i="2"/>
  <c r="Q112" i="2"/>
  <c r="R112" i="2"/>
  <c r="S112" i="2"/>
  <c r="T112" i="2"/>
  <c r="V112" i="2"/>
  <c r="W112" i="2"/>
  <c r="A113" i="2"/>
  <c r="B113" i="2"/>
  <c r="E113" i="2"/>
  <c r="F113" i="2"/>
  <c r="G113" i="2"/>
  <c r="H113" i="2"/>
  <c r="I113" i="2" s="1"/>
  <c r="N113" i="2"/>
  <c r="O113" i="2"/>
  <c r="P113" i="2"/>
  <c r="Q113" i="2"/>
  <c r="R113" i="2"/>
  <c r="S113" i="2"/>
  <c r="T113" i="2"/>
  <c r="V113" i="2"/>
  <c r="W113" i="2"/>
  <c r="A114" i="2"/>
  <c r="B114" i="2"/>
  <c r="E114" i="2"/>
  <c r="F114" i="2"/>
  <c r="G114" i="2"/>
  <c r="H114" i="2"/>
  <c r="J114" i="2" s="1"/>
  <c r="N114" i="2"/>
  <c r="O114" i="2"/>
  <c r="P114" i="2"/>
  <c r="Q114" i="2"/>
  <c r="R114" i="2"/>
  <c r="S114" i="2"/>
  <c r="T114" i="2"/>
  <c r="V114" i="2"/>
  <c r="W114" i="2"/>
  <c r="A115" i="2"/>
  <c r="B115" i="2"/>
  <c r="E115" i="2"/>
  <c r="F115" i="2"/>
  <c r="G115" i="2"/>
  <c r="H115" i="2"/>
  <c r="J115" i="2" s="1"/>
  <c r="N115" i="2"/>
  <c r="O115" i="2"/>
  <c r="P115" i="2"/>
  <c r="Q115" i="2"/>
  <c r="R115" i="2"/>
  <c r="S115" i="2"/>
  <c r="T115" i="2"/>
  <c r="V115" i="2"/>
  <c r="W115" i="2"/>
  <c r="A116" i="2"/>
  <c r="B116" i="2"/>
  <c r="E116" i="2"/>
  <c r="F116" i="2"/>
  <c r="G116" i="2"/>
  <c r="H116" i="2"/>
  <c r="J116" i="2" s="1"/>
  <c r="N116" i="2"/>
  <c r="O116" i="2"/>
  <c r="P116" i="2"/>
  <c r="Q116" i="2"/>
  <c r="R116" i="2"/>
  <c r="S116" i="2"/>
  <c r="T116" i="2"/>
  <c r="V116" i="2"/>
  <c r="W116" i="2"/>
  <c r="A117" i="2"/>
  <c r="B117" i="2"/>
  <c r="E117" i="2"/>
  <c r="F117" i="2"/>
  <c r="G117" i="2"/>
  <c r="H117" i="2"/>
  <c r="I117" i="2" s="1"/>
  <c r="N117" i="2"/>
  <c r="O117" i="2"/>
  <c r="P117" i="2"/>
  <c r="Q117" i="2"/>
  <c r="R117" i="2"/>
  <c r="S117" i="2"/>
  <c r="T117" i="2"/>
  <c r="V117" i="2"/>
  <c r="W117" i="2"/>
  <c r="A118" i="2"/>
  <c r="B118" i="2"/>
  <c r="E118" i="2"/>
  <c r="F118" i="2"/>
  <c r="G118" i="2"/>
  <c r="H118" i="2"/>
  <c r="N118" i="2"/>
  <c r="O118" i="2"/>
  <c r="P118" i="2"/>
  <c r="Q118" i="2"/>
  <c r="R118" i="2"/>
  <c r="S118" i="2"/>
  <c r="T118" i="2"/>
  <c r="V118" i="2"/>
  <c r="W118" i="2"/>
  <c r="A119" i="2"/>
  <c r="B119" i="2"/>
  <c r="E119" i="2"/>
  <c r="F119" i="2"/>
  <c r="G119" i="2"/>
  <c r="H119" i="2"/>
  <c r="N119" i="2"/>
  <c r="O119" i="2"/>
  <c r="P119" i="2"/>
  <c r="Q119" i="2"/>
  <c r="R119" i="2"/>
  <c r="S119" i="2"/>
  <c r="T119" i="2"/>
  <c r="V119" i="2"/>
  <c r="X119" i="2" s="1"/>
  <c r="W119" i="2"/>
  <c r="A120" i="2"/>
  <c r="B120" i="2"/>
  <c r="E120" i="2"/>
  <c r="F120" i="2"/>
  <c r="G120" i="2"/>
  <c r="H120" i="2"/>
  <c r="N120" i="2"/>
  <c r="O120" i="2"/>
  <c r="P120" i="2"/>
  <c r="Q120" i="2"/>
  <c r="R120" i="2"/>
  <c r="S120" i="2"/>
  <c r="T120" i="2"/>
  <c r="V120" i="2"/>
  <c r="W120" i="2"/>
  <c r="A121" i="2"/>
  <c r="B121" i="2"/>
  <c r="E121" i="2"/>
  <c r="F121" i="2"/>
  <c r="G121" i="2"/>
  <c r="H121" i="2"/>
  <c r="I121" i="2" s="1"/>
  <c r="N121" i="2"/>
  <c r="O121" i="2"/>
  <c r="P121" i="2"/>
  <c r="Q121" i="2"/>
  <c r="R121" i="2"/>
  <c r="S121" i="2"/>
  <c r="T121" i="2"/>
  <c r="V121" i="2"/>
  <c r="W121" i="2"/>
  <c r="A122" i="2"/>
  <c r="B122" i="2"/>
  <c r="E122" i="2"/>
  <c r="F122" i="2"/>
  <c r="G122" i="2"/>
  <c r="H122" i="2"/>
  <c r="J122" i="2" s="1"/>
  <c r="N122" i="2"/>
  <c r="O122" i="2"/>
  <c r="P122" i="2"/>
  <c r="Q122" i="2"/>
  <c r="R122" i="2"/>
  <c r="S122" i="2"/>
  <c r="T122" i="2"/>
  <c r="V122" i="2"/>
  <c r="W122" i="2"/>
  <c r="A123" i="2"/>
  <c r="B123" i="2"/>
  <c r="E123" i="2"/>
  <c r="F123" i="2"/>
  <c r="G123" i="2"/>
  <c r="H123" i="2"/>
  <c r="N123" i="2"/>
  <c r="O123" i="2"/>
  <c r="P123" i="2"/>
  <c r="Q123" i="2"/>
  <c r="R123" i="2"/>
  <c r="S123" i="2"/>
  <c r="T123" i="2"/>
  <c r="V123" i="2"/>
  <c r="W123" i="2"/>
  <c r="A124" i="2"/>
  <c r="B124" i="2"/>
  <c r="E124" i="2"/>
  <c r="F124" i="2"/>
  <c r="G124" i="2"/>
  <c r="H124" i="2"/>
  <c r="I124" i="2" s="1"/>
  <c r="N124" i="2"/>
  <c r="O124" i="2"/>
  <c r="P124" i="2"/>
  <c r="Q124" i="2"/>
  <c r="R124" i="2"/>
  <c r="S124" i="2"/>
  <c r="T124" i="2"/>
  <c r="V124" i="2"/>
  <c r="W124" i="2"/>
  <c r="A125" i="2"/>
  <c r="B125" i="2"/>
  <c r="E125" i="2"/>
  <c r="F125" i="2"/>
  <c r="G125" i="2"/>
  <c r="H125" i="2"/>
  <c r="N125" i="2"/>
  <c r="O125" i="2"/>
  <c r="P125" i="2"/>
  <c r="Q125" i="2"/>
  <c r="R125" i="2"/>
  <c r="S125" i="2"/>
  <c r="T125" i="2"/>
  <c r="V125" i="2"/>
  <c r="W125" i="2"/>
  <c r="A126" i="2"/>
  <c r="B126" i="2"/>
  <c r="E126" i="2"/>
  <c r="F126" i="2"/>
  <c r="G126" i="2"/>
  <c r="H126" i="2"/>
  <c r="J126" i="2" s="1"/>
  <c r="N126" i="2"/>
  <c r="O126" i="2"/>
  <c r="P126" i="2"/>
  <c r="Q126" i="2"/>
  <c r="R126" i="2"/>
  <c r="S126" i="2"/>
  <c r="T126" i="2"/>
  <c r="V126" i="2"/>
  <c r="W126" i="2"/>
  <c r="A127" i="2"/>
  <c r="B127" i="2"/>
  <c r="E127" i="2"/>
  <c r="F127" i="2"/>
  <c r="G127" i="2"/>
  <c r="H127" i="2"/>
  <c r="N127" i="2"/>
  <c r="O127" i="2"/>
  <c r="P127" i="2"/>
  <c r="Q127" i="2"/>
  <c r="R127" i="2"/>
  <c r="S127" i="2"/>
  <c r="T127" i="2"/>
  <c r="V127" i="2"/>
  <c r="W127" i="2"/>
  <c r="A128" i="2"/>
  <c r="B128" i="2"/>
  <c r="E128" i="2"/>
  <c r="F128" i="2"/>
  <c r="G128" i="2"/>
  <c r="H128" i="2"/>
  <c r="J128" i="2" s="1"/>
  <c r="N128" i="2"/>
  <c r="O128" i="2"/>
  <c r="P128" i="2"/>
  <c r="Q128" i="2"/>
  <c r="R128" i="2"/>
  <c r="S128" i="2"/>
  <c r="T128" i="2"/>
  <c r="V128" i="2"/>
  <c r="W128" i="2"/>
  <c r="A129" i="2"/>
  <c r="B129" i="2"/>
  <c r="E129" i="2"/>
  <c r="F129" i="2"/>
  <c r="G129" i="2"/>
  <c r="H129" i="2"/>
  <c r="N129" i="2"/>
  <c r="O129" i="2"/>
  <c r="P129" i="2"/>
  <c r="Q129" i="2"/>
  <c r="R129" i="2"/>
  <c r="S129" i="2"/>
  <c r="T129" i="2"/>
  <c r="V129" i="2"/>
  <c r="W129" i="2"/>
  <c r="A130" i="2"/>
  <c r="B130" i="2"/>
  <c r="E130" i="2"/>
  <c r="F130" i="2"/>
  <c r="G130" i="2"/>
  <c r="H130" i="2"/>
  <c r="J130" i="2" s="1"/>
  <c r="N130" i="2"/>
  <c r="O130" i="2"/>
  <c r="P130" i="2"/>
  <c r="Q130" i="2"/>
  <c r="R130" i="2"/>
  <c r="S130" i="2"/>
  <c r="T130" i="2"/>
  <c r="V130" i="2"/>
  <c r="W130" i="2"/>
  <c r="A131" i="2"/>
  <c r="B131" i="2"/>
  <c r="E131" i="2"/>
  <c r="F131" i="2"/>
  <c r="G131" i="2"/>
  <c r="H131" i="2"/>
  <c r="J131" i="2" s="1"/>
  <c r="N131" i="2"/>
  <c r="O131" i="2"/>
  <c r="P131" i="2"/>
  <c r="Q131" i="2"/>
  <c r="R131" i="2"/>
  <c r="S131" i="2"/>
  <c r="T131" i="2"/>
  <c r="V131" i="2"/>
  <c r="W131" i="2"/>
  <c r="A132" i="2"/>
  <c r="B132" i="2"/>
  <c r="E132" i="2"/>
  <c r="F132" i="2"/>
  <c r="G132" i="2"/>
  <c r="H132" i="2"/>
  <c r="I132" i="2" s="1"/>
  <c r="N132" i="2"/>
  <c r="O132" i="2"/>
  <c r="P132" i="2"/>
  <c r="Q132" i="2"/>
  <c r="R132" i="2"/>
  <c r="S132" i="2"/>
  <c r="T132" i="2"/>
  <c r="V132" i="2"/>
  <c r="W132" i="2"/>
  <c r="A133" i="2"/>
  <c r="B133" i="2"/>
  <c r="E133" i="2"/>
  <c r="F133" i="2"/>
  <c r="G133" i="2"/>
  <c r="H133" i="2"/>
  <c r="N133" i="2"/>
  <c r="O133" i="2"/>
  <c r="P133" i="2"/>
  <c r="Q133" i="2"/>
  <c r="R133" i="2"/>
  <c r="S133" i="2"/>
  <c r="T133" i="2"/>
  <c r="V133" i="2"/>
  <c r="W133" i="2"/>
  <c r="A134" i="2"/>
  <c r="B134" i="2"/>
  <c r="E134" i="2"/>
  <c r="F134" i="2"/>
  <c r="G134" i="2"/>
  <c r="H134" i="2"/>
  <c r="N134" i="2"/>
  <c r="O134" i="2"/>
  <c r="P134" i="2"/>
  <c r="Q134" i="2"/>
  <c r="R134" i="2"/>
  <c r="S134" i="2"/>
  <c r="T134" i="2"/>
  <c r="V134" i="2"/>
  <c r="W134" i="2"/>
  <c r="A135" i="2"/>
  <c r="B135" i="2"/>
  <c r="E135" i="2"/>
  <c r="F135" i="2"/>
  <c r="G135" i="2"/>
  <c r="H135" i="2"/>
  <c r="J135" i="2" s="1"/>
  <c r="N135" i="2"/>
  <c r="O135" i="2"/>
  <c r="P135" i="2"/>
  <c r="Q135" i="2"/>
  <c r="R135" i="2"/>
  <c r="S135" i="2"/>
  <c r="T135" i="2"/>
  <c r="V135" i="2"/>
  <c r="W135" i="2"/>
  <c r="A136" i="2"/>
  <c r="B136" i="2"/>
  <c r="E136" i="2"/>
  <c r="F136" i="2"/>
  <c r="G136" i="2"/>
  <c r="H136" i="2"/>
  <c r="N136" i="2"/>
  <c r="O136" i="2"/>
  <c r="P136" i="2"/>
  <c r="Q136" i="2"/>
  <c r="R136" i="2"/>
  <c r="S136" i="2"/>
  <c r="T136" i="2"/>
  <c r="V136" i="2"/>
  <c r="W136" i="2"/>
  <c r="A137" i="2"/>
  <c r="B137" i="2"/>
  <c r="E137" i="2"/>
  <c r="F137" i="2"/>
  <c r="G137" i="2"/>
  <c r="H137" i="2"/>
  <c r="N137" i="2"/>
  <c r="O137" i="2"/>
  <c r="P137" i="2"/>
  <c r="Q137" i="2"/>
  <c r="R137" i="2"/>
  <c r="S137" i="2"/>
  <c r="T137" i="2"/>
  <c r="V137" i="2"/>
  <c r="W137" i="2"/>
  <c r="A138" i="2"/>
  <c r="B138" i="2"/>
  <c r="E138" i="2"/>
  <c r="F138" i="2"/>
  <c r="G138" i="2"/>
  <c r="H138" i="2"/>
  <c r="J138" i="2" s="1"/>
  <c r="N138" i="2"/>
  <c r="O138" i="2"/>
  <c r="P138" i="2"/>
  <c r="Q138" i="2"/>
  <c r="R138" i="2"/>
  <c r="S138" i="2"/>
  <c r="T138" i="2"/>
  <c r="V138" i="2"/>
  <c r="W138" i="2"/>
  <c r="A139" i="2"/>
  <c r="B139" i="2"/>
  <c r="E139" i="2"/>
  <c r="F139" i="2"/>
  <c r="G139" i="2"/>
  <c r="H139" i="2"/>
  <c r="J139" i="2" s="1"/>
  <c r="N139" i="2"/>
  <c r="O139" i="2"/>
  <c r="P139" i="2"/>
  <c r="Q139" i="2"/>
  <c r="R139" i="2"/>
  <c r="S139" i="2"/>
  <c r="T139" i="2"/>
  <c r="V139" i="2"/>
  <c r="W139" i="2"/>
  <c r="A140" i="2"/>
  <c r="B140" i="2"/>
  <c r="E140" i="2"/>
  <c r="F140" i="2"/>
  <c r="G140" i="2"/>
  <c r="H140" i="2"/>
  <c r="I140" i="2" s="1"/>
  <c r="N140" i="2"/>
  <c r="O140" i="2"/>
  <c r="P140" i="2"/>
  <c r="Q140" i="2"/>
  <c r="R140" i="2"/>
  <c r="S140" i="2"/>
  <c r="T140" i="2"/>
  <c r="V140" i="2"/>
  <c r="W140" i="2"/>
  <c r="A141" i="2"/>
  <c r="B141" i="2"/>
  <c r="E141" i="2"/>
  <c r="F141" i="2"/>
  <c r="G141" i="2"/>
  <c r="H141" i="2"/>
  <c r="N141" i="2"/>
  <c r="O141" i="2"/>
  <c r="P141" i="2"/>
  <c r="Q141" i="2"/>
  <c r="R141" i="2"/>
  <c r="S141" i="2"/>
  <c r="T141" i="2"/>
  <c r="V141" i="2"/>
  <c r="W141" i="2"/>
  <c r="A142" i="2"/>
  <c r="B142" i="2"/>
  <c r="E142" i="2"/>
  <c r="F142" i="2"/>
  <c r="G142" i="2"/>
  <c r="H142" i="2"/>
  <c r="J142" i="2" s="1"/>
  <c r="N142" i="2"/>
  <c r="O142" i="2"/>
  <c r="P142" i="2"/>
  <c r="Q142" i="2"/>
  <c r="R142" i="2"/>
  <c r="S142" i="2"/>
  <c r="T142" i="2"/>
  <c r="V142" i="2"/>
  <c r="W142" i="2"/>
  <c r="A143" i="2"/>
  <c r="B143" i="2"/>
  <c r="E143" i="2"/>
  <c r="F143" i="2"/>
  <c r="G143" i="2"/>
  <c r="H143" i="2"/>
  <c r="I143" i="2" s="1"/>
  <c r="N143" i="2"/>
  <c r="O143" i="2"/>
  <c r="P143" i="2"/>
  <c r="Q143" i="2"/>
  <c r="R143" i="2"/>
  <c r="S143" i="2"/>
  <c r="T143" i="2"/>
  <c r="V143" i="2"/>
  <c r="W143" i="2"/>
  <c r="A144" i="2"/>
  <c r="B144" i="2"/>
  <c r="E144" i="2"/>
  <c r="F144" i="2"/>
  <c r="G144" i="2"/>
  <c r="H144" i="2"/>
  <c r="I144" i="2" s="1"/>
  <c r="N144" i="2"/>
  <c r="O144" i="2"/>
  <c r="P144" i="2"/>
  <c r="Q144" i="2"/>
  <c r="R144" i="2"/>
  <c r="S144" i="2"/>
  <c r="T144" i="2"/>
  <c r="V144" i="2"/>
  <c r="W144" i="2"/>
  <c r="A145" i="2"/>
  <c r="B145" i="2"/>
  <c r="E145" i="2"/>
  <c r="F145" i="2"/>
  <c r="G145" i="2"/>
  <c r="H145" i="2"/>
  <c r="N145" i="2"/>
  <c r="O145" i="2"/>
  <c r="P145" i="2"/>
  <c r="Q145" i="2"/>
  <c r="R145" i="2"/>
  <c r="S145" i="2"/>
  <c r="T145" i="2"/>
  <c r="V145" i="2"/>
  <c r="W145" i="2"/>
  <c r="X145" i="2" s="1"/>
  <c r="A146" i="2"/>
  <c r="B146" i="2"/>
  <c r="E146" i="2"/>
  <c r="F146" i="2"/>
  <c r="G146" i="2"/>
  <c r="H146" i="2"/>
  <c r="J146" i="2" s="1"/>
  <c r="N146" i="2"/>
  <c r="O146" i="2"/>
  <c r="P146" i="2"/>
  <c r="Q146" i="2"/>
  <c r="R146" i="2"/>
  <c r="S146" i="2"/>
  <c r="T146" i="2"/>
  <c r="V146" i="2"/>
  <c r="W146" i="2"/>
  <c r="A147" i="2"/>
  <c r="B147" i="2"/>
  <c r="E147" i="2"/>
  <c r="F147" i="2"/>
  <c r="G147" i="2"/>
  <c r="H147" i="2"/>
  <c r="N147" i="2"/>
  <c r="O147" i="2"/>
  <c r="P147" i="2"/>
  <c r="Q147" i="2"/>
  <c r="R147" i="2"/>
  <c r="S147" i="2"/>
  <c r="T147" i="2"/>
  <c r="V147" i="2"/>
  <c r="W147" i="2"/>
  <c r="A148" i="2"/>
  <c r="B148" i="2"/>
  <c r="E148" i="2"/>
  <c r="F148" i="2"/>
  <c r="G148" i="2"/>
  <c r="H148" i="2"/>
  <c r="N148" i="2"/>
  <c r="O148" i="2"/>
  <c r="P148" i="2"/>
  <c r="Q148" i="2"/>
  <c r="R148" i="2"/>
  <c r="S148" i="2"/>
  <c r="T148" i="2"/>
  <c r="V148" i="2"/>
  <c r="W148" i="2"/>
  <c r="A149" i="2"/>
  <c r="B149" i="2"/>
  <c r="E149" i="2"/>
  <c r="F149" i="2"/>
  <c r="G149" i="2"/>
  <c r="H149" i="2"/>
  <c r="N149" i="2"/>
  <c r="O149" i="2"/>
  <c r="P149" i="2"/>
  <c r="Q149" i="2"/>
  <c r="R149" i="2"/>
  <c r="S149" i="2"/>
  <c r="T149" i="2"/>
  <c r="V149" i="2"/>
  <c r="W149" i="2"/>
  <c r="A150" i="2"/>
  <c r="B150" i="2"/>
  <c r="E150" i="2"/>
  <c r="F150" i="2"/>
  <c r="G150" i="2"/>
  <c r="H150" i="2"/>
  <c r="N150" i="2"/>
  <c r="O150" i="2"/>
  <c r="P150" i="2"/>
  <c r="Q150" i="2"/>
  <c r="R150" i="2"/>
  <c r="S150" i="2"/>
  <c r="T150" i="2"/>
  <c r="V150" i="2"/>
  <c r="W150" i="2"/>
  <c r="O11" i="2"/>
  <c r="B11" i="2"/>
  <c r="U110" i="2" l="1"/>
  <c r="U149" i="2"/>
  <c r="U145" i="2"/>
  <c r="U141" i="2"/>
  <c r="U150" i="2"/>
  <c r="U146" i="2"/>
  <c r="U142" i="2"/>
  <c r="U147" i="2"/>
  <c r="U143" i="2"/>
  <c r="U148" i="2"/>
  <c r="X146" i="2"/>
  <c r="U144" i="2"/>
  <c r="U137" i="2"/>
  <c r="U133" i="2"/>
  <c r="U138" i="2"/>
  <c r="U134" i="2"/>
  <c r="U139" i="2"/>
  <c r="U135" i="2"/>
  <c r="U131" i="2"/>
  <c r="U140" i="2"/>
  <c r="U136" i="2"/>
  <c r="U132" i="2"/>
  <c r="U126" i="2"/>
  <c r="I126" i="2"/>
  <c r="U130" i="2"/>
  <c r="U125" i="2"/>
  <c r="U121" i="2"/>
  <c r="U117" i="2"/>
  <c r="U113" i="2"/>
  <c r="U127" i="2"/>
  <c r="U122" i="2"/>
  <c r="U118" i="2"/>
  <c r="U114" i="2"/>
  <c r="U128" i="2"/>
  <c r="U123" i="2"/>
  <c r="X121" i="2"/>
  <c r="U119" i="2"/>
  <c r="X117" i="2"/>
  <c r="U115" i="2"/>
  <c r="U111" i="2"/>
  <c r="U129" i="2"/>
  <c r="U124" i="2"/>
  <c r="U120" i="2"/>
  <c r="U116" i="2"/>
  <c r="U112" i="2"/>
  <c r="U108" i="2"/>
  <c r="U104" i="2"/>
  <c r="U100" i="2"/>
  <c r="U96" i="2"/>
  <c r="U92" i="2"/>
  <c r="U109" i="2"/>
  <c r="U105" i="2"/>
  <c r="U101" i="2"/>
  <c r="U97" i="2"/>
  <c r="U93" i="2"/>
  <c r="U106" i="2"/>
  <c r="U102" i="2"/>
  <c r="U98" i="2"/>
  <c r="U94" i="2"/>
  <c r="U107" i="2"/>
  <c r="U103" i="2"/>
  <c r="U99" i="2"/>
  <c r="U95" i="2"/>
  <c r="U91" i="2"/>
  <c r="J143" i="2"/>
  <c r="J140" i="2"/>
  <c r="K140" i="2" s="1"/>
  <c r="L140" i="2" s="1"/>
  <c r="I138" i="2"/>
  <c r="K138" i="2" s="1"/>
  <c r="L138" i="2" s="1"/>
  <c r="X137" i="2"/>
  <c r="X133" i="2"/>
  <c r="X105" i="2"/>
  <c r="X101" i="2"/>
  <c r="X57" i="2"/>
  <c r="U57" i="2"/>
  <c r="X138" i="2"/>
  <c r="X132" i="2"/>
  <c r="J132" i="2"/>
  <c r="K132" i="2" s="1"/>
  <c r="L132" i="2" s="1"/>
  <c r="X103" i="2"/>
  <c r="U60" i="2"/>
  <c r="X142" i="2"/>
  <c r="X134" i="2"/>
  <c r="X130" i="2"/>
  <c r="I116" i="2"/>
  <c r="K116" i="2" s="1"/>
  <c r="M116" i="2" s="1"/>
  <c r="X111" i="2"/>
  <c r="X104" i="2"/>
  <c r="J84" i="2"/>
  <c r="X75" i="2"/>
  <c r="J18" i="2"/>
  <c r="K18" i="2" s="1"/>
  <c r="L18" i="2" s="1"/>
  <c r="U88" i="2"/>
  <c r="U84" i="2"/>
  <c r="U83" i="2"/>
  <c r="U79" i="2"/>
  <c r="U75" i="2"/>
  <c r="U70" i="2"/>
  <c r="U66" i="2"/>
  <c r="U59" i="2"/>
  <c r="U54" i="2"/>
  <c r="U50" i="2"/>
  <c r="U45" i="2"/>
  <c r="U41" i="2"/>
  <c r="U37" i="2"/>
  <c r="U33" i="2"/>
  <c r="U89" i="2"/>
  <c r="U85" i="2"/>
  <c r="U80" i="2"/>
  <c r="U76" i="2"/>
  <c r="X74" i="2"/>
  <c r="U72" i="2"/>
  <c r="U71" i="2"/>
  <c r="X69" i="2"/>
  <c r="U67" i="2"/>
  <c r="U63" i="2"/>
  <c r="U61" i="2"/>
  <c r="X58" i="2"/>
  <c r="U55" i="2"/>
  <c r="U51" i="2"/>
  <c r="I49" i="2"/>
  <c r="K49" i="2" s="1"/>
  <c r="M49" i="2" s="1"/>
  <c r="U46" i="2"/>
  <c r="U42" i="2"/>
  <c r="U38" i="2"/>
  <c r="U34" i="2"/>
  <c r="X32" i="2"/>
  <c r="U90" i="2"/>
  <c r="U86" i="2"/>
  <c r="U81" i="2"/>
  <c r="U77" i="2"/>
  <c r="U73" i="2"/>
  <c r="U68" i="2"/>
  <c r="U64" i="2"/>
  <c r="U62" i="2"/>
  <c r="U56" i="2"/>
  <c r="U52" i="2"/>
  <c r="U47" i="2"/>
  <c r="U43" i="2"/>
  <c r="U39" i="2"/>
  <c r="U35" i="2"/>
  <c r="U31" i="2"/>
  <c r="U87" i="2"/>
  <c r="X85" i="2"/>
  <c r="U82" i="2"/>
  <c r="U78" i="2"/>
  <c r="U74" i="2"/>
  <c r="J72" i="2"/>
  <c r="K72" i="2" s="1"/>
  <c r="M72" i="2" s="1"/>
  <c r="U69" i="2"/>
  <c r="U65" i="2"/>
  <c r="I63" i="2"/>
  <c r="U58" i="2"/>
  <c r="U53" i="2"/>
  <c r="U49" i="2"/>
  <c r="U48" i="2"/>
  <c r="U40" i="2"/>
  <c r="X39" i="2"/>
  <c r="U36" i="2"/>
  <c r="U32" i="2"/>
  <c r="U28" i="2"/>
  <c r="U24" i="2"/>
  <c r="U20" i="2"/>
  <c r="U15" i="2"/>
  <c r="U30" i="2"/>
  <c r="U29" i="2"/>
  <c r="U25" i="2"/>
  <c r="U21" i="2"/>
  <c r="U16" i="2"/>
  <c r="X14" i="2"/>
  <c r="U12" i="2"/>
  <c r="U26" i="2"/>
  <c r="U22" i="2"/>
  <c r="U18" i="2"/>
  <c r="U17" i="2"/>
  <c r="U13" i="2"/>
  <c r="J30" i="2"/>
  <c r="K30" i="2" s="1"/>
  <c r="M30" i="2" s="1"/>
  <c r="U27" i="2"/>
  <c r="U23" i="2"/>
  <c r="U19" i="2"/>
  <c r="U14" i="2"/>
  <c r="I131" i="2"/>
  <c r="K131" i="2" s="1"/>
  <c r="M131" i="2" s="1"/>
  <c r="I128" i="2"/>
  <c r="K128" i="2" s="1"/>
  <c r="M128" i="2" s="1"/>
  <c r="X126" i="2"/>
  <c r="I122" i="2"/>
  <c r="K122" i="2" s="1"/>
  <c r="M122" i="2" s="1"/>
  <c r="J108" i="2"/>
  <c r="K108" i="2" s="1"/>
  <c r="M108" i="2" s="1"/>
  <c r="I104" i="2"/>
  <c r="K104" i="2" s="1"/>
  <c r="M104" i="2" s="1"/>
  <c r="I100" i="2"/>
  <c r="K100" i="2" s="1"/>
  <c r="L100" i="2" s="1"/>
  <c r="J85" i="2"/>
  <c r="K85" i="2" s="1"/>
  <c r="L85" i="2" s="1"/>
  <c r="I67" i="2"/>
  <c r="K67" i="2" s="1"/>
  <c r="M67" i="2" s="1"/>
  <c r="I64" i="2"/>
  <c r="K64" i="2" s="1"/>
  <c r="M64" i="2" s="1"/>
  <c r="J52" i="2"/>
  <c r="X51" i="2"/>
  <c r="I40" i="2"/>
  <c r="K40" i="2" s="1"/>
  <c r="L40" i="2" s="1"/>
  <c r="I33" i="2"/>
  <c r="K33" i="2" s="1"/>
  <c r="M33" i="2" s="1"/>
  <c r="I31" i="2"/>
  <c r="J20" i="2"/>
  <c r="K20" i="2" s="1"/>
  <c r="L20" i="2" s="1"/>
  <c r="X19" i="2"/>
  <c r="X18" i="2"/>
  <c r="I12" i="2"/>
  <c r="X125" i="2"/>
  <c r="J124" i="2"/>
  <c r="K124" i="2" s="1"/>
  <c r="L124" i="2" s="1"/>
  <c r="J107" i="2"/>
  <c r="K107" i="2" s="1"/>
  <c r="L107" i="2" s="1"/>
  <c r="I102" i="2"/>
  <c r="K102" i="2" s="1"/>
  <c r="M102" i="2" s="1"/>
  <c r="J95" i="2"/>
  <c r="K95" i="2" s="1"/>
  <c r="L95" i="2" s="1"/>
  <c r="I76" i="2"/>
  <c r="K76" i="2" s="1"/>
  <c r="M76" i="2" s="1"/>
  <c r="I66" i="2"/>
  <c r="K66" i="2" s="1"/>
  <c r="M66" i="2" s="1"/>
  <c r="I57" i="2"/>
  <c r="K57" i="2" s="1"/>
  <c r="M57" i="2" s="1"/>
  <c r="I48" i="2"/>
  <c r="K48" i="2" s="1"/>
  <c r="M48" i="2" s="1"/>
  <c r="X46" i="2"/>
  <c r="X36" i="2"/>
  <c r="X35" i="2"/>
  <c r="X34" i="2"/>
  <c r="X31" i="2"/>
  <c r="X15" i="2"/>
  <c r="I15" i="2"/>
  <c r="J144" i="2"/>
  <c r="K144" i="2" s="1"/>
  <c r="L144" i="2" s="1"/>
  <c r="I142" i="2"/>
  <c r="X122" i="2"/>
  <c r="J113" i="2"/>
  <c r="K113" i="2" s="1"/>
  <c r="I106" i="2"/>
  <c r="K106" i="2" s="1"/>
  <c r="M106" i="2" s="1"/>
  <c r="I86" i="2"/>
  <c r="K86" i="2" s="1"/>
  <c r="M86" i="2" s="1"/>
  <c r="I75" i="2"/>
  <c r="K75" i="2" s="1"/>
  <c r="L75" i="2" s="1"/>
  <c r="J69" i="2"/>
  <c r="K69" i="2" s="1"/>
  <c r="J65" i="2"/>
  <c r="K65" i="2" s="1"/>
  <c r="L65" i="2" s="1"/>
  <c r="I53" i="2"/>
  <c r="K53" i="2" s="1"/>
  <c r="M53" i="2" s="1"/>
  <c r="J46" i="2"/>
  <c r="K46" i="2" s="1"/>
  <c r="L46" i="2" s="1"/>
  <c r="I25" i="2"/>
  <c r="K25" i="2" s="1"/>
  <c r="M25" i="2" s="1"/>
  <c r="I112" i="2"/>
  <c r="J112" i="2"/>
  <c r="J45" i="2"/>
  <c r="I45" i="2"/>
  <c r="I22" i="2"/>
  <c r="J22" i="2"/>
  <c r="I13" i="2"/>
  <c r="K13" i="2" s="1"/>
  <c r="M13" i="2" s="1"/>
  <c r="J13" i="2"/>
  <c r="I50" i="2"/>
  <c r="J50" i="2"/>
  <c r="X150" i="2"/>
  <c r="X147" i="2"/>
  <c r="I147" i="2"/>
  <c r="J147" i="2"/>
  <c r="X114" i="2"/>
  <c r="X113" i="2"/>
  <c r="J83" i="2"/>
  <c r="I83" i="2"/>
  <c r="X82" i="2"/>
  <c r="I37" i="2"/>
  <c r="J37" i="2"/>
  <c r="J32" i="2"/>
  <c r="I32" i="2"/>
  <c r="I29" i="2"/>
  <c r="J29" i="2"/>
  <c r="I17" i="2"/>
  <c r="J17" i="2"/>
  <c r="I139" i="2"/>
  <c r="K139" i="2" s="1"/>
  <c r="M139" i="2" s="1"/>
  <c r="I136" i="2"/>
  <c r="J136" i="2"/>
  <c r="I135" i="2"/>
  <c r="K135" i="2" s="1"/>
  <c r="M135" i="2" s="1"/>
  <c r="I88" i="2"/>
  <c r="J88" i="2"/>
  <c r="X87" i="2"/>
  <c r="X109" i="2"/>
  <c r="X108" i="2"/>
  <c r="X106" i="2"/>
  <c r="X94" i="2"/>
  <c r="X81" i="2"/>
  <c r="X67" i="2"/>
  <c r="X52" i="2"/>
  <c r="X25" i="2"/>
  <c r="X97" i="2"/>
  <c r="X89" i="2"/>
  <c r="X88" i="2"/>
  <c r="X83" i="2"/>
  <c r="X79" i="2"/>
  <c r="X78" i="2"/>
  <c r="X73" i="2"/>
  <c r="X72" i="2"/>
  <c r="X47" i="2"/>
  <c r="X141" i="2"/>
  <c r="X131" i="2"/>
  <c r="X129" i="2"/>
  <c r="X118" i="2"/>
  <c r="X107" i="2"/>
  <c r="X95" i="2"/>
  <c r="X71" i="2"/>
  <c r="X70" i="2"/>
  <c r="X61" i="2"/>
  <c r="X60" i="2"/>
  <c r="X54" i="2"/>
  <c r="X50" i="2"/>
  <c r="X40" i="2"/>
  <c r="I120" i="2"/>
  <c r="J120" i="2"/>
  <c r="J118" i="2"/>
  <c r="I118" i="2"/>
  <c r="J150" i="2"/>
  <c r="I150" i="2"/>
  <c r="X149" i="2"/>
  <c r="I148" i="2"/>
  <c r="J148" i="2"/>
  <c r="J134" i="2"/>
  <c r="I134" i="2"/>
  <c r="I127" i="2"/>
  <c r="J127" i="2"/>
  <c r="K126" i="2"/>
  <c r="M126" i="2" s="1"/>
  <c r="I123" i="2"/>
  <c r="J123" i="2"/>
  <c r="I101" i="2"/>
  <c r="J101" i="2"/>
  <c r="I96" i="2"/>
  <c r="J96" i="2"/>
  <c r="I79" i="2"/>
  <c r="J79" i="2"/>
  <c r="J74" i="2"/>
  <c r="I74" i="2"/>
  <c r="J51" i="2"/>
  <c r="I51" i="2"/>
  <c r="J16" i="2"/>
  <c r="I16" i="2"/>
  <c r="X148" i="2"/>
  <c r="I81" i="2"/>
  <c r="J81" i="2"/>
  <c r="I68" i="2"/>
  <c r="J68" i="2"/>
  <c r="X24" i="2"/>
  <c r="I24" i="2"/>
  <c r="J24" i="2"/>
  <c r="X23" i="2"/>
  <c r="J23" i="2"/>
  <c r="I23" i="2"/>
  <c r="X22" i="2"/>
  <c r="X135" i="2"/>
  <c r="X115" i="2"/>
  <c r="J99" i="2"/>
  <c r="I99" i="2"/>
  <c r="X98" i="2"/>
  <c r="X48" i="2"/>
  <c r="I34" i="2"/>
  <c r="J34" i="2"/>
  <c r="I21" i="2"/>
  <c r="J21" i="2"/>
  <c r="X20" i="2"/>
  <c r="I14" i="2"/>
  <c r="J14" i="2"/>
  <c r="X143" i="2"/>
  <c r="X139" i="2"/>
  <c r="J98" i="2"/>
  <c r="I98" i="2"/>
  <c r="X93" i="2"/>
  <c r="X92" i="2"/>
  <c r="I92" i="2"/>
  <c r="J92" i="2"/>
  <c r="X91" i="2"/>
  <c r="I91" i="2"/>
  <c r="J91" i="2"/>
  <c r="X90" i="2"/>
  <c r="I82" i="2"/>
  <c r="I80" i="2"/>
  <c r="K80" i="2" s="1"/>
  <c r="M80" i="2" s="1"/>
  <c r="X56" i="2"/>
  <c r="I56" i="2"/>
  <c r="J56" i="2"/>
  <c r="X55" i="2"/>
  <c r="J54" i="2"/>
  <c r="K54" i="2" s="1"/>
  <c r="L54" i="2" s="1"/>
  <c r="I47" i="2"/>
  <c r="X44" i="2"/>
  <c r="I44" i="2"/>
  <c r="J44" i="2"/>
  <c r="X43" i="2"/>
  <c r="I41" i="2"/>
  <c r="K41" i="2" s="1"/>
  <c r="M41" i="2" s="1"/>
  <c r="I38" i="2"/>
  <c r="J38" i="2"/>
  <c r="I19" i="2"/>
  <c r="K19" i="2" s="1"/>
  <c r="M19" i="2" s="1"/>
  <c r="X127" i="2"/>
  <c r="X123" i="2"/>
  <c r="X120" i="2"/>
  <c r="J117" i="2"/>
  <c r="K117" i="2" s="1"/>
  <c r="L117" i="2" s="1"/>
  <c r="I115" i="2"/>
  <c r="K115" i="2" s="1"/>
  <c r="I114" i="2"/>
  <c r="X102" i="2"/>
  <c r="X99" i="2"/>
  <c r="J97" i="2"/>
  <c r="K97" i="2" s="1"/>
  <c r="L97" i="2" s="1"/>
  <c r="I90" i="2"/>
  <c r="K90" i="2" s="1"/>
  <c r="M90" i="2" s="1"/>
  <c r="X77" i="2"/>
  <c r="X76" i="2"/>
  <c r="I70" i="2"/>
  <c r="K70" i="2" s="1"/>
  <c r="M70" i="2" s="1"/>
  <c r="X65" i="2"/>
  <c r="X63" i="2"/>
  <c r="I55" i="2"/>
  <c r="K55" i="2" s="1"/>
  <c r="M55" i="2" s="1"/>
  <c r="X41" i="2"/>
  <c r="X16" i="2"/>
  <c r="X12" i="2"/>
  <c r="X86" i="2"/>
  <c r="X59" i="2"/>
  <c r="X30" i="2"/>
  <c r="X28" i="2"/>
  <c r="X27" i="2"/>
  <c r="J94" i="2"/>
  <c r="I94" i="2"/>
  <c r="J78" i="2"/>
  <c r="I78" i="2"/>
  <c r="J62" i="2"/>
  <c r="I62" i="2"/>
  <c r="J59" i="2"/>
  <c r="I59" i="2"/>
  <c r="I42" i="2"/>
  <c r="J42" i="2"/>
  <c r="I36" i="2"/>
  <c r="J36" i="2"/>
  <c r="K143" i="2"/>
  <c r="L143" i="2" s="1"/>
  <c r="I137" i="2"/>
  <c r="J137" i="2"/>
  <c r="X136" i="2"/>
  <c r="I109" i="2"/>
  <c r="J109" i="2"/>
  <c r="I93" i="2"/>
  <c r="J93" i="2"/>
  <c r="I77" i="2"/>
  <c r="J77" i="2"/>
  <c r="I61" i="2"/>
  <c r="J61" i="2"/>
  <c r="X49" i="2"/>
  <c r="J35" i="2"/>
  <c r="I35" i="2"/>
  <c r="I141" i="2"/>
  <c r="J141" i="2"/>
  <c r="X140" i="2"/>
  <c r="I125" i="2"/>
  <c r="J125" i="2"/>
  <c r="X124" i="2"/>
  <c r="I119" i="2"/>
  <c r="J119" i="2"/>
  <c r="I103" i="2"/>
  <c r="J103" i="2"/>
  <c r="I87" i="2"/>
  <c r="J87" i="2"/>
  <c r="I71" i="2"/>
  <c r="J71" i="2"/>
  <c r="M69" i="2"/>
  <c r="K15" i="2"/>
  <c r="M15" i="2" s="1"/>
  <c r="I146" i="2"/>
  <c r="I145" i="2"/>
  <c r="J145" i="2"/>
  <c r="X144" i="2"/>
  <c r="I130" i="2"/>
  <c r="I129" i="2"/>
  <c r="J129" i="2"/>
  <c r="X128" i="2"/>
  <c r="J121" i="2"/>
  <c r="K111" i="2"/>
  <c r="M111" i="2" s="1"/>
  <c r="J105" i="2"/>
  <c r="K105" i="2" s="1"/>
  <c r="L105" i="2" s="1"/>
  <c r="L102" i="2"/>
  <c r="J89" i="2"/>
  <c r="K89" i="2" s="1"/>
  <c r="L89" i="2" s="1"/>
  <c r="K84" i="2"/>
  <c r="M84" i="2" s="1"/>
  <c r="J73" i="2"/>
  <c r="L69" i="2"/>
  <c r="K63" i="2"/>
  <c r="L63" i="2" s="1"/>
  <c r="I60" i="2"/>
  <c r="J60" i="2"/>
  <c r="X53" i="2"/>
  <c r="J39" i="2"/>
  <c r="I39" i="2"/>
  <c r="X38" i="2"/>
  <c r="I28" i="2"/>
  <c r="J28" i="2"/>
  <c r="I149" i="2"/>
  <c r="J149" i="2"/>
  <c r="I133" i="2"/>
  <c r="J133" i="2"/>
  <c r="J110" i="2"/>
  <c r="I110" i="2"/>
  <c r="J27" i="2"/>
  <c r="I27" i="2"/>
  <c r="X26" i="2"/>
  <c r="X21" i="2"/>
  <c r="X17" i="2"/>
  <c r="K12" i="2"/>
  <c r="M12" i="2" s="1"/>
  <c r="X116" i="2"/>
  <c r="X100" i="2"/>
  <c r="X84" i="2"/>
  <c r="X68" i="2"/>
  <c r="K52" i="2"/>
  <c r="L52" i="2" s="1"/>
  <c r="X112" i="2"/>
  <c r="X96" i="2"/>
  <c r="X80" i="2"/>
  <c r="X64" i="2"/>
  <c r="I58" i="2"/>
  <c r="J58" i="2"/>
  <c r="L57" i="2"/>
  <c r="J43" i="2"/>
  <c r="I43" i="2"/>
  <c r="X42" i="2"/>
  <c r="X37" i="2"/>
  <c r="X33" i="2"/>
  <c r="I26" i="2"/>
  <c r="J26" i="2"/>
  <c r="L25" i="2"/>
  <c r="X45" i="2"/>
  <c r="X29" i="2"/>
  <c r="X13" i="2"/>
  <c r="V11" i="2"/>
  <c r="W11" i="2"/>
  <c r="T11" i="2"/>
  <c r="S11" i="2"/>
  <c r="R11" i="2"/>
  <c r="Q11" i="2"/>
  <c r="P11" i="2"/>
  <c r="N11" i="2"/>
  <c r="H11" i="2"/>
  <c r="J11" i="2" s="1"/>
  <c r="G11" i="2"/>
  <c r="F11" i="2"/>
  <c r="A11" i="2"/>
  <c r="E11" i="2"/>
  <c r="L86" i="2" l="1"/>
  <c r="M144" i="2"/>
  <c r="M138" i="2"/>
  <c r="M140" i="2"/>
  <c r="K123" i="2"/>
  <c r="L123" i="2" s="1"/>
  <c r="K127" i="2"/>
  <c r="M127" i="2" s="1"/>
  <c r="K88" i="2"/>
  <c r="L88" i="2" s="1"/>
  <c r="K29" i="2"/>
  <c r="K37" i="2"/>
  <c r="M37" i="2" s="1"/>
  <c r="K147" i="2"/>
  <c r="M147" i="2" s="1"/>
  <c r="K50" i="2"/>
  <c r="L50" i="2" s="1"/>
  <c r="K91" i="2"/>
  <c r="L91" i="2" s="1"/>
  <c r="K83" i="2"/>
  <c r="L83" i="2" s="1"/>
  <c r="L49" i="2"/>
  <c r="K22" i="2"/>
  <c r="M22" i="2" s="1"/>
  <c r="K24" i="2"/>
  <c r="M24" i="2" s="1"/>
  <c r="K150" i="2"/>
  <c r="M150" i="2" s="1"/>
  <c r="K120" i="2"/>
  <c r="M120" i="2" s="1"/>
  <c r="K136" i="2"/>
  <c r="L136" i="2" s="1"/>
  <c r="L48" i="2"/>
  <c r="M132" i="2"/>
  <c r="L15" i="2"/>
  <c r="L113" i="2"/>
  <c r="M113" i="2"/>
  <c r="L12" i="2"/>
  <c r="L111" i="2"/>
  <c r="M124" i="2"/>
  <c r="K17" i="2"/>
  <c r="M17" i="2" s="1"/>
  <c r="K56" i="2"/>
  <c r="M56" i="2" s="1"/>
  <c r="K21" i="2"/>
  <c r="M21" i="2" s="1"/>
  <c r="K134" i="2"/>
  <c r="L134" i="2" s="1"/>
  <c r="L139" i="2"/>
  <c r="K31" i="2"/>
  <c r="M31" i="2" s="1"/>
  <c r="L64" i="2"/>
  <c r="L84" i="2"/>
  <c r="L24" i="2"/>
  <c r="K45" i="2"/>
  <c r="M45" i="2" s="1"/>
  <c r="K14" i="2"/>
  <c r="L14" i="2" s="1"/>
  <c r="L30" i="2"/>
  <c r="K16" i="2"/>
  <c r="L16" i="2" s="1"/>
  <c r="K74" i="2"/>
  <c r="L74" i="2" s="1"/>
  <c r="K96" i="2"/>
  <c r="M96" i="2" s="1"/>
  <c r="K142" i="2"/>
  <c r="M142" i="2" s="1"/>
  <c r="K38" i="2"/>
  <c r="L38" i="2" s="1"/>
  <c r="K44" i="2"/>
  <c r="L44" i="2" s="1"/>
  <c r="K99" i="2"/>
  <c r="M99" i="2" s="1"/>
  <c r="L122" i="2"/>
  <c r="L66" i="2"/>
  <c r="K51" i="2"/>
  <c r="K79" i="2"/>
  <c r="M79" i="2" s="1"/>
  <c r="M136" i="2"/>
  <c r="M85" i="2"/>
  <c r="K92" i="2"/>
  <c r="M92" i="2" s="1"/>
  <c r="K32" i="2"/>
  <c r="L32" i="2" s="1"/>
  <c r="L19" i="2"/>
  <c r="K47" i="2"/>
  <c r="M47" i="2" s="1"/>
  <c r="L55" i="2"/>
  <c r="K68" i="2"/>
  <c r="L68" i="2" s="1"/>
  <c r="L131" i="2"/>
  <c r="L67" i="2"/>
  <c r="K148" i="2"/>
  <c r="M148" i="2" s="1"/>
  <c r="K118" i="2"/>
  <c r="M118" i="2" s="1"/>
  <c r="K112" i="2"/>
  <c r="L112" i="2" s="1"/>
  <c r="M115" i="2"/>
  <c r="L115" i="2"/>
  <c r="L79" i="2"/>
  <c r="K114" i="2"/>
  <c r="M114" i="2" s="1"/>
  <c r="K98" i="2"/>
  <c r="M98" i="2" s="1"/>
  <c r="M54" i="2"/>
  <c r="M88" i="2"/>
  <c r="K81" i="2"/>
  <c r="M81" i="2" s="1"/>
  <c r="L37" i="2"/>
  <c r="M97" i="2"/>
  <c r="L116" i="2"/>
  <c r="L90" i="2"/>
  <c r="L128" i="2"/>
  <c r="K82" i="2"/>
  <c r="M82" i="2" s="1"/>
  <c r="K34" i="2"/>
  <c r="M34" i="2" s="1"/>
  <c r="K101" i="2"/>
  <c r="L80" i="2"/>
  <c r="M65" i="2"/>
  <c r="L70" i="2"/>
  <c r="L135" i="2"/>
  <c r="M40" i="2"/>
  <c r="M117" i="2"/>
  <c r="L106" i="2"/>
  <c r="K23" i="2"/>
  <c r="M23" i="2" s="1"/>
  <c r="L126" i="2"/>
  <c r="K43" i="2"/>
  <c r="L43" i="2" s="1"/>
  <c r="K27" i="2"/>
  <c r="L27" i="2" s="1"/>
  <c r="K110" i="2"/>
  <c r="L110" i="2" s="1"/>
  <c r="K133" i="2"/>
  <c r="L133" i="2" s="1"/>
  <c r="K39" i="2"/>
  <c r="L39" i="2" s="1"/>
  <c r="M105" i="2"/>
  <c r="K125" i="2"/>
  <c r="M125" i="2" s="1"/>
  <c r="K62" i="2"/>
  <c r="M62" i="2" s="1"/>
  <c r="M75" i="2"/>
  <c r="K28" i="2"/>
  <c r="L28" i="2" s="1"/>
  <c r="K87" i="2"/>
  <c r="M87" i="2" s="1"/>
  <c r="K119" i="2"/>
  <c r="L119" i="2" s="1"/>
  <c r="L104" i="2"/>
  <c r="K36" i="2"/>
  <c r="M36" i="2" s="1"/>
  <c r="M18" i="2"/>
  <c r="K60" i="2"/>
  <c r="L60" i="2" s="1"/>
  <c r="K130" i="2"/>
  <c r="M130" i="2" s="1"/>
  <c r="K145" i="2"/>
  <c r="L145" i="2" s="1"/>
  <c r="L41" i="2"/>
  <c r="M63" i="2"/>
  <c r="M95" i="2"/>
  <c r="K137" i="2"/>
  <c r="L137" i="2" s="1"/>
  <c r="K59" i="2"/>
  <c r="L59" i="2" s="1"/>
  <c r="L76" i="2"/>
  <c r="K94" i="2"/>
  <c r="L94" i="2" s="1"/>
  <c r="M100" i="2"/>
  <c r="M143" i="2"/>
  <c r="L13" i="2"/>
  <c r="K26" i="2"/>
  <c r="M26" i="2" s="1"/>
  <c r="M107" i="2"/>
  <c r="K149" i="2"/>
  <c r="M149" i="2" s="1"/>
  <c r="K129" i="2"/>
  <c r="M129" i="2" s="1"/>
  <c r="K71" i="2"/>
  <c r="M71" i="2" s="1"/>
  <c r="K103" i="2"/>
  <c r="M103" i="2" s="1"/>
  <c r="L72" i="2"/>
  <c r="K77" i="2"/>
  <c r="M77" i="2" s="1"/>
  <c r="K109" i="2"/>
  <c r="M109" i="2" s="1"/>
  <c r="M52" i="2"/>
  <c r="L92" i="2"/>
  <c r="K58" i="2"/>
  <c r="M58" i="2" s="1"/>
  <c r="L33" i="2"/>
  <c r="M89" i="2"/>
  <c r="L108" i="2"/>
  <c r="K121" i="2"/>
  <c r="L121" i="2" s="1"/>
  <c r="M20" i="2"/>
  <c r="K146" i="2"/>
  <c r="M146" i="2" s="1"/>
  <c r="K141" i="2"/>
  <c r="M141" i="2" s="1"/>
  <c r="K35" i="2"/>
  <c r="M35" i="2" s="1"/>
  <c r="M46" i="2"/>
  <c r="K61" i="2"/>
  <c r="M61" i="2" s="1"/>
  <c r="K93" i="2"/>
  <c r="L93" i="2" s="1"/>
  <c r="K42" i="2"/>
  <c r="M42" i="2" s="1"/>
  <c r="L53" i="2"/>
  <c r="K73" i="2"/>
  <c r="L73" i="2" s="1"/>
  <c r="K78" i="2"/>
  <c r="L78" i="2" s="1"/>
  <c r="M91" i="2"/>
  <c r="X11" i="2"/>
  <c r="I11" i="2"/>
  <c r="K11" i="2" s="1"/>
  <c r="M11" i="2" s="1"/>
  <c r="U11" i="2"/>
  <c r="L130" i="2" l="1"/>
  <c r="M50" i="2"/>
  <c r="M134" i="2"/>
  <c r="M68" i="2"/>
  <c r="M123" i="2"/>
  <c r="M38" i="2"/>
  <c r="L150" i="2"/>
  <c r="L96" i="2"/>
  <c r="L120" i="2"/>
  <c r="M74" i="2"/>
  <c r="L147" i="2"/>
  <c r="L127" i="2"/>
  <c r="M29" i="2"/>
  <c r="L29" i="2"/>
  <c r="L21" i="2"/>
  <c r="M27" i="2"/>
  <c r="M83" i="2"/>
  <c r="L22" i="2"/>
  <c r="L56" i="2"/>
  <c r="L77" i="2"/>
  <c r="M44" i="2"/>
  <c r="L87" i="2"/>
  <c r="L31" i="2"/>
  <c r="M14" i="2"/>
  <c r="L17" i="2"/>
  <c r="M32" i="2"/>
  <c r="M112" i="2"/>
  <c r="L51" i="2"/>
  <c r="M51" i="2"/>
  <c r="L58" i="2"/>
  <c r="M28" i="2"/>
  <c r="L23" i="2"/>
  <c r="L148" i="2"/>
  <c r="L114" i="2"/>
  <c r="L99" i="2"/>
  <c r="M16" i="2"/>
  <c r="L45" i="2"/>
  <c r="L61" i="2"/>
  <c r="L81" i="2"/>
  <c r="L142" i="2"/>
  <c r="M93" i="2"/>
  <c r="L125" i="2"/>
  <c r="M145" i="2"/>
  <c r="L146" i="2"/>
  <c r="L103" i="2"/>
  <c r="L129" i="2"/>
  <c r="L118" i="2"/>
  <c r="L47" i="2"/>
  <c r="M110" i="2"/>
  <c r="M119" i="2"/>
  <c r="L101" i="2"/>
  <c r="M101" i="2"/>
  <c r="L35" i="2"/>
  <c r="M43" i="2"/>
  <c r="M94" i="2"/>
  <c r="L62" i="2"/>
  <c r="L34" i="2"/>
  <c r="L82" i="2"/>
  <c r="L98" i="2"/>
  <c r="M60" i="2"/>
  <c r="L42" i="2"/>
  <c r="M39" i="2"/>
  <c r="M59" i="2"/>
  <c r="L141" i="2"/>
  <c r="M137" i="2"/>
  <c r="L71" i="2"/>
  <c r="L149" i="2"/>
  <c r="M78" i="2"/>
  <c r="L36" i="2"/>
  <c r="M73" i="2"/>
  <c r="M133" i="2"/>
  <c r="L109" i="2"/>
  <c r="M121" i="2"/>
  <c r="L26" i="2"/>
  <c r="L11" i="2"/>
</calcChain>
</file>

<file path=xl/comments1.xml><?xml version="1.0" encoding="utf-8"?>
<comments xmlns="http://schemas.openxmlformats.org/spreadsheetml/2006/main">
  <authors>
    <author>Cristian Higuita</author>
  </authors>
  <commentList>
    <comment ref="D13" authorId="0" shapeId="0">
      <text>
        <r>
          <rPr>
            <b/>
            <sz val="9"/>
            <color indexed="81"/>
            <rFont val="Times New Roman"/>
            <family val="1"/>
          </rPr>
          <t>Raíz funcional (g) por muestra de 5 plantas</t>
        </r>
        <r>
          <rPr>
            <sz val="9"/>
            <color indexed="81"/>
            <rFont val="Times New Roman"/>
            <family val="1"/>
          </rPr>
          <t xml:space="preserve">. </t>
        </r>
      </text>
    </comment>
    <comment ref="E13" authorId="0" shapeId="0">
      <text>
        <r>
          <rPr>
            <b/>
            <sz val="9"/>
            <color indexed="81"/>
            <rFont val="Times New Roman"/>
            <family val="1"/>
          </rPr>
          <t>Raíz no funcional (g) por muestra de 5 plantas.</t>
        </r>
      </text>
    </comment>
    <comment ref="D50" authorId="0" shapeId="0">
      <text>
        <r>
          <rPr>
            <b/>
            <sz val="9"/>
            <color indexed="81"/>
            <rFont val="Times New Roman"/>
            <family val="1"/>
          </rPr>
          <t>Raíz funcional (g) por muestra de 5 plantas</t>
        </r>
        <r>
          <rPr>
            <sz val="9"/>
            <color indexed="81"/>
            <rFont val="Times New Roman"/>
            <family val="1"/>
          </rPr>
          <t xml:space="preserve">. </t>
        </r>
      </text>
    </comment>
    <comment ref="E50" authorId="0" shapeId="0">
      <text>
        <r>
          <rPr>
            <b/>
            <sz val="9"/>
            <color indexed="81"/>
            <rFont val="Times New Roman"/>
            <family val="1"/>
          </rPr>
          <t>Raíz no funcional (g) por muestra de 5 plantas.</t>
        </r>
      </text>
    </comment>
  </commentList>
</comments>
</file>

<file path=xl/comments2.xml><?xml version="1.0" encoding="utf-8"?>
<comments xmlns="http://schemas.openxmlformats.org/spreadsheetml/2006/main">
  <authors>
    <author>Cristian Higuita</author>
  </authors>
  <commentList>
    <comment ref="I13" authorId="0" shapeId="0">
      <text>
        <r>
          <rPr>
            <b/>
            <sz val="9"/>
            <color indexed="81"/>
            <rFont val="Times New Roman"/>
            <family val="1"/>
          </rPr>
          <t>Raíz funcional (g) por muestra conformadas por diferente cantidad de  plantas</t>
        </r>
        <r>
          <rPr>
            <sz val="9"/>
            <color indexed="81"/>
            <rFont val="Times New Roman"/>
            <family val="1"/>
          </rPr>
          <t xml:space="preserve">. </t>
        </r>
      </text>
    </comment>
    <comment ref="J13" authorId="0" shapeId="0">
      <text>
        <r>
          <rPr>
            <b/>
            <sz val="9"/>
            <color indexed="81"/>
            <rFont val="Times New Roman"/>
            <family val="1"/>
          </rPr>
          <t>Raíz no funcional (g) por muestra conformada por diferente cantidad de plantas.</t>
        </r>
      </text>
    </comment>
  </commentList>
</comments>
</file>

<file path=xl/comments3.xml><?xml version="1.0" encoding="utf-8"?>
<comments xmlns="http://schemas.openxmlformats.org/spreadsheetml/2006/main">
  <authors>
    <author>Cristian Higuita</author>
  </authors>
  <commentList>
    <comment ref="I10" authorId="0" shapeId="0">
      <text>
        <r>
          <rPr>
            <sz val="9"/>
            <color indexed="81"/>
            <rFont val="Tahoma"/>
            <family val="2"/>
          </rPr>
          <t xml:space="preserve">Raíz funcional (g/planta). </t>
        </r>
      </text>
    </comment>
    <comment ref="J10" authorId="0" shapeId="0">
      <text>
        <r>
          <rPr>
            <sz val="9"/>
            <color indexed="81"/>
            <rFont val="Tahoma"/>
            <family val="2"/>
          </rPr>
          <t>Raíz no funcional (g/planta).</t>
        </r>
      </text>
    </comment>
    <comment ref="K10" authorId="0" shapeId="0">
      <text>
        <r>
          <rPr>
            <sz val="9"/>
            <color indexed="81"/>
            <rFont val="Tahoma"/>
            <family val="2"/>
          </rPr>
          <t>Raíz total (gramos/planta).</t>
        </r>
      </text>
    </comment>
    <comment ref="L10" authorId="0" shapeId="0">
      <text>
        <r>
          <rPr>
            <sz val="9"/>
            <color indexed="81"/>
            <rFont val="Tahoma"/>
            <family val="2"/>
          </rPr>
          <t xml:space="preserve">Porcentaje de Raíz funcional. </t>
        </r>
      </text>
    </comment>
    <comment ref="M10" authorId="0" shapeId="0">
      <text>
        <r>
          <rPr>
            <sz val="9"/>
            <color indexed="81"/>
            <rFont val="Tahoma"/>
            <family val="2"/>
          </rPr>
          <t>Porcentaje de Raíz no funcional.</t>
        </r>
      </text>
    </comment>
    <comment ref="N10" authorId="0" shapeId="0">
      <text>
        <r>
          <rPr>
            <sz val="9"/>
            <color indexed="81"/>
            <rFont val="Tahoma"/>
            <family val="2"/>
          </rPr>
          <t>Porcentaje de necrosis en Raíz funcional.</t>
        </r>
        <r>
          <rPr>
            <sz val="9"/>
            <color indexed="81"/>
            <rFont val="Tahoma"/>
            <family val="2"/>
          </rPr>
          <t xml:space="preserve">
</t>
        </r>
      </text>
    </comment>
  </commentList>
</comments>
</file>

<file path=xl/sharedStrings.xml><?xml version="1.0" encoding="utf-8"?>
<sst xmlns="http://schemas.openxmlformats.org/spreadsheetml/2006/main" count="774" uniqueCount="123">
  <si>
    <t>Finca</t>
  </si>
  <si>
    <t>e1</t>
  </si>
  <si>
    <t>e2</t>
  </si>
  <si>
    <t>e3</t>
  </si>
  <si>
    <t>e4</t>
  </si>
  <si>
    <t>e5</t>
  </si>
  <si>
    <t>e6</t>
  </si>
  <si>
    <t>e7</t>
  </si>
  <si>
    <t>e8</t>
  </si>
  <si>
    <t>e9</t>
  </si>
  <si>
    <t>e10</t>
  </si>
  <si>
    <t>Evaluación porcentaje de necrosis en raiz funcional</t>
  </si>
  <si>
    <t>Paraiso</t>
  </si>
  <si>
    <t>sur</t>
  </si>
  <si>
    <t>Fecha</t>
  </si>
  <si>
    <t>R. similis</t>
  </si>
  <si>
    <t xml:space="preserve">Helicotylenchus </t>
  </si>
  <si>
    <t>Meloidogyne</t>
  </si>
  <si>
    <t>RF</t>
  </si>
  <si>
    <t>RNF</t>
  </si>
  <si>
    <t>Hoplolaimus</t>
  </si>
  <si>
    <t>Pratylenchus</t>
  </si>
  <si>
    <t>Rotylenchus</t>
  </si>
  <si>
    <t>RF    (g/p)</t>
  </si>
  <si>
    <t>RNF (g/p)</t>
  </si>
  <si>
    <t>%RF</t>
  </si>
  <si>
    <t>%RNF</t>
  </si>
  <si>
    <t>% Necrosis RF</t>
  </si>
  <si>
    <t>Helicoty</t>
  </si>
  <si>
    <t>Pratylen</t>
  </si>
  <si>
    <t>Rotylen</t>
  </si>
  <si>
    <t>Meloidogy</t>
  </si>
  <si>
    <t>Hoplolai</t>
  </si>
  <si>
    <t>Total Fito</t>
  </si>
  <si>
    <t>RT (g/p)</t>
  </si>
  <si>
    <t>RNF (gr)</t>
  </si>
  <si>
    <t xml:space="preserve"> RF (gr)</t>
  </si>
  <si>
    <t>LABORATORIO DE CENIBANANO</t>
  </si>
  <si>
    <t>F-01-032</t>
  </si>
  <si>
    <t>Versión 01</t>
  </si>
  <si>
    <t>Observaciones:</t>
  </si>
  <si>
    <t>Página 1 de 2</t>
  </si>
  <si>
    <t>Página 2 de 2</t>
  </si>
  <si>
    <t>Radophulus similis</t>
  </si>
  <si>
    <t>L1</t>
  </si>
  <si>
    <t>L2</t>
  </si>
  <si>
    <t>Version 01</t>
  </si>
  <si>
    <t>F-001-032</t>
  </si>
  <si>
    <t>Datos de Contacto (E-mail, Telefono): ___________________________________________________________________________________________</t>
  </si>
  <si>
    <t>Versión 02</t>
  </si>
  <si>
    <t>Fecha  De Recepción (dd/mm/aa/): ________________________</t>
  </si>
  <si>
    <t>Procesada por: _______________________________________________________________________________________________________________</t>
  </si>
  <si>
    <t>Codigo</t>
  </si>
  <si>
    <t># Plantas</t>
  </si>
  <si>
    <t>Helicoty.</t>
  </si>
  <si>
    <t>Meloidog.</t>
  </si>
  <si>
    <t>Hoplola.</t>
  </si>
  <si>
    <t>Pratylench</t>
  </si>
  <si>
    <t>Lote / Btln</t>
  </si>
  <si>
    <t>Gr RF en 100 gr</t>
  </si>
  <si>
    <t>F-01-</t>
  </si>
  <si>
    <t>Suelo</t>
  </si>
  <si>
    <t>EVALUACIÓN DE SANIDAD DE RAÍCES Y CONTEOS POBLACIONALES DE NEMATODOS. CONVENIO AUGURA-BANAFRUT-BAYER</t>
  </si>
  <si>
    <t>Colectó:__________________</t>
  </si>
  <si>
    <t>Lote/Btlon</t>
  </si>
  <si>
    <t>No Fitoparásitos Monon./Otros</t>
  </si>
  <si>
    <t>No fitoparasitos (Monon./otros)</t>
  </si>
  <si>
    <t>Mononquidos</t>
  </si>
  <si>
    <t>Total Nematodos no fitoparasitos</t>
  </si>
  <si>
    <t>Otros</t>
  </si>
  <si>
    <t># Muestreo</t>
  </si>
  <si>
    <t>Hora:_________________</t>
  </si>
  <si>
    <t>Fecha  De Colecta: ________________________________</t>
  </si>
  <si>
    <t>Conteo de Nematodos (dd/mm/aa):________________________________________</t>
  </si>
  <si>
    <t>Evaluación (dd/mm/aa):____________________________</t>
  </si>
  <si>
    <t>Recibe:__________________________________________</t>
  </si>
  <si>
    <t>Finca:_____________________________</t>
  </si>
  <si>
    <t>Fecha  De Recepción (dd/mm/aa/): ____________________________</t>
  </si>
  <si>
    <t>Hora:___________________</t>
  </si>
  <si>
    <t>Recibe:_______________________________</t>
  </si>
  <si>
    <t>Colectó:_________________________</t>
  </si>
  <si>
    <t>Fecha de colecta(dd/mm/aa/):___________________</t>
  </si>
  <si>
    <t>Procesada por:________________________________________________________________________________</t>
  </si>
  <si>
    <t>Datos de Contacto (E-mail, Teléfoo9:________________________________________</t>
  </si>
  <si>
    <t>Evaluación (dd/mm/aa):_____________________________________________</t>
  </si>
  <si>
    <t>Colectó:____________________</t>
  </si>
  <si>
    <t>Evaluación (dd/mm/aa):_____________________________</t>
  </si>
  <si>
    <t>Conteo de Nematodos (dd/mm/aa):_________________________________________</t>
  </si>
  <si>
    <t>Fecha  De Colecta: __________________________________</t>
  </si>
  <si>
    <t>Hora:_____________________</t>
  </si>
  <si>
    <t>EVALUACIÓN DE SANIDAD DE RAÍCES Y CONTEOS POBLACIONALES DE NEMATODOS. CONVENIO AUGURA-BANACOL-BAYER</t>
  </si>
  <si>
    <t>T0R1</t>
  </si>
  <si>
    <t>T0R2</t>
  </si>
  <si>
    <t>T0R3</t>
  </si>
  <si>
    <t>T0R4</t>
  </si>
  <si>
    <t>T1R1</t>
  </si>
  <si>
    <t>T1R2</t>
  </si>
  <si>
    <t>T1R3</t>
  </si>
  <si>
    <t>T1R4</t>
  </si>
  <si>
    <t>T1R5</t>
  </si>
  <si>
    <t>T0R5</t>
  </si>
  <si>
    <r>
      <t>Finca: ___________</t>
    </r>
    <r>
      <rPr>
        <b/>
        <u/>
        <sz val="12"/>
        <color theme="1"/>
        <rFont val="Times New Roman"/>
        <family val="1"/>
      </rPr>
      <t>_ALAMEDA</t>
    </r>
    <r>
      <rPr>
        <b/>
        <sz val="12"/>
        <color theme="1"/>
        <rFont val="Times New Roman"/>
        <family val="1"/>
      </rPr>
      <t>_______________________________</t>
    </r>
  </si>
  <si>
    <r>
      <t>Finca: ____________</t>
    </r>
    <r>
      <rPr>
        <b/>
        <u/>
        <sz val="12"/>
        <color theme="1"/>
        <rFont val="Times New Roman"/>
        <family val="1"/>
      </rPr>
      <t>Monterrey 3</t>
    </r>
    <r>
      <rPr>
        <b/>
        <sz val="12"/>
        <color theme="1"/>
        <rFont val="Times New Roman"/>
        <family val="1"/>
      </rPr>
      <t>______________</t>
    </r>
  </si>
  <si>
    <t>Codigo Banacol</t>
  </si>
  <si>
    <t>ALAMEDA</t>
  </si>
  <si>
    <t>MONTERREY 3</t>
  </si>
  <si>
    <t>MONTERREY 4</t>
  </si>
  <si>
    <t>MONTERREY 5</t>
  </si>
  <si>
    <t>MONTERREY 6</t>
  </si>
  <si>
    <t>MONTERREY 7</t>
  </si>
  <si>
    <t>MONTERREY 8</t>
  </si>
  <si>
    <t>MONTERREY 9</t>
  </si>
  <si>
    <t>MONTERREY 10</t>
  </si>
  <si>
    <t>Código Banacol</t>
  </si>
  <si>
    <t>15-16</t>
  </si>
  <si>
    <t>17-18</t>
  </si>
  <si>
    <t>ESTE CÓDIGO NO FUE INGRESADO AL LABORATORIO</t>
  </si>
  <si>
    <t xml:space="preserve"> </t>
  </si>
  <si>
    <t>Semana de Evaluación</t>
  </si>
  <si>
    <t>TRATAMIENTO</t>
  </si>
  <si>
    <t>TESTIGO</t>
  </si>
  <si>
    <t>VERANGO</t>
  </si>
  <si>
    <t xml:space="preserve">El ensayo es refiere a la evaluación de sanidad de raíces en plantas de banano, para ello se seleccionaron , 2 fincas en Urabá del grupo BANACOL (Alameda y Monterrey 3), en cada una de ellas se seleccionaron dos lotes en los cuales se distribuyeron los dos tratamientos: aplicación de Verango y no aplicación de nada (Testigo). Acá no hubo aleatorizacion de los tratamientos, simplemnte en un lote se aplico Verango y en el otro lote no se aplicó nada (Testigo).  El Verago es un nematicida que a su vez, se espera mejore el desarrollo radicular. Antes de realizar la aplicación del Verango, se realizó una evaluacion de la sanidad de raíces en el área donde se montaría  el experimento, la cual ya se encontraba marcada  con el nombre de los tratamientos a evaluar (muestreo 1). Posteriormente se procedió a la aplicacion de los tratamientos y pasados 4 semanas de la aplicación  se procedio a realizar un segundo muestreo y cada 4 semanas se evalúo la sanidad radicular, para un total de  7 muestreos (6 luego de la palicación del verango).   La muestra estaba conformada por raíces de veinte (20)  plantas recien paridas y en cada muestreo se tomaron 5 muestras por tratamiento en cada una de las fincas.  Es de aclarar que cada vez que se realizó el muestreo, éste fue a plantas diferentes al muestreo previo.                                                                                                                                                                                          La sanidad de raíces consiste en evaluar RF= RAÍZ FUNCIONAL, RNF= RAÍZ NO FUNCIONAL RT= RAÍCES TOTALES (todas expresadas en gramos por planta). Posteriormente se calculó el porcentaje de raíces funcionales (%RF), el porcentaje de raíces no funcionales (%RNF) y el porcentaje de necrosis de raíces funcionales (%NRF). A partir de 100 gramos de raíces funcionales se realizó el conteo de nematodos fitopatogenos y de nematódos no fitopatogenos (mononquidos y otros).  La presencia de nematodos fitopatogenos se cree estan asociados con la disminución de raíces funcionales y que el porcentaje de necrosis esta estrechamente realcionado con la presencia de Radophulos similis.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</si>
</sst>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1"/>
      <color theme="1"/>
      <name val="Calibri"/>
      <family val="2"/>
      <scheme val="minor"/>
    </font>
    <font>
      <sz val="9"/>
      <color indexed="81"/>
      <name val="Tahoma"/>
      <family val="2"/>
    </font>
    <font>
      <b/>
      <sz val="11"/>
      <color indexed="8"/>
      <name val="Calibri"/>
      <family val="2"/>
    </font>
    <font>
      <sz val="8"/>
      <name val="Calibri"/>
      <family val="2"/>
    </font>
    <font>
      <sz val="10"/>
      <name val="Arial"/>
      <family val="2"/>
    </font>
    <font>
      <b/>
      <sz val="11"/>
      <color indexed="8"/>
      <name val="Times New Roman"/>
      <family val="1"/>
    </font>
    <font>
      <b/>
      <i/>
      <sz val="11"/>
      <color indexed="8"/>
      <name val="Times New Roman"/>
      <family val="1"/>
    </font>
    <font>
      <sz val="11"/>
      <name val="Times New Roman"/>
      <family val="1"/>
    </font>
    <font>
      <b/>
      <sz val="9"/>
      <color indexed="81"/>
      <name val="Times New Roman"/>
      <family val="1"/>
    </font>
    <font>
      <sz val="9"/>
      <color indexed="81"/>
      <name val="Times New Roman"/>
      <family val="1"/>
    </font>
    <font>
      <b/>
      <sz val="10"/>
      <color indexed="8"/>
      <name val="Times New Roman"/>
      <family val="1"/>
    </font>
    <font>
      <b/>
      <i/>
      <sz val="10"/>
      <color indexed="8"/>
      <name val="Times New Roman"/>
      <family val="1"/>
    </font>
    <font>
      <b/>
      <sz val="12"/>
      <color indexed="8"/>
      <name val="Times New Roman"/>
      <family val="1"/>
    </font>
    <font>
      <b/>
      <i/>
      <sz val="12"/>
      <color indexed="8"/>
      <name val="Times New Roman"/>
      <family val="1"/>
    </font>
    <font>
      <sz val="12"/>
      <color indexed="8"/>
      <name val="Times New Roman"/>
      <family val="1"/>
    </font>
    <font>
      <sz val="12"/>
      <color indexed="8"/>
      <name val="Calibri"/>
      <family val="2"/>
    </font>
    <font>
      <sz val="11"/>
      <name val="Calibri"/>
      <family val="2"/>
      <scheme val="minor"/>
    </font>
    <font>
      <sz val="10"/>
      <color theme="1"/>
      <name val="Times New Roman"/>
      <family val="1"/>
    </font>
    <font>
      <b/>
      <sz val="12"/>
      <color theme="1"/>
      <name val="Times New Roman"/>
      <family val="1"/>
    </font>
    <font>
      <b/>
      <sz val="14"/>
      <color theme="1"/>
      <name val="Times New Roman"/>
      <family val="1"/>
    </font>
    <font>
      <sz val="14"/>
      <color theme="1"/>
      <name val="Calibri"/>
      <family val="2"/>
      <scheme val="minor"/>
    </font>
    <font>
      <sz val="11"/>
      <color indexed="8"/>
      <name val="Calibri"/>
      <family val="2"/>
    </font>
    <font>
      <b/>
      <u/>
      <sz val="12"/>
      <color theme="1"/>
      <name val="Times New Roman"/>
      <family val="1"/>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tint="-4.9989318521683403E-2"/>
        <bgColor indexed="64"/>
      </patternFill>
    </fill>
  </fills>
  <borders count="39">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s>
  <cellStyleXfs count="2">
    <xf numFmtId="0" fontId="0" fillId="0" borderId="0"/>
    <xf numFmtId="0" fontId="4" fillId="0" borderId="0"/>
  </cellStyleXfs>
  <cellXfs count="254">
    <xf numFmtId="0" fontId="0" fillId="0" borderId="0" xfId="0"/>
    <xf numFmtId="0" fontId="2" fillId="0" borderId="0" xfId="0" applyFont="1"/>
    <xf numFmtId="0" fontId="0" fillId="0" borderId="0" xfId="0" applyFill="1"/>
    <xf numFmtId="0" fontId="2" fillId="0" borderId="0" xfId="0" applyFont="1" applyFill="1"/>
    <xf numFmtId="0" fontId="16" fillId="0" borderId="0" xfId="0" applyFont="1" applyFill="1"/>
    <xf numFmtId="0" fontId="7" fillId="0" borderId="1" xfId="0" applyFont="1" applyFill="1" applyBorder="1" applyAlignment="1">
      <alignment horizontal="center" vertical="center"/>
    </xf>
    <xf numFmtId="164" fontId="7" fillId="0" borderId="1" xfId="0" applyNumberFormat="1" applyFont="1" applyFill="1" applyBorder="1" applyAlignment="1">
      <alignment horizontal="center" vertical="center"/>
    </xf>
    <xf numFmtId="164" fontId="7" fillId="0" borderId="1" xfId="0" applyNumberFormat="1" applyFont="1" applyFill="1" applyBorder="1" applyAlignment="1" applyProtection="1">
      <alignment horizontal="center" vertical="center"/>
      <protection hidden="1"/>
    </xf>
    <xf numFmtId="0" fontId="10" fillId="2" borderId="2" xfId="0" applyFont="1" applyFill="1" applyBorder="1" applyAlignment="1">
      <alignment horizontal="center" vertical="center"/>
    </xf>
    <xf numFmtId="0" fontId="10" fillId="2" borderId="2" xfId="0" applyFont="1" applyFill="1" applyBorder="1" applyAlignment="1">
      <alignment horizontal="center" vertical="center" wrapText="1"/>
    </xf>
    <xf numFmtId="0" fontId="17" fillId="0" borderId="3"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5"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9" xfId="0" applyFont="1" applyFill="1" applyBorder="1" applyAlignment="1">
      <alignment horizontal="center" vertical="center"/>
    </xf>
    <xf numFmtId="0" fontId="11" fillId="2" borderId="10" xfId="0" applyFont="1" applyFill="1" applyBorder="1" applyAlignment="1">
      <alignment horizontal="center" vertical="center" wrapText="1"/>
    </xf>
    <xf numFmtId="0" fontId="12" fillId="2" borderId="2" xfId="0" applyFont="1" applyFill="1" applyBorder="1" applyAlignment="1">
      <alignment horizontal="center"/>
    </xf>
    <xf numFmtId="0" fontId="12" fillId="2" borderId="2" xfId="0" applyFont="1" applyFill="1" applyBorder="1" applyAlignment="1">
      <alignment horizontal="center" vertical="center" wrapText="1"/>
    </xf>
    <xf numFmtId="0" fontId="0" fillId="0" borderId="0" xfId="0" applyFill="1" applyAlignment="1">
      <alignment horizontal="center" vertical="center"/>
    </xf>
    <xf numFmtId="0" fontId="17" fillId="0" borderId="16" xfId="0" applyFont="1" applyFill="1" applyBorder="1" applyAlignment="1">
      <alignment vertical="center"/>
    </xf>
    <xf numFmtId="16" fontId="7" fillId="0" borderId="1" xfId="0" applyNumberFormat="1"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4" xfId="0" applyFont="1" applyFill="1" applyBorder="1" applyAlignment="1">
      <alignment horizontal="center" vertical="center"/>
    </xf>
    <xf numFmtId="164" fontId="7" fillId="0" borderId="4" xfId="0" applyNumberFormat="1" applyFont="1" applyFill="1" applyBorder="1" applyAlignment="1">
      <alignment horizontal="center" vertical="center"/>
    </xf>
    <xf numFmtId="164" fontId="7" fillId="0" borderId="4" xfId="0" applyNumberFormat="1" applyFont="1" applyFill="1" applyBorder="1" applyAlignment="1" applyProtection="1">
      <alignment horizontal="center" vertical="center"/>
      <protection hidden="1"/>
    </xf>
    <xf numFmtId="14" fontId="7" fillId="0" borderId="15" xfId="0" applyNumberFormat="1" applyFont="1" applyFill="1" applyBorder="1" applyAlignment="1">
      <alignment horizontal="center" vertical="center"/>
    </xf>
    <xf numFmtId="0" fontId="7" fillId="0" borderId="11" xfId="0" applyFont="1" applyFill="1" applyBorder="1" applyAlignment="1">
      <alignment horizontal="center" vertical="center"/>
    </xf>
    <xf numFmtId="16" fontId="7" fillId="0" borderId="11" xfId="0" applyNumberFormat="1" applyFont="1" applyFill="1" applyBorder="1" applyAlignment="1">
      <alignment horizontal="center" vertical="center"/>
    </xf>
    <xf numFmtId="164" fontId="7" fillId="0" borderId="11" xfId="0" applyNumberFormat="1" applyFont="1" applyFill="1" applyBorder="1" applyAlignment="1">
      <alignment horizontal="center" vertical="center"/>
    </xf>
    <xf numFmtId="164" fontId="7" fillId="0" borderId="11" xfId="0" applyNumberFormat="1" applyFont="1" applyFill="1" applyBorder="1" applyAlignment="1" applyProtection="1">
      <alignment horizontal="center" vertical="center"/>
      <protection hidden="1"/>
    </xf>
    <xf numFmtId="14" fontId="7" fillId="0" borderId="13" xfId="0" applyNumberFormat="1" applyFont="1" applyFill="1" applyBorder="1" applyAlignment="1">
      <alignment horizontal="center" vertical="center"/>
    </xf>
    <xf numFmtId="0" fontId="17" fillId="0" borderId="20" xfId="0" applyFont="1" applyFill="1" applyBorder="1" applyAlignment="1">
      <alignment horizontal="center" vertical="center"/>
    </xf>
    <xf numFmtId="0" fontId="2" fillId="0" borderId="0" xfId="0" applyFont="1" applyFill="1" applyAlignment="1">
      <alignment horizontal="center" vertical="center"/>
    </xf>
    <xf numFmtId="0" fontId="17" fillId="0" borderId="38" xfId="0" applyFont="1" applyFill="1" applyBorder="1" applyAlignment="1">
      <alignment horizontal="center" vertical="center"/>
    </xf>
    <xf numFmtId="0" fontId="17" fillId="0" borderId="26" xfId="0" applyFont="1" applyFill="1" applyBorder="1" applyAlignment="1">
      <alignment horizontal="center" vertical="center"/>
    </xf>
    <xf numFmtId="0" fontId="0" fillId="0" borderId="0" xfId="0" applyFill="1" applyAlignment="1">
      <alignment horizontal="center"/>
    </xf>
    <xf numFmtId="0" fontId="21" fillId="0" borderId="14" xfId="0" applyFont="1" applyBorder="1" applyAlignment="1">
      <alignment horizontal="center" vertical="center"/>
    </xf>
    <xf numFmtId="0" fontId="21" fillId="0" borderId="5" xfId="0" applyFont="1" applyBorder="1" applyAlignment="1">
      <alignment horizontal="center" vertical="center"/>
    </xf>
    <xf numFmtId="14" fontId="15" fillId="3" borderId="3" xfId="0" applyNumberFormat="1" applyFont="1" applyFill="1" applyBorder="1" applyAlignment="1">
      <alignment horizontal="center" vertical="center"/>
    </xf>
    <xf numFmtId="0" fontId="15"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4"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4" fillId="3" borderId="4" xfId="0" applyFont="1" applyFill="1" applyBorder="1" applyAlignment="1">
      <alignment horizontal="center"/>
    </xf>
    <xf numFmtId="0" fontId="14" fillId="3" borderId="5" xfId="0" applyFont="1" applyFill="1" applyBorder="1" applyAlignment="1">
      <alignment horizontal="center" vertical="center" wrapText="1"/>
    </xf>
    <xf numFmtId="14" fontId="15" fillId="3" borderId="13" xfId="0" applyNumberFormat="1" applyFont="1" applyFill="1" applyBorder="1" applyAlignment="1">
      <alignment horizontal="center" vertical="center"/>
    </xf>
    <xf numFmtId="0" fontId="15" fillId="3" borderId="11"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1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4" fillId="3" borderId="11" xfId="0" applyFont="1" applyFill="1" applyBorder="1" applyAlignment="1">
      <alignment horizontal="center"/>
    </xf>
    <xf numFmtId="0" fontId="14" fillId="3" borderId="14" xfId="0" applyFont="1" applyFill="1" applyBorder="1" applyAlignment="1">
      <alignment horizontal="center" vertical="center" wrapText="1"/>
    </xf>
    <xf numFmtId="14" fontId="15" fillId="3" borderId="6" xfId="0" applyNumberFormat="1" applyFont="1" applyFill="1" applyBorder="1" applyAlignment="1">
      <alignment horizontal="center" vertical="center"/>
    </xf>
    <xf numFmtId="0" fontId="15" fillId="3" borderId="19" xfId="0" applyFont="1" applyFill="1" applyBorder="1" applyAlignment="1">
      <alignment horizontal="center"/>
    </xf>
    <xf numFmtId="0" fontId="14" fillId="3" borderId="19" xfId="0" applyFont="1" applyFill="1" applyBorder="1" applyAlignment="1">
      <alignment horizontal="center" vertical="center"/>
    </xf>
    <xf numFmtId="0" fontId="14" fillId="3" borderId="19" xfId="0" applyFont="1" applyFill="1" applyBorder="1" applyAlignment="1">
      <alignment horizontal="center" vertical="center" wrapText="1"/>
    </xf>
    <xf numFmtId="0" fontId="14" fillId="3" borderId="19" xfId="0" applyFont="1" applyFill="1" applyBorder="1" applyAlignment="1">
      <alignment horizontal="center"/>
    </xf>
    <xf numFmtId="0" fontId="14" fillId="3" borderId="18" xfId="0" applyFont="1" applyFill="1" applyBorder="1" applyAlignment="1">
      <alignment horizontal="center" vertical="center" wrapText="1"/>
    </xf>
    <xf numFmtId="14" fontId="15" fillId="4" borderId="3" xfId="0" applyNumberFormat="1" applyFont="1" applyFill="1" applyBorder="1" applyAlignment="1">
      <alignment horizontal="center" vertical="center"/>
    </xf>
    <xf numFmtId="0" fontId="15" fillId="4" borderId="4" xfId="0" applyFont="1" applyFill="1" applyBorder="1" applyAlignment="1">
      <alignment horizontal="center"/>
    </xf>
    <xf numFmtId="0" fontId="14" fillId="4" borderId="4" xfId="0" applyFont="1" applyFill="1" applyBorder="1" applyAlignment="1">
      <alignment horizontal="center" vertical="center"/>
    </xf>
    <xf numFmtId="0" fontId="14" fillId="4" borderId="4" xfId="0" applyFont="1" applyFill="1" applyBorder="1" applyAlignment="1">
      <alignment horizontal="center" vertical="center" wrapText="1"/>
    </xf>
    <xf numFmtId="0" fontId="14" fillId="4" borderId="4" xfId="0" applyFont="1" applyFill="1" applyBorder="1" applyAlignment="1">
      <alignment horizontal="center"/>
    </xf>
    <xf numFmtId="0" fontId="14" fillId="4" borderId="5" xfId="0" applyFont="1" applyFill="1" applyBorder="1" applyAlignment="1">
      <alignment horizontal="center" vertical="center" wrapText="1"/>
    </xf>
    <xf numFmtId="14" fontId="15" fillId="4" borderId="13" xfId="0" applyNumberFormat="1" applyFont="1" applyFill="1" applyBorder="1" applyAlignment="1">
      <alignment horizontal="center" vertical="center"/>
    </xf>
    <xf numFmtId="0" fontId="15" fillId="4" borderId="11" xfId="0" applyFont="1" applyFill="1" applyBorder="1" applyAlignment="1">
      <alignment horizontal="center" vertical="center"/>
    </xf>
    <xf numFmtId="0" fontId="14" fillId="4" borderId="11" xfId="0" applyFont="1" applyFill="1" applyBorder="1" applyAlignment="1">
      <alignment horizontal="center" vertical="center"/>
    </xf>
    <xf numFmtId="0" fontId="14" fillId="4" borderId="11" xfId="0" applyFont="1" applyFill="1" applyBorder="1" applyAlignment="1">
      <alignment horizontal="center" vertical="center" wrapText="1"/>
    </xf>
    <xf numFmtId="0" fontId="14" fillId="4" borderId="11" xfId="0" applyFont="1" applyFill="1" applyBorder="1" applyAlignment="1">
      <alignment horizontal="center"/>
    </xf>
    <xf numFmtId="0" fontId="14" fillId="4" borderId="14" xfId="0" applyFont="1" applyFill="1" applyBorder="1" applyAlignment="1">
      <alignment horizontal="center" vertical="center" wrapText="1"/>
    </xf>
    <xf numFmtId="0" fontId="15" fillId="4" borderId="11" xfId="0" applyFont="1" applyFill="1" applyBorder="1" applyAlignment="1">
      <alignment horizontal="center"/>
    </xf>
    <xf numFmtId="14" fontId="15" fillId="4" borderId="6" xfId="0" applyNumberFormat="1" applyFont="1" applyFill="1" applyBorder="1" applyAlignment="1">
      <alignment horizontal="center" vertical="center"/>
    </xf>
    <xf numFmtId="0" fontId="15" fillId="4" borderId="19" xfId="0" applyFont="1" applyFill="1" applyBorder="1" applyAlignment="1">
      <alignment horizontal="center" vertical="center"/>
    </xf>
    <xf numFmtId="0" fontId="14" fillId="4" borderId="19" xfId="0" applyFont="1" applyFill="1" applyBorder="1" applyAlignment="1">
      <alignment horizontal="center" vertical="center"/>
    </xf>
    <xf numFmtId="0" fontId="14" fillId="4" borderId="19" xfId="0" applyFont="1" applyFill="1" applyBorder="1" applyAlignment="1">
      <alignment horizontal="center" vertical="center" wrapText="1"/>
    </xf>
    <xf numFmtId="0" fontId="14" fillId="4" borderId="19" xfId="0" applyFont="1" applyFill="1" applyBorder="1" applyAlignment="1">
      <alignment horizontal="center"/>
    </xf>
    <xf numFmtId="0" fontId="14" fillId="4" borderId="18" xfId="0" applyFont="1" applyFill="1" applyBorder="1" applyAlignment="1">
      <alignment horizontal="center" vertical="center" wrapText="1"/>
    </xf>
    <xf numFmtId="0" fontId="19" fillId="0" borderId="22" xfId="0" applyFont="1" applyFill="1" applyBorder="1" applyAlignment="1">
      <alignment horizontal="left"/>
    </xf>
    <xf numFmtId="0" fontId="19" fillId="0" borderId="0" xfId="0" applyFont="1" applyFill="1" applyBorder="1" applyAlignment="1">
      <alignment horizontal="left"/>
    </xf>
    <xf numFmtId="0" fontId="12" fillId="2" borderId="12" xfId="0" applyFont="1" applyFill="1" applyBorder="1" applyAlignment="1">
      <alignment horizontal="center" vertical="center"/>
    </xf>
    <xf numFmtId="0" fontId="12" fillId="2" borderId="12" xfId="0" applyFont="1" applyFill="1" applyBorder="1" applyAlignment="1">
      <alignment horizontal="center" vertical="center" wrapText="1"/>
    </xf>
    <xf numFmtId="14" fontId="15" fillId="4" borderId="35" xfId="0" applyNumberFormat="1" applyFont="1" applyFill="1" applyBorder="1" applyAlignment="1">
      <alignment horizontal="center" vertical="center"/>
    </xf>
    <xf numFmtId="0" fontId="15" fillId="4" borderId="36" xfId="0" applyFont="1" applyFill="1" applyBorder="1" applyAlignment="1">
      <alignment horizontal="center" vertical="center"/>
    </xf>
    <xf numFmtId="0" fontId="14" fillId="4" borderId="36" xfId="0" applyFont="1" applyFill="1" applyBorder="1" applyAlignment="1">
      <alignment horizontal="center" vertical="center"/>
    </xf>
    <xf numFmtId="0" fontId="14" fillId="4" borderId="36" xfId="0" applyFont="1" applyFill="1" applyBorder="1" applyAlignment="1">
      <alignment horizontal="center" vertical="center" wrapText="1"/>
    </xf>
    <xf numFmtId="0" fontId="14" fillId="4" borderId="36" xfId="0" applyFont="1" applyFill="1" applyBorder="1" applyAlignment="1">
      <alignment horizontal="center"/>
    </xf>
    <xf numFmtId="0" fontId="14" fillId="4" borderId="37" xfId="0" applyFont="1" applyFill="1" applyBorder="1" applyAlignment="1">
      <alignment horizontal="center" vertical="center" wrapText="1"/>
    </xf>
    <xf numFmtId="0" fontId="0" fillId="0" borderId="11" xfId="0" applyFill="1" applyBorder="1" applyAlignment="1">
      <alignment horizontal="center" vertical="center"/>
    </xf>
    <xf numFmtId="0" fontId="0" fillId="0" borderId="11" xfId="0" applyFill="1" applyBorder="1" applyAlignment="1">
      <alignment horizontal="center"/>
    </xf>
    <xf numFmtId="0" fontId="0" fillId="0" borderId="4" xfId="0" applyFill="1" applyBorder="1" applyAlignment="1">
      <alignment horizontal="center" vertical="center"/>
    </xf>
    <xf numFmtId="0" fontId="0" fillId="0" borderId="4" xfId="0" applyFill="1" applyBorder="1" applyAlignment="1">
      <alignment horizontal="center"/>
    </xf>
    <xf numFmtId="0" fontId="0" fillId="5" borderId="11" xfId="0" applyFill="1" applyBorder="1" applyAlignment="1">
      <alignment horizontal="center" vertical="center"/>
    </xf>
    <xf numFmtId="0" fontId="0" fillId="5" borderId="11" xfId="0" applyFill="1" applyBorder="1" applyAlignment="1">
      <alignment horizontal="center"/>
    </xf>
    <xf numFmtId="0" fontId="0" fillId="5" borderId="19" xfId="0" applyFill="1" applyBorder="1" applyAlignment="1">
      <alignment horizontal="center" vertical="center"/>
    </xf>
    <xf numFmtId="0" fontId="0" fillId="5" borderId="19" xfId="0" applyFill="1" applyBorder="1" applyAlignment="1">
      <alignment horizontal="center"/>
    </xf>
    <xf numFmtId="0" fontId="14" fillId="5" borderId="11" xfId="0" applyFont="1" applyFill="1" applyBorder="1" applyAlignment="1">
      <alignment horizontal="center" vertical="center"/>
    </xf>
    <xf numFmtId="0" fontId="6" fillId="2" borderId="12"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21" fillId="0" borderId="17" xfId="0" applyFont="1" applyBorder="1" applyAlignment="1">
      <alignment horizontal="center" vertical="center"/>
    </xf>
    <xf numFmtId="14" fontId="7" fillId="0" borderId="35" xfId="0" applyNumberFormat="1" applyFont="1" applyFill="1" applyBorder="1" applyAlignment="1">
      <alignment horizontal="center" vertical="center"/>
    </xf>
    <xf numFmtId="0" fontId="7" fillId="0" borderId="36" xfId="0" applyFont="1" applyFill="1" applyBorder="1" applyAlignment="1">
      <alignment horizontal="center" vertical="center"/>
    </xf>
    <xf numFmtId="16" fontId="7" fillId="0" borderId="36" xfId="0" applyNumberFormat="1" applyFont="1" applyFill="1" applyBorder="1" applyAlignment="1">
      <alignment horizontal="center" vertical="center"/>
    </xf>
    <xf numFmtId="164" fontId="7" fillId="0" borderId="36" xfId="0" applyNumberFormat="1" applyFont="1" applyFill="1" applyBorder="1" applyAlignment="1">
      <alignment horizontal="center" vertical="center"/>
    </xf>
    <xf numFmtId="164" fontId="7" fillId="0" borderId="36" xfId="0" applyNumberFormat="1" applyFont="1" applyFill="1" applyBorder="1" applyAlignment="1" applyProtection="1">
      <alignment horizontal="center" vertical="center"/>
      <protection hidden="1"/>
    </xf>
    <xf numFmtId="0" fontId="21" fillId="0" borderId="37" xfId="0" applyFont="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xf>
    <xf numFmtId="16" fontId="7" fillId="0" borderId="0" xfId="0" applyNumberFormat="1" applyFont="1" applyFill="1" applyBorder="1" applyAlignment="1">
      <alignment horizontal="center" vertical="center"/>
    </xf>
    <xf numFmtId="164" fontId="7" fillId="0" borderId="0" xfId="0" applyNumberFormat="1" applyFont="1" applyFill="1" applyBorder="1" applyAlignment="1">
      <alignment horizontal="center" vertical="center"/>
    </xf>
    <xf numFmtId="164" fontId="7" fillId="0" borderId="0" xfId="0" applyNumberFormat="1" applyFont="1" applyFill="1" applyBorder="1" applyAlignment="1" applyProtection="1">
      <alignment horizontal="center" vertical="center"/>
      <protection hidden="1"/>
    </xf>
    <xf numFmtId="0" fontId="21" fillId="0" borderId="0" xfId="0" applyFont="1" applyBorder="1" applyAlignment="1">
      <alignment horizontal="center" vertical="center"/>
    </xf>
    <xf numFmtId="0" fontId="0" fillId="0" borderId="0" xfId="0" applyBorder="1"/>
    <xf numFmtId="0" fontId="7" fillId="0" borderId="1" xfId="0" applyNumberFormat="1" applyFont="1" applyFill="1" applyBorder="1" applyAlignment="1">
      <alignment horizontal="center" vertical="center"/>
    </xf>
    <xf numFmtId="0" fontId="7" fillId="0" borderId="11" xfId="0" applyNumberFormat="1" applyFont="1" applyFill="1" applyBorder="1" applyAlignment="1">
      <alignment horizontal="center" vertical="center"/>
    </xf>
    <xf numFmtId="0" fontId="7" fillId="0" borderId="36" xfId="0" applyNumberFormat="1" applyFont="1" applyFill="1" applyBorder="1" applyAlignment="1">
      <alignment horizontal="center" vertical="center"/>
    </xf>
    <xf numFmtId="14" fontId="7" fillId="5" borderId="3" xfId="0" applyNumberFormat="1" applyFont="1" applyFill="1" applyBorder="1" applyAlignment="1">
      <alignment horizontal="center" vertical="center"/>
    </xf>
    <xf numFmtId="0" fontId="7" fillId="5" borderId="4" xfId="0" applyFont="1" applyFill="1" applyBorder="1" applyAlignment="1">
      <alignment horizontal="center" vertical="center"/>
    </xf>
    <xf numFmtId="0" fontId="7" fillId="5" borderId="4" xfId="0" applyNumberFormat="1" applyFont="1" applyFill="1" applyBorder="1" applyAlignment="1">
      <alignment horizontal="center" vertical="center"/>
    </xf>
    <xf numFmtId="16" fontId="7" fillId="5" borderId="4" xfId="0" applyNumberFormat="1" applyFont="1" applyFill="1" applyBorder="1" applyAlignment="1">
      <alignment horizontal="center" vertical="center"/>
    </xf>
    <xf numFmtId="164" fontId="7" fillId="5" borderId="4" xfId="0" applyNumberFormat="1" applyFont="1" applyFill="1" applyBorder="1" applyAlignment="1">
      <alignment horizontal="center" vertical="center"/>
    </xf>
    <xf numFmtId="164" fontId="7" fillId="5" borderId="4" xfId="0" applyNumberFormat="1" applyFont="1" applyFill="1" applyBorder="1" applyAlignment="1" applyProtection="1">
      <alignment horizontal="center" vertical="center"/>
      <protection hidden="1"/>
    </xf>
    <xf numFmtId="0" fontId="21" fillId="5" borderId="5" xfId="0" applyFont="1" applyFill="1" applyBorder="1" applyAlignment="1">
      <alignment horizontal="center" vertical="center"/>
    </xf>
    <xf numFmtId="14" fontId="7" fillId="5" borderId="13" xfId="0" applyNumberFormat="1" applyFont="1" applyFill="1" applyBorder="1" applyAlignment="1">
      <alignment horizontal="center" vertical="center"/>
    </xf>
    <xf numFmtId="0" fontId="7" fillId="5" borderId="11" xfId="0" applyFont="1" applyFill="1" applyBorder="1" applyAlignment="1">
      <alignment horizontal="center" vertical="center"/>
    </xf>
    <xf numFmtId="0" fontId="7" fillId="5" borderId="11" xfId="0" applyNumberFormat="1" applyFont="1" applyFill="1" applyBorder="1" applyAlignment="1">
      <alignment horizontal="center" vertical="center"/>
    </xf>
    <xf numFmtId="16" fontId="7" fillId="5" borderId="11" xfId="0" applyNumberFormat="1" applyFont="1" applyFill="1" applyBorder="1" applyAlignment="1">
      <alignment horizontal="center" vertical="center"/>
    </xf>
    <xf numFmtId="164" fontId="7" fillId="5" borderId="11" xfId="0" applyNumberFormat="1" applyFont="1" applyFill="1" applyBorder="1" applyAlignment="1">
      <alignment horizontal="center" vertical="center"/>
    </xf>
    <xf numFmtId="164" fontId="7" fillId="5" borderId="11" xfId="0" applyNumberFormat="1" applyFont="1" applyFill="1" applyBorder="1" applyAlignment="1" applyProtection="1">
      <alignment horizontal="center" vertical="center"/>
      <protection hidden="1"/>
    </xf>
    <xf numFmtId="0" fontId="21" fillId="5" borderId="14" xfId="0" applyFont="1" applyFill="1" applyBorder="1" applyAlignment="1">
      <alignment horizontal="center" vertical="center"/>
    </xf>
    <xf numFmtId="14" fontId="7" fillId="5" borderId="6" xfId="0" applyNumberFormat="1" applyFont="1" applyFill="1" applyBorder="1" applyAlignment="1">
      <alignment horizontal="center" vertical="center"/>
    </xf>
    <xf numFmtId="0" fontId="7" fillId="5" borderId="19" xfId="0" applyFont="1" applyFill="1" applyBorder="1" applyAlignment="1">
      <alignment horizontal="center" vertical="center"/>
    </xf>
    <xf numFmtId="0" fontId="7" fillId="5" borderId="19" xfId="0" applyNumberFormat="1" applyFont="1" applyFill="1" applyBorder="1" applyAlignment="1">
      <alignment horizontal="center" vertical="center"/>
    </xf>
    <xf numFmtId="16" fontId="7" fillId="5" borderId="19" xfId="0" applyNumberFormat="1" applyFont="1" applyFill="1" applyBorder="1" applyAlignment="1">
      <alignment horizontal="center" vertical="center"/>
    </xf>
    <xf numFmtId="164" fontId="7" fillId="5" borderId="19" xfId="0" applyNumberFormat="1" applyFont="1" applyFill="1" applyBorder="1" applyAlignment="1">
      <alignment horizontal="center" vertical="center"/>
    </xf>
    <xf numFmtId="164" fontId="7" fillId="5" borderId="19" xfId="0" applyNumberFormat="1" applyFont="1" applyFill="1" applyBorder="1" applyAlignment="1" applyProtection="1">
      <alignment horizontal="center" vertical="center"/>
      <protection hidden="1"/>
    </xf>
    <xf numFmtId="0" fontId="21" fillId="5" borderId="18" xfId="0" applyFont="1" applyFill="1" applyBorder="1" applyAlignment="1">
      <alignment horizontal="center" vertical="center"/>
    </xf>
    <xf numFmtId="14" fontId="15" fillId="6" borderId="13" xfId="0" applyNumberFormat="1" applyFont="1" applyFill="1" applyBorder="1" applyAlignment="1">
      <alignment horizontal="center" vertical="center"/>
    </xf>
    <xf numFmtId="0" fontId="15" fillId="6" borderId="11"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11" xfId="0" applyFont="1" applyFill="1" applyBorder="1" applyAlignment="1">
      <alignment horizontal="center" vertical="center" wrapText="1"/>
    </xf>
    <xf numFmtId="0" fontId="0" fillId="6" borderId="0" xfId="0" applyFill="1"/>
    <xf numFmtId="0" fontId="0" fillId="6" borderId="0" xfId="0" applyFill="1" applyAlignment="1">
      <alignment horizontal="center"/>
    </xf>
    <xf numFmtId="0" fontId="14" fillId="6" borderId="11" xfId="0" applyFont="1" applyFill="1" applyBorder="1" applyAlignment="1">
      <alignment horizontal="center"/>
    </xf>
    <xf numFmtId="0" fontId="14" fillId="6" borderId="14" xfId="0" applyFont="1" applyFill="1" applyBorder="1" applyAlignment="1">
      <alignment horizontal="center" vertical="center" wrapText="1"/>
    </xf>
    <xf numFmtId="0" fontId="12" fillId="6" borderId="11" xfId="0" applyFont="1" applyFill="1" applyBorder="1" applyAlignment="1">
      <alignment horizontal="center" vertical="center"/>
    </xf>
    <xf numFmtId="0" fontId="0" fillId="0" borderId="0" xfId="0" applyAlignment="1">
      <alignment horizontal="center" vertical="center"/>
    </xf>
    <xf numFmtId="0" fontId="23" fillId="0" borderId="0" xfId="0" applyFont="1" applyAlignment="1">
      <alignment horizontal="center" vertical="center"/>
    </xf>
    <xf numFmtId="2" fontId="0" fillId="0" borderId="0" xfId="0" applyNumberFormat="1" applyAlignment="1">
      <alignment horizontal="center" vertical="center"/>
    </xf>
    <xf numFmtId="3" fontId="0" fillId="0" borderId="0" xfId="0" applyNumberFormat="1" applyAlignment="1">
      <alignment horizontal="center" vertical="center"/>
    </xf>
    <xf numFmtId="0" fontId="0" fillId="6" borderId="0" xfId="0" applyFill="1" applyAlignment="1">
      <alignment horizontal="center" vertical="center"/>
    </xf>
    <xf numFmtId="2" fontId="0" fillId="6" borderId="0" xfId="0" applyNumberFormat="1" applyFill="1" applyAlignment="1">
      <alignment horizontal="center" vertical="center"/>
    </xf>
    <xf numFmtId="3" fontId="0" fillId="6" borderId="0" xfId="0" applyNumberFormat="1" applyFill="1" applyAlignment="1">
      <alignment horizontal="center" vertical="center"/>
    </xf>
    <xf numFmtId="14" fontId="0" fillId="7" borderId="3" xfId="0" applyNumberFormat="1" applyFill="1" applyBorder="1"/>
    <xf numFmtId="14" fontId="0" fillId="7" borderId="13" xfId="0" applyNumberFormat="1" applyFill="1" applyBorder="1"/>
    <xf numFmtId="0" fontId="0" fillId="0" borderId="5" xfId="0" applyFill="1" applyBorder="1" applyAlignment="1">
      <alignment horizontal="center"/>
    </xf>
    <xf numFmtId="0" fontId="0" fillId="0" borderId="14" xfId="0" applyFill="1" applyBorder="1" applyAlignment="1">
      <alignment horizontal="center"/>
    </xf>
    <xf numFmtId="14" fontId="0" fillId="5" borderId="13" xfId="0" applyNumberFormat="1" applyFill="1" applyBorder="1"/>
    <xf numFmtId="14" fontId="0" fillId="5" borderId="6" xfId="0" applyNumberFormat="1" applyFill="1" applyBorder="1"/>
    <xf numFmtId="0" fontId="0" fillId="5" borderId="14" xfId="0" applyFill="1" applyBorder="1" applyAlignment="1">
      <alignment horizontal="center"/>
    </xf>
    <xf numFmtId="0" fontId="0" fillId="5" borderId="18" xfId="0" applyFill="1" applyBorder="1" applyAlignment="1">
      <alignment horizontal="center"/>
    </xf>
    <xf numFmtId="0" fontId="0" fillId="0" borderId="21"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0" borderId="0"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8" fillId="0" borderId="21" xfId="0" applyFont="1" applyFill="1" applyBorder="1" applyAlignment="1">
      <alignment horizontal="center" vertical="center" wrapText="1"/>
    </xf>
    <xf numFmtId="0" fontId="18" fillId="0" borderId="22" xfId="0" applyFont="1" applyFill="1" applyBorder="1" applyAlignment="1">
      <alignment horizontal="center" vertical="center" wrapText="1"/>
    </xf>
    <xf numFmtId="0" fontId="18" fillId="0" borderId="23" xfId="0" applyFont="1" applyFill="1" applyBorder="1" applyAlignment="1">
      <alignment horizontal="center" vertical="center" wrapText="1"/>
    </xf>
    <xf numFmtId="0" fontId="18" fillId="0" borderId="26" xfId="0" applyFont="1" applyFill="1" applyBorder="1" applyAlignment="1">
      <alignment horizontal="center" vertical="center" wrapText="1"/>
    </xf>
    <xf numFmtId="0" fontId="18" fillId="0" borderId="27" xfId="0" applyFont="1" applyFill="1" applyBorder="1" applyAlignment="1">
      <alignment horizontal="center" vertical="center" wrapText="1"/>
    </xf>
    <xf numFmtId="0" fontId="18" fillId="0" borderId="28" xfId="0" applyFont="1" applyFill="1" applyBorder="1" applyAlignment="1">
      <alignment horizontal="center" vertical="center" wrapText="1"/>
    </xf>
    <xf numFmtId="0" fontId="18" fillId="0" borderId="10" xfId="0" applyFont="1" applyFill="1" applyBorder="1" applyAlignment="1">
      <alignment horizontal="center"/>
    </xf>
    <xf numFmtId="0" fontId="18" fillId="0" borderId="30" xfId="0" applyFont="1" applyFill="1" applyBorder="1" applyAlignment="1">
      <alignment horizontal="center"/>
    </xf>
    <xf numFmtId="0" fontId="18" fillId="0" borderId="29" xfId="0" applyFont="1" applyFill="1" applyBorder="1" applyAlignment="1">
      <alignment horizontal="center"/>
    </xf>
    <xf numFmtId="0" fontId="18" fillId="0" borderId="0" xfId="0" applyFont="1" applyFill="1" applyBorder="1" applyAlignment="1">
      <alignment horizontal="left"/>
    </xf>
    <xf numFmtId="0" fontId="10" fillId="2" borderId="31"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3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8" fillId="0" borderId="22" xfId="0" applyFont="1" applyFill="1" applyBorder="1" applyAlignment="1">
      <alignment horizontal="left"/>
    </xf>
    <xf numFmtId="0" fontId="18" fillId="0" borderId="22" xfId="0" applyFont="1" applyFill="1" applyBorder="1" applyAlignment="1">
      <alignment horizontal="center"/>
    </xf>
    <xf numFmtId="0" fontId="18" fillId="0" borderId="0" xfId="0" applyFont="1" applyFill="1" applyBorder="1" applyAlignment="1">
      <alignment horizontal="center"/>
    </xf>
    <xf numFmtId="0" fontId="17" fillId="0" borderId="20" xfId="0" applyFont="1" applyFill="1" applyBorder="1" applyAlignment="1">
      <alignment horizontal="center" vertical="center"/>
    </xf>
    <xf numFmtId="0" fontId="17" fillId="0" borderId="34" xfId="0" applyFont="1" applyFill="1" applyBorder="1" applyAlignment="1">
      <alignment horizontal="center" vertical="center"/>
    </xf>
    <xf numFmtId="0" fontId="17" fillId="0" borderId="12" xfId="0" applyFont="1" applyFill="1" applyBorder="1" applyAlignment="1">
      <alignment horizontal="center" vertical="center"/>
    </xf>
    <xf numFmtId="0" fontId="17" fillId="0" borderId="16" xfId="0" applyFont="1" applyFill="1" applyBorder="1" applyAlignment="1">
      <alignment horizontal="center" vertical="center"/>
    </xf>
    <xf numFmtId="0" fontId="18" fillId="0" borderId="21" xfId="0" applyFont="1" applyFill="1" applyBorder="1" applyAlignment="1">
      <alignment horizontal="left" vertical="top"/>
    </xf>
    <xf numFmtId="0" fontId="18" fillId="0" borderId="22" xfId="0" applyFont="1" applyFill="1" applyBorder="1" applyAlignment="1">
      <alignment horizontal="left" vertical="top"/>
    </xf>
    <xf numFmtId="0" fontId="18" fillId="0" borderId="23" xfId="0" applyFont="1" applyFill="1" applyBorder="1" applyAlignment="1">
      <alignment horizontal="left" vertical="top"/>
    </xf>
    <xf numFmtId="0" fontId="18" fillId="0" borderId="24" xfId="0" applyFont="1" applyFill="1" applyBorder="1" applyAlignment="1">
      <alignment horizontal="left" vertical="top"/>
    </xf>
    <xf numFmtId="0" fontId="18" fillId="0" borderId="0" xfId="0" applyFont="1" applyFill="1" applyBorder="1" applyAlignment="1">
      <alignment horizontal="left" vertical="top"/>
    </xf>
    <xf numFmtId="0" fontId="18" fillId="0" borderId="25" xfId="0" applyFont="1" applyFill="1" applyBorder="1" applyAlignment="1">
      <alignment horizontal="left" vertical="top"/>
    </xf>
    <xf numFmtId="0" fontId="18" fillId="0" borderId="26" xfId="0" applyFont="1" applyFill="1" applyBorder="1" applyAlignment="1">
      <alignment horizontal="left" vertical="top"/>
    </xf>
    <xf numFmtId="0" fontId="18" fillId="0" borderId="27" xfId="0" applyFont="1" applyFill="1" applyBorder="1" applyAlignment="1">
      <alignment horizontal="left" vertical="top"/>
    </xf>
    <xf numFmtId="0" fontId="18" fillId="0" borderId="28" xfId="0" applyFont="1" applyFill="1" applyBorder="1" applyAlignment="1">
      <alignment horizontal="left" vertical="top"/>
    </xf>
    <xf numFmtId="0" fontId="18" fillId="0" borderId="27" xfId="0" applyFont="1" applyFill="1" applyBorder="1" applyAlignment="1">
      <alignment horizontal="center"/>
    </xf>
    <xf numFmtId="0" fontId="19" fillId="0" borderId="22" xfId="0" applyFont="1" applyFill="1" applyBorder="1" applyAlignment="1">
      <alignment horizontal="left"/>
    </xf>
    <xf numFmtId="0" fontId="19" fillId="0" borderId="0" xfId="0" applyFont="1" applyFill="1" applyBorder="1" applyAlignment="1">
      <alignment horizontal="left"/>
    </xf>
    <xf numFmtId="0" fontId="20" fillId="0" borderId="21" xfId="0" applyFont="1" applyFill="1"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center"/>
    </xf>
    <xf numFmtId="0" fontId="20" fillId="0" borderId="24" xfId="0" applyFont="1" applyFill="1" applyBorder="1" applyAlignment="1">
      <alignment horizontal="center"/>
    </xf>
    <xf numFmtId="0" fontId="20" fillId="0" borderId="0" xfId="0" applyFont="1" applyFill="1" applyBorder="1" applyAlignment="1">
      <alignment horizontal="center"/>
    </xf>
    <xf numFmtId="0" fontId="20" fillId="0" borderId="25" xfId="0" applyFont="1" applyFill="1" applyBorder="1" applyAlignment="1">
      <alignment horizontal="center"/>
    </xf>
    <xf numFmtId="0" fontId="20" fillId="0" borderId="26" xfId="0" applyFont="1" applyFill="1" applyBorder="1" applyAlignment="1">
      <alignment horizontal="center"/>
    </xf>
    <xf numFmtId="0" fontId="20" fillId="0" borderId="27" xfId="0" applyFont="1" applyFill="1" applyBorder="1" applyAlignment="1">
      <alignment horizontal="center"/>
    </xf>
    <xf numFmtId="0" fontId="20" fillId="0" borderId="28" xfId="0" applyFont="1" applyFill="1" applyBorder="1" applyAlignment="1">
      <alignment horizontal="center"/>
    </xf>
    <xf numFmtId="0" fontId="19" fillId="0" borderId="21" xfId="0" applyFont="1" applyFill="1" applyBorder="1" applyAlignment="1">
      <alignment horizontal="center" vertical="center" wrapText="1"/>
    </xf>
    <xf numFmtId="0" fontId="19" fillId="0" borderId="22"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19" fillId="0" borderId="26" xfId="0" applyFont="1" applyFill="1" applyBorder="1" applyAlignment="1">
      <alignment horizontal="center" vertical="center" wrapText="1"/>
    </xf>
    <xf numFmtId="0" fontId="19" fillId="0" borderId="27" xfId="0" applyFont="1" applyFill="1" applyBorder="1" applyAlignment="1">
      <alignment horizontal="center" vertical="center" wrapText="1"/>
    </xf>
    <xf numFmtId="0" fontId="19" fillId="0" borderId="28" xfId="0" applyFont="1" applyFill="1" applyBorder="1" applyAlignment="1">
      <alignment horizontal="center" vertical="center" wrapText="1"/>
    </xf>
    <xf numFmtId="0" fontId="19" fillId="0" borderId="2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23" xfId="0" applyFont="1" applyFill="1" applyBorder="1" applyAlignment="1">
      <alignment horizontal="center" vertical="center"/>
    </xf>
    <xf numFmtId="0" fontId="19" fillId="0" borderId="26" xfId="0" applyFont="1" applyFill="1" applyBorder="1" applyAlignment="1">
      <alignment horizontal="center" vertical="center"/>
    </xf>
    <xf numFmtId="0" fontId="19" fillId="0" borderId="27" xfId="0" applyFont="1" applyFill="1" applyBorder="1" applyAlignment="1">
      <alignment horizontal="center" vertical="center"/>
    </xf>
    <xf numFmtId="0" fontId="19" fillId="0" borderId="28"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29"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24"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25"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12" fillId="2" borderId="10" xfId="0" applyFont="1" applyFill="1" applyBorder="1" applyAlignment="1">
      <alignment horizontal="center"/>
    </xf>
    <xf numFmtId="0" fontId="12" fillId="2" borderId="29" xfId="0" applyFont="1" applyFill="1" applyBorder="1" applyAlignment="1">
      <alignment horizontal="center"/>
    </xf>
    <xf numFmtId="0" fontId="12" fillId="2" borderId="30" xfId="0" applyFont="1" applyFill="1" applyBorder="1" applyAlignment="1">
      <alignment horizontal="center"/>
    </xf>
    <xf numFmtId="0" fontId="12" fillId="2" borderId="20" xfId="0" applyFont="1" applyFill="1" applyBorder="1" applyAlignment="1">
      <alignment horizontal="center" vertical="center"/>
    </xf>
    <xf numFmtId="0" fontId="12" fillId="2" borderId="34" xfId="0" applyFont="1" applyFill="1" applyBorder="1" applyAlignment="1">
      <alignment horizontal="center" vertical="center"/>
    </xf>
    <xf numFmtId="0" fontId="12" fillId="2" borderId="12"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2" fillId="0" borderId="0" xfId="0" applyFont="1" applyFill="1" applyAlignment="1">
      <alignment horizontal="center" vertical="center"/>
    </xf>
    <xf numFmtId="0" fontId="12" fillId="2" borderId="12"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0"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18" fillId="0" borderId="21" xfId="0" applyFont="1" applyFill="1" applyBorder="1" applyAlignment="1">
      <alignment horizontal="center" vertical="center"/>
    </xf>
    <xf numFmtId="0" fontId="18" fillId="0" borderId="22"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6" xfId="0" applyFont="1" applyFill="1" applyBorder="1" applyAlignment="1">
      <alignment horizontal="center" vertical="center"/>
    </xf>
    <xf numFmtId="0" fontId="18" fillId="0" borderId="27" xfId="0" applyFont="1" applyFill="1" applyBorder="1" applyAlignment="1">
      <alignment horizontal="center" vertical="center"/>
    </xf>
    <xf numFmtId="0" fontId="18" fillId="0" borderId="28" xfId="0" applyFont="1" applyFill="1" applyBorder="1" applyAlignment="1">
      <alignment horizontal="center" vertical="center"/>
    </xf>
    <xf numFmtId="0" fontId="0" fillId="0" borderId="0" xfId="0"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0000"/>
      <color rgb="FFFF0066"/>
      <color rgb="FFFFFF99"/>
      <color rgb="FFFFFFCC"/>
      <color rgb="FF800000"/>
      <color rgb="FF990033"/>
      <color rgb="FF00CC00"/>
      <color rgb="FFFF9900"/>
      <color rgb="FF33CC33"/>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279400</xdr:colOff>
      <xdr:row>0</xdr:row>
      <xdr:rowOff>28576</xdr:rowOff>
    </xdr:from>
    <xdr:to>
      <xdr:col>4</xdr:col>
      <xdr:colOff>209550</xdr:colOff>
      <xdr:row>2</xdr:row>
      <xdr:rowOff>158751</xdr:rowOff>
    </xdr:to>
    <xdr:pic>
      <xdr:nvPicPr>
        <xdr:cNvPr id="2" name="3 Imagen">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9400" y="28576"/>
          <a:ext cx="2152650" cy="5323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268816</xdr:colOff>
      <xdr:row>37</xdr:row>
      <xdr:rowOff>28576</xdr:rowOff>
    </xdr:from>
    <xdr:ext cx="2152650" cy="532342"/>
    <xdr:pic>
      <xdr:nvPicPr>
        <xdr:cNvPr id="3" name="3 Image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816" y="7754409"/>
          <a:ext cx="2152650" cy="5323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645583</xdr:colOff>
      <xdr:row>0</xdr:row>
      <xdr:rowOff>0</xdr:rowOff>
    </xdr:from>
    <xdr:to>
      <xdr:col>6</xdr:col>
      <xdr:colOff>10584</xdr:colOff>
      <xdr:row>4</xdr:row>
      <xdr:rowOff>91848</xdr:rowOff>
    </xdr:to>
    <xdr:pic>
      <xdr:nvPicPr>
        <xdr:cNvPr id="4" name="3 Imagen">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583" y="0"/>
          <a:ext cx="3852334" cy="8855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276225</xdr:colOff>
      <xdr:row>0</xdr:row>
      <xdr:rowOff>9525</xdr:rowOff>
    </xdr:from>
    <xdr:to>
      <xdr:col>5</xdr:col>
      <xdr:colOff>47625</xdr:colOff>
      <xdr:row>5</xdr:row>
      <xdr:rowOff>114300</xdr:rowOff>
    </xdr:to>
    <xdr:pic>
      <xdr:nvPicPr>
        <xdr:cNvPr id="5" name="3 Imagen">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9525"/>
          <a:ext cx="40100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V74"/>
  <sheetViews>
    <sheetView zoomScale="90" zoomScaleNormal="90" workbookViewId="0">
      <pane ySplit="12" topLeftCell="A13" activePane="bottomLeft" state="frozenSplit"/>
      <selection pane="bottomLeft" activeCell="U9" sqref="U8:U9"/>
    </sheetView>
  </sheetViews>
  <sheetFormatPr baseColWidth="10" defaultRowHeight="15" x14ac:dyDescent="0.25"/>
  <cols>
    <col min="1" max="1" width="7.7109375" style="2" customWidth="1"/>
    <col min="2" max="2" width="10.28515625" style="2" customWidth="1"/>
    <col min="3" max="3" width="7.7109375" style="2" customWidth="1"/>
    <col min="4" max="5" width="7.42578125" style="2" customWidth="1"/>
    <col min="6" max="10" width="6.7109375" style="2" customWidth="1"/>
    <col min="11" max="15" width="10.140625" style="2" customWidth="1"/>
    <col min="16" max="17" width="7.140625" style="2" customWidth="1"/>
    <col min="197" max="197" width="7.7109375" customWidth="1"/>
    <col min="198" max="198" width="10.28515625" customWidth="1"/>
    <col min="199" max="199" width="7.7109375" customWidth="1"/>
    <col min="200" max="201" width="7.42578125" customWidth="1"/>
    <col min="202" max="206" width="6.7109375" customWidth="1"/>
    <col min="207" max="211" width="10.140625" customWidth="1"/>
    <col min="212" max="213" width="7.140625" customWidth="1"/>
    <col min="453" max="453" width="7.7109375" customWidth="1"/>
    <col min="454" max="454" width="10.28515625" customWidth="1"/>
    <col min="455" max="455" width="7.7109375" customWidth="1"/>
    <col min="456" max="457" width="7.42578125" customWidth="1"/>
    <col min="458" max="462" width="6.7109375" customWidth="1"/>
    <col min="463" max="467" width="10.140625" customWidth="1"/>
    <col min="468" max="469" width="7.140625" customWidth="1"/>
    <col min="709" max="709" width="7.7109375" customWidth="1"/>
    <col min="710" max="710" width="10.28515625" customWidth="1"/>
    <col min="711" max="711" width="7.7109375" customWidth="1"/>
    <col min="712" max="713" width="7.42578125" customWidth="1"/>
    <col min="714" max="718" width="6.7109375" customWidth="1"/>
    <col min="719" max="723" width="10.140625" customWidth="1"/>
    <col min="724" max="725" width="7.140625" customWidth="1"/>
    <col min="965" max="965" width="7.7109375" customWidth="1"/>
    <col min="966" max="966" width="10.28515625" customWidth="1"/>
    <col min="967" max="967" width="7.7109375" customWidth="1"/>
    <col min="968" max="969" width="7.42578125" customWidth="1"/>
    <col min="970" max="974" width="6.7109375" customWidth="1"/>
    <col min="975" max="979" width="10.140625" customWidth="1"/>
    <col min="980" max="981" width="7.140625" customWidth="1"/>
    <col min="1221" max="1221" width="7.7109375" customWidth="1"/>
    <col min="1222" max="1222" width="10.28515625" customWidth="1"/>
    <col min="1223" max="1223" width="7.7109375" customWidth="1"/>
    <col min="1224" max="1225" width="7.42578125" customWidth="1"/>
    <col min="1226" max="1230" width="6.7109375" customWidth="1"/>
    <col min="1231" max="1235" width="10.140625" customWidth="1"/>
    <col min="1236" max="1237" width="7.140625" customWidth="1"/>
    <col min="1477" max="1477" width="7.7109375" customWidth="1"/>
    <col min="1478" max="1478" width="10.28515625" customWidth="1"/>
    <col min="1479" max="1479" width="7.7109375" customWidth="1"/>
    <col min="1480" max="1481" width="7.42578125" customWidth="1"/>
    <col min="1482" max="1486" width="6.7109375" customWidth="1"/>
    <col min="1487" max="1491" width="10.140625" customWidth="1"/>
    <col min="1492" max="1493" width="7.140625" customWidth="1"/>
    <col min="1733" max="1733" width="7.7109375" customWidth="1"/>
    <col min="1734" max="1734" width="10.28515625" customWidth="1"/>
    <col min="1735" max="1735" width="7.7109375" customWidth="1"/>
    <col min="1736" max="1737" width="7.42578125" customWidth="1"/>
    <col min="1738" max="1742" width="6.7109375" customWidth="1"/>
    <col min="1743" max="1747" width="10.140625" customWidth="1"/>
    <col min="1748" max="1749" width="7.140625" customWidth="1"/>
    <col min="1989" max="1989" width="7.7109375" customWidth="1"/>
    <col min="1990" max="1990" width="10.28515625" customWidth="1"/>
    <col min="1991" max="1991" width="7.7109375" customWidth="1"/>
    <col min="1992" max="1993" width="7.42578125" customWidth="1"/>
    <col min="1994" max="1998" width="6.7109375" customWidth="1"/>
    <col min="1999" max="2003" width="10.140625" customWidth="1"/>
    <col min="2004" max="2005" width="7.140625" customWidth="1"/>
    <col min="2245" max="2245" width="7.7109375" customWidth="1"/>
    <col min="2246" max="2246" width="10.28515625" customWidth="1"/>
    <col min="2247" max="2247" width="7.7109375" customWidth="1"/>
    <col min="2248" max="2249" width="7.42578125" customWidth="1"/>
    <col min="2250" max="2254" width="6.7109375" customWidth="1"/>
    <col min="2255" max="2259" width="10.140625" customWidth="1"/>
    <col min="2260" max="2261" width="7.140625" customWidth="1"/>
    <col min="2501" max="2501" width="7.7109375" customWidth="1"/>
    <col min="2502" max="2502" width="10.28515625" customWidth="1"/>
    <col min="2503" max="2503" width="7.7109375" customWidth="1"/>
    <col min="2504" max="2505" width="7.42578125" customWidth="1"/>
    <col min="2506" max="2510" width="6.7109375" customWidth="1"/>
    <col min="2511" max="2515" width="10.140625" customWidth="1"/>
    <col min="2516" max="2517" width="7.140625" customWidth="1"/>
    <col min="2757" max="2757" width="7.7109375" customWidth="1"/>
    <col min="2758" max="2758" width="10.28515625" customWidth="1"/>
    <col min="2759" max="2759" width="7.7109375" customWidth="1"/>
    <col min="2760" max="2761" width="7.42578125" customWidth="1"/>
    <col min="2762" max="2766" width="6.7109375" customWidth="1"/>
    <col min="2767" max="2771" width="10.140625" customWidth="1"/>
    <col min="2772" max="2773" width="7.140625" customWidth="1"/>
    <col min="3013" max="3013" width="7.7109375" customWidth="1"/>
    <col min="3014" max="3014" width="10.28515625" customWidth="1"/>
    <col min="3015" max="3015" width="7.7109375" customWidth="1"/>
    <col min="3016" max="3017" width="7.42578125" customWidth="1"/>
    <col min="3018" max="3022" width="6.7109375" customWidth="1"/>
    <col min="3023" max="3027" width="10.140625" customWidth="1"/>
    <col min="3028" max="3029" width="7.140625" customWidth="1"/>
    <col min="3269" max="3269" width="7.7109375" customWidth="1"/>
    <col min="3270" max="3270" width="10.28515625" customWidth="1"/>
    <col min="3271" max="3271" width="7.7109375" customWidth="1"/>
    <col min="3272" max="3273" width="7.42578125" customWidth="1"/>
    <col min="3274" max="3278" width="6.7109375" customWidth="1"/>
    <col min="3279" max="3283" width="10.140625" customWidth="1"/>
    <col min="3284" max="3285" width="7.140625" customWidth="1"/>
    <col min="3525" max="3525" width="7.7109375" customWidth="1"/>
    <col min="3526" max="3526" width="10.28515625" customWidth="1"/>
    <col min="3527" max="3527" width="7.7109375" customWidth="1"/>
    <col min="3528" max="3529" width="7.42578125" customWidth="1"/>
    <col min="3530" max="3534" width="6.7109375" customWidth="1"/>
    <col min="3535" max="3539" width="10.140625" customWidth="1"/>
    <col min="3540" max="3541" width="7.140625" customWidth="1"/>
    <col min="3781" max="3781" width="7.7109375" customWidth="1"/>
    <col min="3782" max="3782" width="10.28515625" customWidth="1"/>
    <col min="3783" max="3783" width="7.7109375" customWidth="1"/>
    <col min="3784" max="3785" width="7.42578125" customWidth="1"/>
    <col min="3786" max="3790" width="6.7109375" customWidth="1"/>
    <col min="3791" max="3795" width="10.140625" customWidth="1"/>
    <col min="3796" max="3797" width="7.140625" customWidth="1"/>
    <col min="4037" max="4037" width="7.7109375" customWidth="1"/>
    <col min="4038" max="4038" width="10.28515625" customWidth="1"/>
    <col min="4039" max="4039" width="7.7109375" customWidth="1"/>
    <col min="4040" max="4041" width="7.42578125" customWidth="1"/>
    <col min="4042" max="4046" width="6.7109375" customWidth="1"/>
    <col min="4047" max="4051" width="10.140625" customWidth="1"/>
    <col min="4052" max="4053" width="7.140625" customWidth="1"/>
    <col min="4293" max="4293" width="7.7109375" customWidth="1"/>
    <col min="4294" max="4294" width="10.28515625" customWidth="1"/>
    <col min="4295" max="4295" width="7.7109375" customWidth="1"/>
    <col min="4296" max="4297" width="7.42578125" customWidth="1"/>
    <col min="4298" max="4302" width="6.7109375" customWidth="1"/>
    <col min="4303" max="4307" width="10.140625" customWidth="1"/>
    <col min="4308" max="4309" width="7.140625" customWidth="1"/>
    <col min="4549" max="4549" width="7.7109375" customWidth="1"/>
    <col min="4550" max="4550" width="10.28515625" customWidth="1"/>
    <col min="4551" max="4551" width="7.7109375" customWidth="1"/>
    <col min="4552" max="4553" width="7.42578125" customWidth="1"/>
    <col min="4554" max="4558" width="6.7109375" customWidth="1"/>
    <col min="4559" max="4563" width="10.140625" customWidth="1"/>
    <col min="4564" max="4565" width="7.140625" customWidth="1"/>
    <col min="4805" max="4805" width="7.7109375" customWidth="1"/>
    <col min="4806" max="4806" width="10.28515625" customWidth="1"/>
    <col min="4807" max="4807" width="7.7109375" customWidth="1"/>
    <col min="4808" max="4809" width="7.42578125" customWidth="1"/>
    <col min="4810" max="4814" width="6.7109375" customWidth="1"/>
    <col min="4815" max="4819" width="10.140625" customWidth="1"/>
    <col min="4820" max="4821" width="7.140625" customWidth="1"/>
    <col min="5061" max="5061" width="7.7109375" customWidth="1"/>
    <col min="5062" max="5062" width="10.28515625" customWidth="1"/>
    <col min="5063" max="5063" width="7.7109375" customWidth="1"/>
    <col min="5064" max="5065" width="7.42578125" customWidth="1"/>
    <col min="5066" max="5070" width="6.7109375" customWidth="1"/>
    <col min="5071" max="5075" width="10.140625" customWidth="1"/>
    <col min="5076" max="5077" width="7.140625" customWidth="1"/>
    <col min="5317" max="5317" width="7.7109375" customWidth="1"/>
    <col min="5318" max="5318" width="10.28515625" customWidth="1"/>
    <col min="5319" max="5319" width="7.7109375" customWidth="1"/>
    <col min="5320" max="5321" width="7.42578125" customWidth="1"/>
    <col min="5322" max="5326" width="6.7109375" customWidth="1"/>
    <col min="5327" max="5331" width="10.140625" customWidth="1"/>
    <col min="5332" max="5333" width="7.140625" customWidth="1"/>
    <col min="5573" max="5573" width="7.7109375" customWidth="1"/>
    <col min="5574" max="5574" width="10.28515625" customWidth="1"/>
    <col min="5575" max="5575" width="7.7109375" customWidth="1"/>
    <col min="5576" max="5577" width="7.42578125" customWidth="1"/>
    <col min="5578" max="5582" width="6.7109375" customWidth="1"/>
    <col min="5583" max="5587" width="10.140625" customWidth="1"/>
    <col min="5588" max="5589" width="7.140625" customWidth="1"/>
    <col min="5829" max="5829" width="7.7109375" customWidth="1"/>
    <col min="5830" max="5830" width="10.28515625" customWidth="1"/>
    <col min="5831" max="5831" width="7.7109375" customWidth="1"/>
    <col min="5832" max="5833" width="7.42578125" customWidth="1"/>
    <col min="5834" max="5838" width="6.7109375" customWidth="1"/>
    <col min="5839" max="5843" width="10.140625" customWidth="1"/>
    <col min="5844" max="5845" width="7.140625" customWidth="1"/>
    <col min="6085" max="6085" width="7.7109375" customWidth="1"/>
    <col min="6086" max="6086" width="10.28515625" customWidth="1"/>
    <col min="6087" max="6087" width="7.7109375" customWidth="1"/>
    <col min="6088" max="6089" width="7.42578125" customWidth="1"/>
    <col min="6090" max="6094" width="6.7109375" customWidth="1"/>
    <col min="6095" max="6099" width="10.140625" customWidth="1"/>
    <col min="6100" max="6101" width="7.140625" customWidth="1"/>
    <col min="6341" max="6341" width="7.7109375" customWidth="1"/>
    <col min="6342" max="6342" width="10.28515625" customWidth="1"/>
    <col min="6343" max="6343" width="7.7109375" customWidth="1"/>
    <col min="6344" max="6345" width="7.42578125" customWidth="1"/>
    <col min="6346" max="6350" width="6.7109375" customWidth="1"/>
    <col min="6351" max="6355" width="10.140625" customWidth="1"/>
    <col min="6356" max="6357" width="7.140625" customWidth="1"/>
    <col min="6597" max="6597" width="7.7109375" customWidth="1"/>
    <col min="6598" max="6598" width="10.28515625" customWidth="1"/>
    <col min="6599" max="6599" width="7.7109375" customWidth="1"/>
    <col min="6600" max="6601" width="7.42578125" customWidth="1"/>
    <col min="6602" max="6606" width="6.7109375" customWidth="1"/>
    <col min="6607" max="6611" width="10.140625" customWidth="1"/>
    <col min="6612" max="6613" width="7.140625" customWidth="1"/>
    <col min="6853" max="6853" width="7.7109375" customWidth="1"/>
    <col min="6854" max="6854" width="10.28515625" customWidth="1"/>
    <col min="6855" max="6855" width="7.7109375" customWidth="1"/>
    <col min="6856" max="6857" width="7.42578125" customWidth="1"/>
    <col min="6858" max="6862" width="6.7109375" customWidth="1"/>
    <col min="6863" max="6867" width="10.140625" customWidth="1"/>
    <col min="6868" max="6869" width="7.140625" customWidth="1"/>
    <col min="7109" max="7109" width="7.7109375" customWidth="1"/>
    <col min="7110" max="7110" width="10.28515625" customWidth="1"/>
    <col min="7111" max="7111" width="7.7109375" customWidth="1"/>
    <col min="7112" max="7113" width="7.42578125" customWidth="1"/>
    <col min="7114" max="7118" width="6.7109375" customWidth="1"/>
    <col min="7119" max="7123" width="10.140625" customWidth="1"/>
    <col min="7124" max="7125" width="7.140625" customWidth="1"/>
    <col min="7365" max="7365" width="7.7109375" customWidth="1"/>
    <col min="7366" max="7366" width="10.28515625" customWidth="1"/>
    <col min="7367" max="7367" width="7.7109375" customWidth="1"/>
    <col min="7368" max="7369" width="7.42578125" customWidth="1"/>
    <col min="7370" max="7374" width="6.7109375" customWidth="1"/>
    <col min="7375" max="7379" width="10.140625" customWidth="1"/>
    <col min="7380" max="7381" width="7.140625" customWidth="1"/>
    <col min="7621" max="7621" width="7.7109375" customWidth="1"/>
    <col min="7622" max="7622" width="10.28515625" customWidth="1"/>
    <col min="7623" max="7623" width="7.7109375" customWidth="1"/>
    <col min="7624" max="7625" width="7.42578125" customWidth="1"/>
    <col min="7626" max="7630" width="6.7109375" customWidth="1"/>
    <col min="7631" max="7635" width="10.140625" customWidth="1"/>
    <col min="7636" max="7637" width="7.140625" customWidth="1"/>
    <col min="7877" max="7877" width="7.7109375" customWidth="1"/>
    <col min="7878" max="7878" width="10.28515625" customWidth="1"/>
    <col min="7879" max="7879" width="7.7109375" customWidth="1"/>
    <col min="7880" max="7881" width="7.42578125" customWidth="1"/>
    <col min="7882" max="7886" width="6.7109375" customWidth="1"/>
    <col min="7887" max="7891" width="10.140625" customWidth="1"/>
    <col min="7892" max="7893" width="7.140625" customWidth="1"/>
    <col min="8133" max="8133" width="7.7109375" customWidth="1"/>
    <col min="8134" max="8134" width="10.28515625" customWidth="1"/>
    <col min="8135" max="8135" width="7.7109375" customWidth="1"/>
    <col min="8136" max="8137" width="7.42578125" customWidth="1"/>
    <col min="8138" max="8142" width="6.7109375" customWidth="1"/>
    <col min="8143" max="8147" width="10.140625" customWidth="1"/>
    <col min="8148" max="8149" width="7.140625" customWidth="1"/>
    <col min="8389" max="8389" width="7.7109375" customWidth="1"/>
    <col min="8390" max="8390" width="10.28515625" customWidth="1"/>
    <col min="8391" max="8391" width="7.7109375" customWidth="1"/>
    <col min="8392" max="8393" width="7.42578125" customWidth="1"/>
    <col min="8394" max="8398" width="6.7109375" customWidth="1"/>
    <col min="8399" max="8403" width="10.140625" customWidth="1"/>
    <col min="8404" max="8405" width="7.140625" customWidth="1"/>
    <col min="8645" max="8645" width="7.7109375" customWidth="1"/>
    <col min="8646" max="8646" width="10.28515625" customWidth="1"/>
    <col min="8647" max="8647" width="7.7109375" customWidth="1"/>
    <col min="8648" max="8649" width="7.42578125" customWidth="1"/>
    <col min="8650" max="8654" width="6.7109375" customWidth="1"/>
    <col min="8655" max="8659" width="10.140625" customWidth="1"/>
    <col min="8660" max="8661" width="7.140625" customWidth="1"/>
    <col min="8901" max="8901" width="7.7109375" customWidth="1"/>
    <col min="8902" max="8902" width="10.28515625" customWidth="1"/>
    <col min="8903" max="8903" width="7.7109375" customWidth="1"/>
    <col min="8904" max="8905" width="7.42578125" customWidth="1"/>
    <col min="8906" max="8910" width="6.7109375" customWidth="1"/>
    <col min="8911" max="8915" width="10.140625" customWidth="1"/>
    <col min="8916" max="8917" width="7.140625" customWidth="1"/>
    <col min="9157" max="9157" width="7.7109375" customWidth="1"/>
    <col min="9158" max="9158" width="10.28515625" customWidth="1"/>
    <col min="9159" max="9159" width="7.7109375" customWidth="1"/>
    <col min="9160" max="9161" width="7.42578125" customWidth="1"/>
    <col min="9162" max="9166" width="6.7109375" customWidth="1"/>
    <col min="9167" max="9171" width="10.140625" customWidth="1"/>
    <col min="9172" max="9173" width="7.140625" customWidth="1"/>
    <col min="9413" max="9413" width="7.7109375" customWidth="1"/>
    <col min="9414" max="9414" width="10.28515625" customWidth="1"/>
    <col min="9415" max="9415" width="7.7109375" customWidth="1"/>
    <col min="9416" max="9417" width="7.42578125" customWidth="1"/>
    <col min="9418" max="9422" width="6.7109375" customWidth="1"/>
    <col min="9423" max="9427" width="10.140625" customWidth="1"/>
    <col min="9428" max="9429" width="7.140625" customWidth="1"/>
    <col min="9669" max="9669" width="7.7109375" customWidth="1"/>
    <col min="9670" max="9670" width="10.28515625" customWidth="1"/>
    <col min="9671" max="9671" width="7.7109375" customWidth="1"/>
    <col min="9672" max="9673" width="7.42578125" customWidth="1"/>
    <col min="9674" max="9678" width="6.7109375" customWidth="1"/>
    <col min="9679" max="9683" width="10.140625" customWidth="1"/>
    <col min="9684" max="9685" width="7.140625" customWidth="1"/>
    <col min="9925" max="9925" width="7.7109375" customWidth="1"/>
    <col min="9926" max="9926" width="10.28515625" customWidth="1"/>
    <col min="9927" max="9927" width="7.7109375" customWidth="1"/>
    <col min="9928" max="9929" width="7.42578125" customWidth="1"/>
    <col min="9930" max="9934" width="6.7109375" customWidth="1"/>
    <col min="9935" max="9939" width="10.140625" customWidth="1"/>
    <col min="9940" max="9941" width="7.140625" customWidth="1"/>
    <col min="10181" max="10181" width="7.7109375" customWidth="1"/>
    <col min="10182" max="10182" width="10.28515625" customWidth="1"/>
    <col min="10183" max="10183" width="7.7109375" customWidth="1"/>
    <col min="10184" max="10185" width="7.42578125" customWidth="1"/>
    <col min="10186" max="10190" width="6.7109375" customWidth="1"/>
    <col min="10191" max="10195" width="10.140625" customWidth="1"/>
    <col min="10196" max="10197" width="7.140625" customWidth="1"/>
    <col min="10437" max="10437" width="7.7109375" customWidth="1"/>
    <col min="10438" max="10438" width="10.28515625" customWidth="1"/>
    <col min="10439" max="10439" width="7.7109375" customWidth="1"/>
    <col min="10440" max="10441" width="7.42578125" customWidth="1"/>
    <col min="10442" max="10446" width="6.7109375" customWidth="1"/>
    <col min="10447" max="10451" width="10.140625" customWidth="1"/>
    <col min="10452" max="10453" width="7.140625" customWidth="1"/>
    <col min="10693" max="10693" width="7.7109375" customWidth="1"/>
    <col min="10694" max="10694" width="10.28515625" customWidth="1"/>
    <col min="10695" max="10695" width="7.7109375" customWidth="1"/>
    <col min="10696" max="10697" width="7.42578125" customWidth="1"/>
    <col min="10698" max="10702" width="6.7109375" customWidth="1"/>
    <col min="10703" max="10707" width="10.140625" customWidth="1"/>
    <col min="10708" max="10709" width="7.140625" customWidth="1"/>
    <col min="10949" max="10949" width="7.7109375" customWidth="1"/>
    <col min="10950" max="10950" width="10.28515625" customWidth="1"/>
    <col min="10951" max="10951" width="7.7109375" customWidth="1"/>
    <col min="10952" max="10953" width="7.42578125" customWidth="1"/>
    <col min="10954" max="10958" width="6.7109375" customWidth="1"/>
    <col min="10959" max="10963" width="10.140625" customWidth="1"/>
    <col min="10964" max="10965" width="7.140625" customWidth="1"/>
    <col min="11205" max="11205" width="7.7109375" customWidth="1"/>
    <col min="11206" max="11206" width="10.28515625" customWidth="1"/>
    <col min="11207" max="11207" width="7.7109375" customWidth="1"/>
    <col min="11208" max="11209" width="7.42578125" customWidth="1"/>
    <col min="11210" max="11214" width="6.7109375" customWidth="1"/>
    <col min="11215" max="11219" width="10.140625" customWidth="1"/>
    <col min="11220" max="11221" width="7.140625" customWidth="1"/>
    <col min="11461" max="11461" width="7.7109375" customWidth="1"/>
    <col min="11462" max="11462" width="10.28515625" customWidth="1"/>
    <col min="11463" max="11463" width="7.7109375" customWidth="1"/>
    <col min="11464" max="11465" width="7.42578125" customWidth="1"/>
    <col min="11466" max="11470" width="6.7109375" customWidth="1"/>
    <col min="11471" max="11475" width="10.140625" customWidth="1"/>
    <col min="11476" max="11477" width="7.140625" customWidth="1"/>
    <col min="11717" max="11717" width="7.7109375" customWidth="1"/>
    <col min="11718" max="11718" width="10.28515625" customWidth="1"/>
    <col min="11719" max="11719" width="7.7109375" customWidth="1"/>
    <col min="11720" max="11721" width="7.42578125" customWidth="1"/>
    <col min="11722" max="11726" width="6.7109375" customWidth="1"/>
    <col min="11727" max="11731" width="10.140625" customWidth="1"/>
    <col min="11732" max="11733" width="7.140625" customWidth="1"/>
    <col min="11973" max="11973" width="7.7109375" customWidth="1"/>
    <col min="11974" max="11974" width="10.28515625" customWidth="1"/>
    <col min="11975" max="11975" width="7.7109375" customWidth="1"/>
    <col min="11976" max="11977" width="7.42578125" customWidth="1"/>
    <col min="11978" max="11982" width="6.7109375" customWidth="1"/>
    <col min="11983" max="11987" width="10.140625" customWidth="1"/>
    <col min="11988" max="11989" width="7.140625" customWidth="1"/>
    <col min="12229" max="12229" width="7.7109375" customWidth="1"/>
    <col min="12230" max="12230" width="10.28515625" customWidth="1"/>
    <col min="12231" max="12231" width="7.7109375" customWidth="1"/>
    <col min="12232" max="12233" width="7.42578125" customWidth="1"/>
    <col min="12234" max="12238" width="6.7109375" customWidth="1"/>
    <col min="12239" max="12243" width="10.140625" customWidth="1"/>
    <col min="12244" max="12245" width="7.140625" customWidth="1"/>
    <col min="12485" max="12485" width="7.7109375" customWidth="1"/>
    <col min="12486" max="12486" width="10.28515625" customWidth="1"/>
    <col min="12487" max="12487" width="7.7109375" customWidth="1"/>
    <col min="12488" max="12489" width="7.42578125" customWidth="1"/>
    <col min="12490" max="12494" width="6.7109375" customWidth="1"/>
    <col min="12495" max="12499" width="10.140625" customWidth="1"/>
    <col min="12500" max="12501" width="7.140625" customWidth="1"/>
    <col min="12741" max="12741" width="7.7109375" customWidth="1"/>
    <col min="12742" max="12742" width="10.28515625" customWidth="1"/>
    <col min="12743" max="12743" width="7.7109375" customWidth="1"/>
    <col min="12744" max="12745" width="7.42578125" customWidth="1"/>
    <col min="12746" max="12750" width="6.7109375" customWidth="1"/>
    <col min="12751" max="12755" width="10.140625" customWidth="1"/>
    <col min="12756" max="12757" width="7.140625" customWidth="1"/>
    <col min="12997" max="12997" width="7.7109375" customWidth="1"/>
    <col min="12998" max="12998" width="10.28515625" customWidth="1"/>
    <col min="12999" max="12999" width="7.7109375" customWidth="1"/>
    <col min="13000" max="13001" width="7.42578125" customWidth="1"/>
    <col min="13002" max="13006" width="6.7109375" customWidth="1"/>
    <col min="13007" max="13011" width="10.140625" customWidth="1"/>
    <col min="13012" max="13013" width="7.140625" customWidth="1"/>
    <col min="13253" max="13253" width="7.7109375" customWidth="1"/>
    <col min="13254" max="13254" width="10.28515625" customWidth="1"/>
    <col min="13255" max="13255" width="7.7109375" customWidth="1"/>
    <col min="13256" max="13257" width="7.42578125" customWidth="1"/>
    <col min="13258" max="13262" width="6.7109375" customWidth="1"/>
    <col min="13263" max="13267" width="10.140625" customWidth="1"/>
    <col min="13268" max="13269" width="7.140625" customWidth="1"/>
    <col min="13509" max="13509" width="7.7109375" customWidth="1"/>
    <col min="13510" max="13510" width="10.28515625" customWidth="1"/>
    <col min="13511" max="13511" width="7.7109375" customWidth="1"/>
    <col min="13512" max="13513" width="7.42578125" customWidth="1"/>
    <col min="13514" max="13518" width="6.7109375" customWidth="1"/>
    <col min="13519" max="13523" width="10.140625" customWidth="1"/>
    <col min="13524" max="13525" width="7.140625" customWidth="1"/>
    <col min="13765" max="13765" width="7.7109375" customWidth="1"/>
    <col min="13766" max="13766" width="10.28515625" customWidth="1"/>
    <col min="13767" max="13767" width="7.7109375" customWidth="1"/>
    <col min="13768" max="13769" width="7.42578125" customWidth="1"/>
    <col min="13770" max="13774" width="6.7109375" customWidth="1"/>
    <col min="13775" max="13779" width="10.140625" customWidth="1"/>
    <col min="13780" max="13781" width="7.140625" customWidth="1"/>
    <col min="14021" max="14021" width="7.7109375" customWidth="1"/>
    <col min="14022" max="14022" width="10.28515625" customWidth="1"/>
    <col min="14023" max="14023" width="7.7109375" customWidth="1"/>
    <col min="14024" max="14025" width="7.42578125" customWidth="1"/>
    <col min="14026" max="14030" width="6.7109375" customWidth="1"/>
    <col min="14031" max="14035" width="10.140625" customWidth="1"/>
    <col min="14036" max="14037" width="7.140625" customWidth="1"/>
    <col min="14277" max="14277" width="7.7109375" customWidth="1"/>
    <col min="14278" max="14278" width="10.28515625" customWidth="1"/>
    <col min="14279" max="14279" width="7.7109375" customWidth="1"/>
    <col min="14280" max="14281" width="7.42578125" customWidth="1"/>
    <col min="14282" max="14286" width="6.7109375" customWidth="1"/>
    <col min="14287" max="14291" width="10.140625" customWidth="1"/>
    <col min="14292" max="14293" width="7.140625" customWidth="1"/>
    <col min="14533" max="14533" width="7.7109375" customWidth="1"/>
    <col min="14534" max="14534" width="10.28515625" customWidth="1"/>
    <col min="14535" max="14535" width="7.7109375" customWidth="1"/>
    <col min="14536" max="14537" width="7.42578125" customWidth="1"/>
    <col min="14538" max="14542" width="6.7109375" customWidth="1"/>
    <col min="14543" max="14547" width="10.140625" customWidth="1"/>
    <col min="14548" max="14549" width="7.140625" customWidth="1"/>
    <col min="14789" max="14789" width="7.7109375" customWidth="1"/>
    <col min="14790" max="14790" width="10.28515625" customWidth="1"/>
    <col min="14791" max="14791" width="7.7109375" customWidth="1"/>
    <col min="14792" max="14793" width="7.42578125" customWidth="1"/>
    <col min="14794" max="14798" width="6.7109375" customWidth="1"/>
    <col min="14799" max="14803" width="10.140625" customWidth="1"/>
    <col min="14804" max="14805" width="7.140625" customWidth="1"/>
    <col min="15045" max="15045" width="7.7109375" customWidth="1"/>
    <col min="15046" max="15046" width="10.28515625" customWidth="1"/>
    <col min="15047" max="15047" width="7.7109375" customWidth="1"/>
    <col min="15048" max="15049" width="7.42578125" customWidth="1"/>
    <col min="15050" max="15054" width="6.7109375" customWidth="1"/>
    <col min="15055" max="15059" width="10.140625" customWidth="1"/>
    <col min="15060" max="15061" width="7.140625" customWidth="1"/>
    <col min="15301" max="15301" width="7.7109375" customWidth="1"/>
    <col min="15302" max="15302" width="10.28515625" customWidth="1"/>
    <col min="15303" max="15303" width="7.7109375" customWidth="1"/>
    <col min="15304" max="15305" width="7.42578125" customWidth="1"/>
    <col min="15306" max="15310" width="6.7109375" customWidth="1"/>
    <col min="15311" max="15315" width="10.140625" customWidth="1"/>
    <col min="15316" max="15317" width="7.140625" customWidth="1"/>
    <col min="15557" max="15557" width="7.7109375" customWidth="1"/>
    <col min="15558" max="15558" width="10.28515625" customWidth="1"/>
    <col min="15559" max="15559" width="7.7109375" customWidth="1"/>
    <col min="15560" max="15561" width="7.42578125" customWidth="1"/>
    <col min="15562" max="15566" width="6.7109375" customWidth="1"/>
    <col min="15567" max="15571" width="10.140625" customWidth="1"/>
    <col min="15572" max="15573" width="7.140625" customWidth="1"/>
    <col min="15813" max="15813" width="7.7109375" customWidth="1"/>
    <col min="15814" max="15814" width="10.28515625" customWidth="1"/>
    <col min="15815" max="15815" width="7.7109375" customWidth="1"/>
    <col min="15816" max="15817" width="7.42578125" customWidth="1"/>
    <col min="15818" max="15822" width="6.7109375" customWidth="1"/>
    <col min="15823" max="15827" width="10.140625" customWidth="1"/>
    <col min="15828" max="15829" width="7.140625" customWidth="1"/>
    <col min="16069" max="16069" width="7.7109375" customWidth="1"/>
    <col min="16070" max="16070" width="10.28515625" customWidth="1"/>
    <col min="16071" max="16071" width="7.7109375" customWidth="1"/>
    <col min="16072" max="16073" width="7.42578125" customWidth="1"/>
    <col min="16074" max="16078" width="6.7109375" customWidth="1"/>
    <col min="16079" max="16083" width="10.140625" customWidth="1"/>
    <col min="16084" max="16085" width="7.140625" customWidth="1"/>
  </cols>
  <sheetData>
    <row r="1" spans="1:152" ht="15.75" customHeight="1" thickBot="1" x14ac:dyDescent="0.3">
      <c r="A1" s="162"/>
      <c r="B1" s="163"/>
      <c r="C1" s="163"/>
      <c r="D1" s="163"/>
      <c r="E1" s="164"/>
      <c r="F1" s="171" t="s">
        <v>90</v>
      </c>
      <c r="G1" s="172"/>
      <c r="H1" s="172"/>
      <c r="I1" s="172"/>
      <c r="J1" s="172"/>
      <c r="K1" s="172"/>
      <c r="L1" s="172"/>
      <c r="M1" s="172"/>
      <c r="N1" s="172"/>
      <c r="O1" s="173"/>
      <c r="P1" s="177" t="s">
        <v>38</v>
      </c>
      <c r="Q1" s="178"/>
    </row>
    <row r="2" spans="1:152" ht="15.75" customHeight="1" thickBot="1" x14ac:dyDescent="0.3">
      <c r="A2" s="165"/>
      <c r="B2" s="166"/>
      <c r="C2" s="166"/>
      <c r="D2" s="166"/>
      <c r="E2" s="167"/>
      <c r="F2" s="174"/>
      <c r="G2" s="175"/>
      <c r="H2" s="175"/>
      <c r="I2" s="175"/>
      <c r="J2" s="175"/>
      <c r="K2" s="175"/>
      <c r="L2" s="175"/>
      <c r="M2" s="175"/>
      <c r="N2" s="175"/>
      <c r="O2" s="176"/>
      <c r="P2" s="177" t="s">
        <v>49</v>
      </c>
      <c r="Q2" s="178"/>
    </row>
    <row r="3" spans="1:152" ht="15.75" customHeight="1" thickBot="1" x14ac:dyDescent="0.3">
      <c r="A3" s="168"/>
      <c r="B3" s="169"/>
      <c r="C3" s="169"/>
      <c r="D3" s="169"/>
      <c r="E3" s="170"/>
      <c r="F3" s="177" t="s">
        <v>37</v>
      </c>
      <c r="G3" s="179"/>
      <c r="H3" s="179"/>
      <c r="I3" s="179"/>
      <c r="J3" s="179"/>
      <c r="K3" s="179"/>
      <c r="L3" s="179"/>
      <c r="M3" s="179"/>
      <c r="N3" s="179"/>
      <c r="O3" s="178"/>
      <c r="P3" s="177" t="s">
        <v>41</v>
      </c>
      <c r="Q3" s="178"/>
    </row>
    <row r="4" spans="1:152" ht="14.25" customHeight="1" x14ac:dyDescent="0.25">
      <c r="A4" s="186" t="s">
        <v>101</v>
      </c>
      <c r="B4" s="186"/>
      <c r="C4" s="186"/>
      <c r="D4" s="186"/>
      <c r="E4" s="186"/>
      <c r="F4" s="186"/>
      <c r="G4" s="186"/>
      <c r="H4" s="186" t="s">
        <v>50</v>
      </c>
      <c r="I4" s="186"/>
      <c r="J4" s="186"/>
      <c r="K4" s="186"/>
      <c r="L4" s="186"/>
      <c r="M4" s="186"/>
      <c r="N4" s="186"/>
      <c r="O4" s="187" t="s">
        <v>71</v>
      </c>
      <c r="P4" s="187"/>
      <c r="Q4" s="187"/>
    </row>
    <row r="5" spans="1:152" ht="14.25" customHeight="1" x14ac:dyDescent="0.25">
      <c r="A5" s="180"/>
      <c r="B5" s="180"/>
      <c r="C5" s="180"/>
      <c r="D5" s="180"/>
      <c r="E5" s="180"/>
      <c r="F5" s="180"/>
      <c r="G5" s="180"/>
      <c r="H5" s="180"/>
      <c r="I5" s="180"/>
      <c r="J5" s="180"/>
      <c r="K5" s="180"/>
      <c r="L5" s="180"/>
      <c r="M5" s="180"/>
      <c r="N5" s="180"/>
      <c r="O5" s="188"/>
      <c r="P5" s="188"/>
      <c r="Q5" s="188"/>
    </row>
    <row r="6" spans="1:152" ht="14.25" customHeight="1" x14ac:dyDescent="0.25">
      <c r="A6" s="180" t="s">
        <v>75</v>
      </c>
      <c r="B6" s="180"/>
      <c r="C6" s="180"/>
      <c r="D6" s="180"/>
      <c r="E6" s="180"/>
      <c r="F6" s="180"/>
      <c r="G6" s="180"/>
      <c r="H6" s="180" t="s">
        <v>85</v>
      </c>
      <c r="I6" s="180"/>
      <c r="J6" s="180"/>
      <c r="K6" s="180"/>
      <c r="L6" s="180" t="s">
        <v>72</v>
      </c>
      <c r="M6" s="180"/>
      <c r="N6" s="180"/>
      <c r="O6" s="180"/>
      <c r="P6" s="180"/>
      <c r="Q6" s="180"/>
    </row>
    <row r="7" spans="1:152" ht="14.25" customHeight="1" x14ac:dyDescent="0.25">
      <c r="A7" s="180"/>
      <c r="B7" s="180"/>
      <c r="C7" s="180"/>
      <c r="D7" s="180"/>
      <c r="E7" s="180"/>
      <c r="F7" s="180"/>
      <c r="G7" s="180"/>
      <c r="H7" s="180"/>
      <c r="I7" s="180"/>
      <c r="J7" s="180"/>
      <c r="K7" s="180"/>
      <c r="L7" s="180"/>
      <c r="M7" s="180"/>
      <c r="N7" s="180"/>
      <c r="O7" s="180"/>
      <c r="P7" s="180"/>
      <c r="Q7" s="180"/>
    </row>
    <row r="8" spans="1:152" ht="14.25" customHeight="1" x14ac:dyDescent="0.25">
      <c r="A8" s="180" t="s">
        <v>74</v>
      </c>
      <c r="B8" s="180"/>
      <c r="C8" s="180"/>
      <c r="D8" s="180"/>
      <c r="E8" s="180"/>
      <c r="F8" s="180"/>
      <c r="G8" s="180"/>
      <c r="H8" s="180"/>
      <c r="I8" s="180" t="s">
        <v>73</v>
      </c>
      <c r="J8" s="180"/>
      <c r="K8" s="180"/>
      <c r="L8" s="180"/>
      <c r="M8" s="180"/>
      <c r="N8" s="180"/>
      <c r="O8" s="180"/>
      <c r="P8" s="180"/>
      <c r="Q8" s="180"/>
    </row>
    <row r="9" spans="1:152" ht="14.25" customHeight="1" x14ac:dyDescent="0.25">
      <c r="A9" s="180"/>
      <c r="B9" s="180"/>
      <c r="C9" s="180"/>
      <c r="D9" s="180"/>
      <c r="E9" s="180"/>
      <c r="F9" s="180"/>
      <c r="G9" s="180"/>
      <c r="H9" s="180"/>
      <c r="I9" s="180"/>
      <c r="J9" s="180"/>
      <c r="K9" s="180"/>
      <c r="L9" s="180"/>
      <c r="M9" s="180"/>
      <c r="N9" s="180"/>
      <c r="O9" s="180"/>
      <c r="P9" s="180"/>
      <c r="Q9" s="180"/>
    </row>
    <row r="10" spans="1:152" ht="14.25" customHeight="1" x14ac:dyDescent="0.25">
      <c r="A10" s="180" t="s">
        <v>51</v>
      </c>
      <c r="B10" s="180"/>
      <c r="C10" s="180"/>
      <c r="D10" s="180"/>
      <c r="E10" s="180"/>
      <c r="F10" s="180"/>
      <c r="G10" s="180"/>
      <c r="H10" s="180" t="s">
        <v>48</v>
      </c>
      <c r="I10" s="180"/>
      <c r="J10" s="180"/>
      <c r="K10" s="180"/>
      <c r="L10" s="180"/>
      <c r="M10" s="180"/>
      <c r="N10" s="180"/>
      <c r="O10" s="180"/>
      <c r="P10" s="180"/>
      <c r="Q10" s="180"/>
    </row>
    <row r="11" spans="1:152" ht="14.25" customHeight="1" x14ac:dyDescent="0.25">
      <c r="A11" s="180"/>
      <c r="B11" s="180"/>
      <c r="C11" s="180"/>
      <c r="D11" s="180"/>
      <c r="E11" s="180"/>
      <c r="F11" s="180"/>
      <c r="G11" s="180"/>
      <c r="H11" s="180"/>
      <c r="I11" s="180"/>
      <c r="J11" s="180"/>
      <c r="K11" s="180"/>
      <c r="L11" s="180"/>
      <c r="M11" s="180"/>
      <c r="N11" s="180"/>
      <c r="O11" s="180"/>
      <c r="P11" s="180"/>
      <c r="Q11" s="180"/>
    </row>
    <row r="12" spans="1:152" ht="15.75" thickBot="1" x14ac:dyDescent="0.3">
      <c r="A12" s="169"/>
      <c r="B12" s="169"/>
      <c r="C12" s="169"/>
      <c r="D12" s="169"/>
      <c r="E12" s="169"/>
      <c r="F12" s="169"/>
      <c r="G12" s="169"/>
      <c r="H12" s="169"/>
      <c r="I12" s="169"/>
      <c r="J12" s="169"/>
      <c r="K12" s="169"/>
      <c r="L12" s="169"/>
      <c r="M12" s="169"/>
      <c r="N12" s="169"/>
      <c r="O12" s="169"/>
      <c r="P12" s="169"/>
      <c r="Q12" s="169"/>
    </row>
    <row r="13" spans="1:152" s="1" customFormat="1" ht="38.25" customHeight="1" thickBot="1" x14ac:dyDescent="0.3">
      <c r="A13" s="8" t="s">
        <v>52</v>
      </c>
      <c r="B13" s="8" t="s">
        <v>64</v>
      </c>
      <c r="C13" s="9" t="s">
        <v>53</v>
      </c>
      <c r="D13" s="9" t="s">
        <v>36</v>
      </c>
      <c r="E13" s="9" t="s">
        <v>35</v>
      </c>
      <c r="F13" s="181" t="s">
        <v>11</v>
      </c>
      <c r="G13" s="182"/>
      <c r="H13" s="182"/>
      <c r="I13" s="182"/>
      <c r="J13" s="183"/>
      <c r="K13" s="17" t="s">
        <v>15</v>
      </c>
      <c r="L13" s="17" t="s">
        <v>54</v>
      </c>
      <c r="M13" s="17" t="s">
        <v>55</v>
      </c>
      <c r="N13" s="17" t="s">
        <v>56</v>
      </c>
      <c r="O13" s="17" t="s">
        <v>57</v>
      </c>
      <c r="P13" s="184" t="s">
        <v>65</v>
      </c>
      <c r="Q13" s="185"/>
    </row>
    <row r="14" spans="1:152" ht="19.5" customHeight="1" x14ac:dyDescent="0.25">
      <c r="A14" s="189" t="s">
        <v>91</v>
      </c>
      <c r="B14" s="191"/>
      <c r="C14" s="191"/>
      <c r="D14" s="189"/>
      <c r="E14" s="189"/>
      <c r="F14" s="10"/>
      <c r="G14" s="11"/>
      <c r="H14" s="11"/>
      <c r="I14" s="11"/>
      <c r="J14" s="12"/>
      <c r="K14" s="10"/>
      <c r="L14" s="10"/>
      <c r="M14" s="10"/>
      <c r="N14" s="10"/>
      <c r="O14" s="10"/>
      <c r="P14" s="35"/>
      <c r="Q14" s="33"/>
      <c r="EU14" t="s">
        <v>13</v>
      </c>
      <c r="EV14" t="s">
        <v>12</v>
      </c>
    </row>
    <row r="15" spans="1:152" ht="19.5" customHeight="1" thickBot="1" x14ac:dyDescent="0.3">
      <c r="A15" s="190"/>
      <c r="B15" s="192"/>
      <c r="C15" s="192"/>
      <c r="D15" s="190"/>
      <c r="E15" s="190"/>
      <c r="F15" s="13"/>
      <c r="G15" s="14"/>
      <c r="H15" s="14"/>
      <c r="I15" s="14"/>
      <c r="J15" s="15"/>
      <c r="K15" s="16"/>
      <c r="L15" s="16"/>
      <c r="M15" s="16"/>
      <c r="N15" s="16"/>
      <c r="O15" s="16"/>
      <c r="P15" s="36"/>
      <c r="Q15" s="21"/>
    </row>
    <row r="16" spans="1:152" ht="19.5" customHeight="1" x14ac:dyDescent="0.25">
      <c r="A16" s="189" t="s">
        <v>92</v>
      </c>
      <c r="B16" s="191"/>
      <c r="C16" s="191"/>
      <c r="D16" s="189"/>
      <c r="E16" s="189"/>
      <c r="F16" s="10"/>
      <c r="G16" s="11"/>
      <c r="H16" s="11"/>
      <c r="I16" s="11"/>
      <c r="J16" s="12"/>
      <c r="K16" s="10"/>
      <c r="L16" s="10"/>
      <c r="M16" s="10"/>
      <c r="N16" s="10"/>
      <c r="O16" s="10"/>
      <c r="P16" s="35"/>
      <c r="Q16" s="33"/>
    </row>
    <row r="17" spans="1:17" ht="19.5" customHeight="1" thickBot="1" x14ac:dyDescent="0.3">
      <c r="A17" s="190"/>
      <c r="B17" s="192"/>
      <c r="C17" s="192"/>
      <c r="D17" s="190"/>
      <c r="E17" s="190"/>
      <c r="F17" s="13"/>
      <c r="G17" s="14"/>
      <c r="H17" s="14"/>
      <c r="I17" s="14"/>
      <c r="J17" s="15"/>
      <c r="K17" s="16"/>
      <c r="L17" s="16"/>
      <c r="M17" s="16"/>
      <c r="N17" s="16"/>
      <c r="O17" s="16"/>
      <c r="P17" s="36"/>
      <c r="Q17" s="21"/>
    </row>
    <row r="18" spans="1:17" x14ac:dyDescent="0.25">
      <c r="A18" s="189" t="s">
        <v>93</v>
      </c>
      <c r="B18" s="191"/>
      <c r="C18" s="191"/>
      <c r="D18" s="189"/>
      <c r="E18" s="189"/>
      <c r="F18" s="10"/>
      <c r="G18" s="11"/>
      <c r="H18" s="11"/>
      <c r="I18" s="11"/>
      <c r="J18" s="12"/>
      <c r="K18" s="10"/>
      <c r="L18" s="10"/>
      <c r="M18" s="10"/>
      <c r="N18" s="10"/>
      <c r="O18" s="10"/>
      <c r="P18" s="35"/>
      <c r="Q18" s="33"/>
    </row>
    <row r="19" spans="1:17" ht="15.75" thickBot="1" x14ac:dyDescent="0.3">
      <c r="A19" s="190"/>
      <c r="B19" s="192"/>
      <c r="C19" s="192"/>
      <c r="D19" s="190"/>
      <c r="E19" s="190"/>
      <c r="F19" s="13"/>
      <c r="G19" s="14"/>
      <c r="H19" s="14"/>
      <c r="I19" s="14"/>
      <c r="J19" s="15"/>
      <c r="K19" s="16"/>
      <c r="L19" s="16"/>
      <c r="M19" s="16"/>
      <c r="N19" s="16"/>
      <c r="O19" s="16"/>
      <c r="P19" s="36"/>
      <c r="Q19" s="21"/>
    </row>
    <row r="20" spans="1:17" x14ac:dyDescent="0.25">
      <c r="A20" s="189" t="s">
        <v>94</v>
      </c>
      <c r="B20" s="191"/>
      <c r="C20" s="191"/>
      <c r="D20" s="189"/>
      <c r="E20" s="189"/>
      <c r="F20" s="10"/>
      <c r="G20" s="11"/>
      <c r="H20" s="11"/>
      <c r="I20" s="11"/>
      <c r="J20" s="12"/>
      <c r="K20" s="10"/>
      <c r="L20" s="10"/>
      <c r="M20" s="10"/>
      <c r="N20" s="10"/>
      <c r="O20" s="10"/>
      <c r="P20" s="35"/>
      <c r="Q20" s="33"/>
    </row>
    <row r="21" spans="1:17" ht="15.75" thickBot="1" x14ac:dyDescent="0.3">
      <c r="A21" s="190"/>
      <c r="B21" s="192"/>
      <c r="C21" s="192"/>
      <c r="D21" s="190"/>
      <c r="E21" s="190"/>
      <c r="F21" s="13"/>
      <c r="G21" s="14"/>
      <c r="H21" s="14"/>
      <c r="I21" s="14"/>
      <c r="J21" s="15"/>
      <c r="K21" s="16"/>
      <c r="L21" s="16"/>
      <c r="M21" s="16"/>
      <c r="N21" s="16"/>
      <c r="O21" s="16"/>
      <c r="P21" s="36"/>
      <c r="Q21" s="21"/>
    </row>
    <row r="22" spans="1:17" x14ac:dyDescent="0.25">
      <c r="A22" s="189" t="s">
        <v>100</v>
      </c>
      <c r="B22" s="191"/>
      <c r="C22" s="191"/>
      <c r="D22" s="189"/>
      <c r="E22" s="189"/>
      <c r="F22" s="10"/>
      <c r="G22" s="11"/>
      <c r="H22" s="11"/>
      <c r="I22" s="11"/>
      <c r="J22" s="12"/>
      <c r="K22" s="10"/>
      <c r="L22" s="10"/>
      <c r="M22" s="10"/>
      <c r="N22" s="10"/>
      <c r="O22" s="10"/>
      <c r="P22" s="35"/>
      <c r="Q22" s="33"/>
    </row>
    <row r="23" spans="1:17" ht="15.75" thickBot="1" x14ac:dyDescent="0.3">
      <c r="A23" s="190"/>
      <c r="B23" s="192"/>
      <c r="C23" s="192"/>
      <c r="D23" s="190"/>
      <c r="E23" s="190"/>
      <c r="F23" s="13"/>
      <c r="G23" s="14"/>
      <c r="H23" s="14"/>
      <c r="I23" s="14"/>
      <c r="J23" s="15"/>
      <c r="K23" s="16"/>
      <c r="L23" s="16"/>
      <c r="M23" s="16"/>
      <c r="N23" s="16"/>
      <c r="O23" s="16"/>
      <c r="P23" s="36"/>
      <c r="Q23" s="21"/>
    </row>
    <row r="24" spans="1:17" x14ac:dyDescent="0.25">
      <c r="A24" s="191" t="s">
        <v>95</v>
      </c>
      <c r="B24" s="191"/>
      <c r="C24" s="191"/>
      <c r="D24" s="189"/>
      <c r="E24" s="189"/>
      <c r="F24" s="10"/>
      <c r="G24" s="11"/>
      <c r="H24" s="11"/>
      <c r="I24" s="11"/>
      <c r="J24" s="12"/>
      <c r="K24" s="10"/>
      <c r="L24" s="10"/>
      <c r="M24" s="10"/>
      <c r="N24" s="10"/>
      <c r="O24" s="10"/>
      <c r="P24" s="35"/>
      <c r="Q24" s="33"/>
    </row>
    <row r="25" spans="1:17" ht="15.75" thickBot="1" x14ac:dyDescent="0.3">
      <c r="A25" s="192"/>
      <c r="B25" s="192"/>
      <c r="C25" s="192"/>
      <c r="D25" s="190"/>
      <c r="E25" s="190"/>
      <c r="F25" s="13"/>
      <c r="G25" s="14"/>
      <c r="H25" s="14"/>
      <c r="I25" s="14"/>
      <c r="J25" s="15"/>
      <c r="K25" s="16"/>
      <c r="L25" s="16"/>
      <c r="M25" s="16"/>
      <c r="N25" s="16"/>
      <c r="O25" s="16"/>
      <c r="P25" s="36"/>
      <c r="Q25" s="21"/>
    </row>
    <row r="26" spans="1:17" x14ac:dyDescent="0.25">
      <c r="A26" s="191" t="s">
        <v>96</v>
      </c>
      <c r="B26" s="191"/>
      <c r="C26" s="191"/>
      <c r="D26" s="189"/>
      <c r="E26" s="189"/>
      <c r="F26" s="10"/>
      <c r="G26" s="11"/>
      <c r="H26" s="11"/>
      <c r="I26" s="11"/>
      <c r="J26" s="12"/>
      <c r="K26" s="10"/>
      <c r="L26" s="10"/>
      <c r="M26" s="10"/>
      <c r="N26" s="10"/>
      <c r="O26" s="10"/>
      <c r="P26" s="35"/>
      <c r="Q26" s="33"/>
    </row>
    <row r="27" spans="1:17" ht="15.75" thickBot="1" x14ac:dyDescent="0.3">
      <c r="A27" s="192"/>
      <c r="B27" s="192"/>
      <c r="C27" s="192"/>
      <c r="D27" s="190"/>
      <c r="E27" s="190"/>
      <c r="F27" s="13"/>
      <c r="G27" s="14"/>
      <c r="H27" s="14"/>
      <c r="I27" s="14"/>
      <c r="J27" s="15"/>
      <c r="K27" s="16"/>
      <c r="L27" s="16"/>
      <c r="M27" s="16"/>
      <c r="N27" s="16"/>
      <c r="O27" s="16"/>
      <c r="P27" s="36"/>
      <c r="Q27" s="21"/>
    </row>
    <row r="28" spans="1:17" x14ac:dyDescent="0.25">
      <c r="A28" s="191" t="s">
        <v>97</v>
      </c>
      <c r="B28" s="191"/>
      <c r="C28" s="191"/>
      <c r="D28" s="189"/>
      <c r="E28" s="189"/>
      <c r="F28" s="10"/>
      <c r="G28" s="11"/>
      <c r="H28" s="11"/>
      <c r="I28" s="11"/>
      <c r="J28" s="12"/>
      <c r="K28" s="10"/>
      <c r="L28" s="10"/>
      <c r="M28" s="10"/>
      <c r="N28" s="10"/>
      <c r="O28" s="10"/>
      <c r="P28" s="35"/>
      <c r="Q28" s="33"/>
    </row>
    <row r="29" spans="1:17" ht="15.75" thickBot="1" x14ac:dyDescent="0.3">
      <c r="A29" s="192"/>
      <c r="B29" s="192"/>
      <c r="C29" s="192"/>
      <c r="D29" s="190"/>
      <c r="E29" s="190"/>
      <c r="F29" s="13"/>
      <c r="G29" s="14"/>
      <c r="H29" s="14"/>
      <c r="I29" s="14"/>
      <c r="J29" s="15"/>
      <c r="K29" s="16"/>
      <c r="L29" s="16"/>
      <c r="M29" s="16"/>
      <c r="N29" s="16"/>
      <c r="O29" s="16"/>
      <c r="P29" s="36"/>
      <c r="Q29" s="21"/>
    </row>
    <row r="30" spans="1:17" x14ac:dyDescent="0.25">
      <c r="A30" s="191" t="s">
        <v>98</v>
      </c>
      <c r="B30" s="191"/>
      <c r="C30" s="191"/>
      <c r="D30" s="189"/>
      <c r="E30" s="189"/>
      <c r="F30" s="10"/>
      <c r="G30" s="11"/>
      <c r="H30" s="11"/>
      <c r="I30" s="11"/>
      <c r="J30" s="12"/>
      <c r="K30" s="10"/>
      <c r="L30" s="10"/>
      <c r="M30" s="10"/>
      <c r="N30" s="10"/>
      <c r="O30" s="10"/>
      <c r="P30" s="35"/>
      <c r="Q30" s="33"/>
    </row>
    <row r="31" spans="1:17" ht="15.75" thickBot="1" x14ac:dyDescent="0.3">
      <c r="A31" s="192"/>
      <c r="B31" s="192"/>
      <c r="C31" s="192"/>
      <c r="D31" s="190"/>
      <c r="E31" s="190"/>
      <c r="F31" s="13"/>
      <c r="G31" s="14"/>
      <c r="H31" s="14"/>
      <c r="I31" s="14"/>
      <c r="J31" s="15"/>
      <c r="K31" s="16"/>
      <c r="L31" s="16"/>
      <c r="M31" s="16"/>
      <c r="N31" s="16"/>
      <c r="O31" s="16"/>
      <c r="P31" s="36"/>
      <c r="Q31" s="21"/>
    </row>
    <row r="32" spans="1:17" x14ac:dyDescent="0.25">
      <c r="A32" s="191" t="s">
        <v>99</v>
      </c>
      <c r="B32" s="191"/>
      <c r="C32" s="191"/>
      <c r="D32" s="189"/>
      <c r="E32" s="189"/>
      <c r="F32" s="10"/>
      <c r="G32" s="11"/>
      <c r="H32" s="11"/>
      <c r="I32" s="11"/>
      <c r="J32" s="12"/>
      <c r="K32" s="10"/>
      <c r="L32" s="10"/>
      <c r="M32" s="10"/>
      <c r="N32" s="10"/>
      <c r="O32" s="10"/>
      <c r="P32" s="35"/>
      <c r="Q32" s="33"/>
    </row>
    <row r="33" spans="1:17" ht="15.75" thickBot="1" x14ac:dyDescent="0.3">
      <c r="A33" s="192"/>
      <c r="B33" s="192"/>
      <c r="C33" s="192"/>
      <c r="D33" s="190"/>
      <c r="E33" s="190"/>
      <c r="F33" s="13"/>
      <c r="G33" s="14"/>
      <c r="H33" s="14"/>
      <c r="I33" s="14"/>
      <c r="J33" s="15"/>
      <c r="K33" s="16"/>
      <c r="L33" s="16"/>
      <c r="M33" s="16"/>
      <c r="N33" s="16"/>
      <c r="O33" s="16"/>
      <c r="P33" s="36"/>
      <c r="Q33" s="21"/>
    </row>
    <row r="34" spans="1:17" ht="12.75" customHeight="1" thickBot="1" x14ac:dyDescent="0.3">
      <c r="A34" s="163"/>
      <c r="B34" s="163"/>
      <c r="C34" s="163"/>
      <c r="D34" s="163"/>
      <c r="E34" s="163"/>
      <c r="F34" s="163"/>
      <c r="G34" s="163"/>
      <c r="H34" s="163"/>
      <c r="I34" s="163"/>
      <c r="J34" s="163"/>
      <c r="K34" s="163"/>
      <c r="L34" s="163"/>
      <c r="M34" s="163"/>
      <c r="N34" s="163"/>
      <c r="O34" s="163"/>
      <c r="P34" s="163"/>
      <c r="Q34" s="163"/>
    </row>
    <row r="35" spans="1:17" ht="18.75" customHeight="1" x14ac:dyDescent="0.25">
      <c r="A35" s="193" t="s">
        <v>40</v>
      </c>
      <c r="B35" s="194"/>
      <c r="C35" s="194"/>
      <c r="D35" s="194"/>
      <c r="E35" s="194"/>
      <c r="F35" s="194"/>
      <c r="G35" s="194"/>
      <c r="H35" s="194"/>
      <c r="I35" s="194"/>
      <c r="J35" s="194"/>
      <c r="K35" s="194"/>
      <c r="L35" s="194"/>
      <c r="M35" s="194"/>
      <c r="N35" s="194"/>
      <c r="O35" s="194"/>
      <c r="P35" s="194"/>
      <c r="Q35" s="195"/>
    </row>
    <row r="36" spans="1:17" ht="18.75" customHeight="1" x14ac:dyDescent="0.25">
      <c r="A36" s="196"/>
      <c r="B36" s="197"/>
      <c r="C36" s="197"/>
      <c r="D36" s="197"/>
      <c r="E36" s="197"/>
      <c r="F36" s="197"/>
      <c r="G36" s="197"/>
      <c r="H36" s="197"/>
      <c r="I36" s="197"/>
      <c r="J36" s="197"/>
      <c r="K36" s="197"/>
      <c r="L36" s="197"/>
      <c r="M36" s="197"/>
      <c r="N36" s="197"/>
      <c r="O36" s="197"/>
      <c r="P36" s="197"/>
      <c r="Q36" s="198"/>
    </row>
    <row r="37" spans="1:17" ht="18.75" customHeight="1" thickBot="1" x14ac:dyDescent="0.3">
      <c r="A37" s="199"/>
      <c r="B37" s="200"/>
      <c r="C37" s="200"/>
      <c r="D37" s="200"/>
      <c r="E37" s="200"/>
      <c r="F37" s="200"/>
      <c r="G37" s="200"/>
      <c r="H37" s="200"/>
      <c r="I37" s="200"/>
      <c r="J37" s="200"/>
      <c r="K37" s="200"/>
      <c r="L37" s="200"/>
      <c r="M37" s="200"/>
      <c r="N37" s="200"/>
      <c r="O37" s="200"/>
      <c r="P37" s="200"/>
      <c r="Q37" s="201"/>
    </row>
    <row r="38" spans="1:17" ht="15.75" customHeight="1" thickBot="1" x14ac:dyDescent="0.3">
      <c r="A38" s="162"/>
      <c r="B38" s="163"/>
      <c r="C38" s="163"/>
      <c r="D38" s="163"/>
      <c r="E38" s="164"/>
      <c r="F38" s="171" t="s">
        <v>62</v>
      </c>
      <c r="G38" s="172"/>
      <c r="H38" s="172"/>
      <c r="I38" s="172"/>
      <c r="J38" s="172"/>
      <c r="K38" s="172"/>
      <c r="L38" s="172"/>
      <c r="M38" s="172"/>
      <c r="N38" s="172"/>
      <c r="O38" s="173"/>
      <c r="P38" s="177" t="s">
        <v>38</v>
      </c>
      <c r="Q38" s="178"/>
    </row>
    <row r="39" spans="1:17" ht="15.75" customHeight="1" thickBot="1" x14ac:dyDescent="0.3">
      <c r="A39" s="165"/>
      <c r="B39" s="166"/>
      <c r="C39" s="166"/>
      <c r="D39" s="166"/>
      <c r="E39" s="167"/>
      <c r="F39" s="174"/>
      <c r="G39" s="175"/>
      <c r="H39" s="175"/>
      <c r="I39" s="175"/>
      <c r="J39" s="175"/>
      <c r="K39" s="175"/>
      <c r="L39" s="175"/>
      <c r="M39" s="175"/>
      <c r="N39" s="175"/>
      <c r="O39" s="176"/>
      <c r="P39" s="177" t="s">
        <v>49</v>
      </c>
      <c r="Q39" s="178"/>
    </row>
    <row r="40" spans="1:17" ht="15.75" customHeight="1" thickBot="1" x14ac:dyDescent="0.3">
      <c r="A40" s="168"/>
      <c r="B40" s="169"/>
      <c r="C40" s="169"/>
      <c r="D40" s="169"/>
      <c r="E40" s="170"/>
      <c r="F40" s="177" t="s">
        <v>37</v>
      </c>
      <c r="G40" s="179"/>
      <c r="H40" s="179"/>
      <c r="I40" s="179"/>
      <c r="J40" s="179"/>
      <c r="K40" s="179"/>
      <c r="L40" s="179"/>
      <c r="M40" s="179"/>
      <c r="N40" s="179"/>
      <c r="O40" s="178"/>
      <c r="P40" s="177" t="s">
        <v>42</v>
      </c>
      <c r="Q40" s="178"/>
    </row>
    <row r="41" spans="1:17" ht="14.25" customHeight="1" x14ac:dyDescent="0.25">
      <c r="A41" s="186" t="s">
        <v>102</v>
      </c>
      <c r="B41" s="186"/>
      <c r="C41" s="186"/>
      <c r="D41" s="186"/>
      <c r="E41" s="186"/>
      <c r="F41" s="186"/>
      <c r="G41" s="186"/>
      <c r="H41" s="186" t="s">
        <v>50</v>
      </c>
      <c r="I41" s="186"/>
      <c r="J41" s="186"/>
      <c r="K41" s="186"/>
      <c r="L41" s="186"/>
      <c r="M41" s="186"/>
      <c r="N41" s="186"/>
      <c r="O41" s="186" t="s">
        <v>89</v>
      </c>
      <c r="P41" s="186"/>
      <c r="Q41" s="186"/>
    </row>
    <row r="42" spans="1:17" ht="14.25" customHeight="1" x14ac:dyDescent="0.25">
      <c r="A42" s="180"/>
      <c r="B42" s="180"/>
      <c r="C42" s="180"/>
      <c r="D42" s="180"/>
      <c r="E42" s="180"/>
      <c r="F42" s="180"/>
      <c r="G42" s="180"/>
      <c r="H42" s="180"/>
      <c r="I42" s="180"/>
      <c r="J42" s="180"/>
      <c r="K42" s="180"/>
      <c r="L42" s="180"/>
      <c r="M42" s="180"/>
      <c r="N42" s="180"/>
      <c r="O42" s="180"/>
      <c r="P42" s="180"/>
      <c r="Q42" s="180"/>
    </row>
    <row r="43" spans="1:17" ht="14.25" customHeight="1" x14ac:dyDescent="0.25">
      <c r="A43" s="180" t="s">
        <v>75</v>
      </c>
      <c r="B43" s="180"/>
      <c r="C43" s="180"/>
      <c r="D43" s="180"/>
      <c r="E43" s="180"/>
      <c r="F43" s="180"/>
      <c r="G43" s="180"/>
      <c r="H43" s="180" t="s">
        <v>63</v>
      </c>
      <c r="I43" s="180"/>
      <c r="J43" s="180"/>
      <c r="K43" s="180"/>
      <c r="L43" s="180" t="s">
        <v>88</v>
      </c>
      <c r="M43" s="180"/>
      <c r="N43" s="180"/>
      <c r="O43" s="180"/>
      <c r="P43" s="180"/>
      <c r="Q43" s="180"/>
    </row>
    <row r="44" spans="1:17" ht="14.25" customHeight="1" x14ac:dyDescent="0.25">
      <c r="A44" s="180"/>
      <c r="B44" s="180"/>
      <c r="C44" s="180"/>
      <c r="D44" s="180"/>
      <c r="E44" s="180"/>
      <c r="F44" s="180"/>
      <c r="G44" s="180"/>
      <c r="H44" s="180"/>
      <c r="I44" s="180"/>
      <c r="J44" s="180"/>
      <c r="K44" s="180"/>
      <c r="L44" s="180"/>
      <c r="M44" s="180"/>
      <c r="N44" s="180"/>
      <c r="O44" s="180"/>
      <c r="P44" s="180"/>
      <c r="Q44" s="180"/>
    </row>
    <row r="45" spans="1:17" ht="14.25" customHeight="1" x14ac:dyDescent="0.25">
      <c r="A45" s="180" t="s">
        <v>86</v>
      </c>
      <c r="B45" s="180"/>
      <c r="C45" s="180"/>
      <c r="D45" s="180"/>
      <c r="E45" s="180"/>
      <c r="F45" s="180"/>
      <c r="G45" s="180"/>
      <c r="H45" s="180"/>
      <c r="I45" s="180" t="s">
        <v>87</v>
      </c>
      <c r="J45" s="180"/>
      <c r="K45" s="180"/>
      <c r="L45" s="180"/>
      <c r="M45" s="180"/>
      <c r="N45" s="180"/>
      <c r="O45" s="180"/>
      <c r="P45" s="180"/>
      <c r="Q45" s="180"/>
    </row>
    <row r="46" spans="1:17" ht="14.25" customHeight="1" x14ac:dyDescent="0.25">
      <c r="A46" s="180"/>
      <c r="B46" s="180"/>
      <c r="C46" s="180"/>
      <c r="D46" s="180"/>
      <c r="E46" s="180"/>
      <c r="F46" s="180"/>
      <c r="G46" s="180"/>
      <c r="H46" s="180"/>
      <c r="I46" s="180"/>
      <c r="J46" s="180"/>
      <c r="K46" s="180"/>
      <c r="L46" s="180"/>
      <c r="M46" s="180"/>
      <c r="N46" s="180"/>
      <c r="O46" s="180"/>
      <c r="P46" s="180"/>
      <c r="Q46" s="180"/>
    </row>
    <row r="47" spans="1:17" ht="14.25" customHeight="1" x14ac:dyDescent="0.25">
      <c r="A47" s="180" t="s">
        <v>51</v>
      </c>
      <c r="B47" s="180"/>
      <c r="C47" s="180"/>
      <c r="D47" s="180"/>
      <c r="E47" s="180"/>
      <c r="F47" s="180"/>
      <c r="G47" s="180"/>
      <c r="H47" s="180" t="s">
        <v>48</v>
      </c>
      <c r="I47" s="180"/>
      <c r="J47" s="180"/>
      <c r="K47" s="180"/>
      <c r="L47" s="180"/>
      <c r="M47" s="180"/>
      <c r="N47" s="180"/>
      <c r="O47" s="180"/>
      <c r="P47" s="180"/>
      <c r="Q47" s="180"/>
    </row>
    <row r="48" spans="1:17" ht="14.25" customHeight="1" x14ac:dyDescent="0.25">
      <c r="A48" s="180"/>
      <c r="B48" s="180"/>
      <c r="C48" s="180"/>
      <c r="D48" s="180"/>
      <c r="E48" s="180"/>
      <c r="F48" s="180"/>
      <c r="G48" s="180"/>
      <c r="H48" s="180"/>
      <c r="I48" s="180"/>
      <c r="J48" s="180"/>
      <c r="K48" s="180"/>
      <c r="L48" s="180"/>
      <c r="M48" s="180"/>
      <c r="N48" s="180"/>
      <c r="O48" s="180"/>
      <c r="P48" s="180"/>
      <c r="Q48" s="180"/>
    </row>
    <row r="49" spans="1:17" ht="15.75" customHeight="1" thickBot="1" x14ac:dyDescent="0.3">
      <c r="A49" s="169"/>
      <c r="B49" s="169"/>
      <c r="C49" s="169"/>
      <c r="D49" s="169"/>
      <c r="E49" s="169"/>
      <c r="F49" s="169"/>
      <c r="G49" s="169"/>
      <c r="H49" s="169"/>
      <c r="I49" s="169"/>
      <c r="J49" s="169"/>
      <c r="K49" s="169"/>
      <c r="L49" s="169"/>
      <c r="M49" s="169"/>
      <c r="N49" s="169"/>
      <c r="O49" s="169"/>
      <c r="P49" s="169"/>
      <c r="Q49" s="169"/>
    </row>
    <row r="50" spans="1:17" ht="38.25" customHeight="1" thickBot="1" x14ac:dyDescent="0.3">
      <c r="A50" s="8" t="s">
        <v>52</v>
      </c>
      <c r="B50" s="8" t="s">
        <v>64</v>
      </c>
      <c r="C50" s="9" t="s">
        <v>53</v>
      </c>
      <c r="D50" s="9" t="s">
        <v>36</v>
      </c>
      <c r="E50" s="9" t="s">
        <v>35</v>
      </c>
      <c r="F50" s="181" t="s">
        <v>11</v>
      </c>
      <c r="G50" s="182"/>
      <c r="H50" s="182"/>
      <c r="I50" s="182"/>
      <c r="J50" s="183"/>
      <c r="K50" s="17" t="s">
        <v>15</v>
      </c>
      <c r="L50" s="17" t="s">
        <v>54</v>
      </c>
      <c r="M50" s="17" t="s">
        <v>55</v>
      </c>
      <c r="N50" s="17" t="s">
        <v>56</v>
      </c>
      <c r="O50" s="17" t="s">
        <v>57</v>
      </c>
      <c r="P50" s="184" t="s">
        <v>65</v>
      </c>
      <c r="Q50" s="185"/>
    </row>
    <row r="51" spans="1:17" x14ac:dyDescent="0.25">
      <c r="A51" s="189" t="s">
        <v>91</v>
      </c>
      <c r="B51" s="191"/>
      <c r="C51" s="191"/>
      <c r="D51" s="189"/>
      <c r="E51" s="189"/>
      <c r="F51" s="10"/>
      <c r="G51" s="11"/>
      <c r="H51" s="11"/>
      <c r="I51" s="11"/>
      <c r="J51" s="12"/>
      <c r="K51" s="10"/>
      <c r="L51" s="10"/>
      <c r="M51" s="10"/>
      <c r="N51" s="10"/>
      <c r="O51" s="10"/>
      <c r="P51" s="35"/>
      <c r="Q51" s="33"/>
    </row>
    <row r="52" spans="1:17" ht="15.75" thickBot="1" x14ac:dyDescent="0.3">
      <c r="A52" s="190"/>
      <c r="B52" s="192"/>
      <c r="C52" s="192"/>
      <c r="D52" s="190"/>
      <c r="E52" s="190"/>
      <c r="F52" s="13"/>
      <c r="G52" s="14"/>
      <c r="H52" s="14"/>
      <c r="I52" s="14"/>
      <c r="J52" s="15"/>
      <c r="K52" s="16"/>
      <c r="L52" s="16"/>
      <c r="M52" s="16"/>
      <c r="N52" s="16"/>
      <c r="O52" s="16"/>
      <c r="P52" s="36"/>
      <c r="Q52" s="21"/>
    </row>
    <row r="53" spans="1:17" x14ac:dyDescent="0.25">
      <c r="A53" s="189" t="s">
        <v>92</v>
      </c>
      <c r="B53" s="191"/>
      <c r="C53" s="191"/>
      <c r="D53" s="189"/>
      <c r="E53" s="189"/>
      <c r="F53" s="10"/>
      <c r="G53" s="11"/>
      <c r="H53" s="11"/>
      <c r="I53" s="11"/>
      <c r="J53" s="12"/>
      <c r="K53" s="10"/>
      <c r="L53" s="10"/>
      <c r="M53" s="10"/>
      <c r="N53" s="10"/>
      <c r="O53" s="10"/>
      <c r="P53" s="35"/>
      <c r="Q53" s="33"/>
    </row>
    <row r="54" spans="1:17" ht="15.75" thickBot="1" x14ac:dyDescent="0.3">
      <c r="A54" s="190"/>
      <c r="B54" s="192"/>
      <c r="C54" s="192"/>
      <c r="D54" s="190"/>
      <c r="E54" s="190"/>
      <c r="F54" s="13"/>
      <c r="G54" s="14"/>
      <c r="H54" s="14"/>
      <c r="I54" s="14"/>
      <c r="J54" s="15"/>
      <c r="K54" s="16"/>
      <c r="L54" s="16"/>
      <c r="M54" s="16"/>
      <c r="N54" s="16"/>
      <c r="O54" s="16"/>
      <c r="P54" s="36"/>
      <c r="Q54" s="21"/>
    </row>
    <row r="55" spans="1:17" x14ac:dyDescent="0.25">
      <c r="A55" s="189" t="s">
        <v>93</v>
      </c>
      <c r="B55" s="191"/>
      <c r="C55" s="191"/>
      <c r="D55" s="189"/>
      <c r="E55" s="189"/>
      <c r="F55" s="10"/>
      <c r="G55" s="11"/>
      <c r="H55" s="11"/>
      <c r="I55" s="11"/>
      <c r="J55" s="12"/>
      <c r="K55" s="10"/>
      <c r="L55" s="10"/>
      <c r="M55" s="10"/>
      <c r="N55" s="10"/>
      <c r="O55" s="10"/>
      <c r="P55" s="35"/>
      <c r="Q55" s="33"/>
    </row>
    <row r="56" spans="1:17" ht="15.75" thickBot="1" x14ac:dyDescent="0.3">
      <c r="A56" s="190"/>
      <c r="B56" s="192"/>
      <c r="C56" s="192"/>
      <c r="D56" s="190"/>
      <c r="E56" s="190"/>
      <c r="F56" s="13"/>
      <c r="G56" s="14"/>
      <c r="H56" s="14"/>
      <c r="I56" s="14"/>
      <c r="J56" s="15"/>
      <c r="K56" s="16"/>
      <c r="L56" s="16"/>
      <c r="M56" s="16"/>
      <c r="N56" s="16"/>
      <c r="O56" s="16"/>
      <c r="P56" s="36"/>
      <c r="Q56" s="21"/>
    </row>
    <row r="57" spans="1:17" x14ac:dyDescent="0.25">
      <c r="A57" s="189" t="s">
        <v>94</v>
      </c>
      <c r="B57" s="191"/>
      <c r="C57" s="191"/>
      <c r="D57" s="189"/>
      <c r="E57" s="189"/>
      <c r="F57" s="10"/>
      <c r="G57" s="11"/>
      <c r="H57" s="11"/>
      <c r="I57" s="11"/>
      <c r="J57" s="12"/>
      <c r="K57" s="10"/>
      <c r="L57" s="10"/>
      <c r="M57" s="10"/>
      <c r="N57" s="10"/>
      <c r="O57" s="10"/>
      <c r="P57" s="35"/>
      <c r="Q57" s="33"/>
    </row>
    <row r="58" spans="1:17" ht="15.75" thickBot="1" x14ac:dyDescent="0.3">
      <c r="A58" s="190"/>
      <c r="B58" s="192"/>
      <c r="C58" s="192"/>
      <c r="D58" s="190"/>
      <c r="E58" s="190"/>
      <c r="F58" s="13"/>
      <c r="G58" s="14"/>
      <c r="H58" s="14"/>
      <c r="I58" s="14"/>
      <c r="J58" s="15"/>
      <c r="K58" s="16"/>
      <c r="L58" s="16"/>
      <c r="M58" s="16"/>
      <c r="N58" s="16"/>
      <c r="O58" s="16"/>
      <c r="P58" s="36"/>
      <c r="Q58" s="21"/>
    </row>
    <row r="59" spans="1:17" x14ac:dyDescent="0.25">
      <c r="A59" s="189" t="s">
        <v>100</v>
      </c>
      <c r="B59" s="191"/>
      <c r="C59" s="191"/>
      <c r="D59" s="189"/>
      <c r="E59" s="189"/>
      <c r="F59" s="10"/>
      <c r="G59" s="11"/>
      <c r="H59" s="11"/>
      <c r="I59" s="11"/>
      <c r="J59" s="12"/>
      <c r="K59" s="10"/>
      <c r="L59" s="10"/>
      <c r="M59" s="10"/>
      <c r="N59" s="10"/>
      <c r="O59" s="10"/>
      <c r="P59" s="35"/>
      <c r="Q59" s="33"/>
    </row>
    <row r="60" spans="1:17" ht="15.75" thickBot="1" x14ac:dyDescent="0.3">
      <c r="A60" s="190"/>
      <c r="B60" s="192"/>
      <c r="C60" s="192"/>
      <c r="D60" s="190"/>
      <c r="E60" s="190"/>
      <c r="F60" s="13"/>
      <c r="G60" s="14"/>
      <c r="H60" s="14"/>
      <c r="I60" s="14"/>
      <c r="J60" s="15"/>
      <c r="K60" s="16"/>
      <c r="L60" s="16"/>
      <c r="M60" s="16"/>
      <c r="N60" s="16"/>
      <c r="O60" s="16"/>
      <c r="P60" s="36"/>
      <c r="Q60" s="21"/>
    </row>
    <row r="61" spans="1:17" x14ac:dyDescent="0.25">
      <c r="A61" s="191" t="s">
        <v>95</v>
      </c>
      <c r="B61" s="191"/>
      <c r="C61" s="191"/>
      <c r="D61" s="189"/>
      <c r="E61" s="189"/>
      <c r="F61" s="10"/>
      <c r="G61" s="11"/>
      <c r="H61" s="11"/>
      <c r="I61" s="11"/>
      <c r="J61" s="12"/>
      <c r="K61" s="10"/>
      <c r="L61" s="10"/>
      <c r="M61" s="10"/>
      <c r="N61" s="10"/>
      <c r="O61" s="10"/>
      <c r="P61" s="35"/>
      <c r="Q61" s="33"/>
    </row>
    <row r="62" spans="1:17" ht="15.75" thickBot="1" x14ac:dyDescent="0.3">
      <c r="A62" s="192"/>
      <c r="B62" s="192"/>
      <c r="C62" s="192"/>
      <c r="D62" s="190"/>
      <c r="E62" s="190"/>
      <c r="F62" s="13"/>
      <c r="G62" s="14"/>
      <c r="H62" s="14"/>
      <c r="I62" s="14"/>
      <c r="J62" s="15"/>
      <c r="K62" s="16"/>
      <c r="L62" s="16"/>
      <c r="M62" s="16"/>
      <c r="N62" s="16"/>
      <c r="O62" s="16"/>
      <c r="P62" s="36"/>
      <c r="Q62" s="21"/>
    </row>
    <row r="63" spans="1:17" x14ac:dyDescent="0.25">
      <c r="A63" s="191" t="s">
        <v>96</v>
      </c>
      <c r="B63" s="191"/>
      <c r="C63" s="191"/>
      <c r="D63" s="189"/>
      <c r="E63" s="189"/>
      <c r="F63" s="10"/>
      <c r="G63" s="11"/>
      <c r="H63" s="11"/>
      <c r="I63" s="11"/>
      <c r="J63" s="12"/>
      <c r="K63" s="10"/>
      <c r="L63" s="10"/>
      <c r="M63" s="10"/>
      <c r="N63" s="10"/>
      <c r="O63" s="10"/>
      <c r="P63" s="35"/>
      <c r="Q63" s="33"/>
    </row>
    <row r="64" spans="1:17" ht="15.75" thickBot="1" x14ac:dyDescent="0.3">
      <c r="A64" s="192"/>
      <c r="B64" s="192"/>
      <c r="C64" s="192"/>
      <c r="D64" s="190"/>
      <c r="E64" s="190"/>
      <c r="F64" s="13"/>
      <c r="G64" s="14"/>
      <c r="H64" s="14"/>
      <c r="I64" s="14"/>
      <c r="J64" s="15"/>
      <c r="K64" s="16"/>
      <c r="L64" s="16"/>
      <c r="M64" s="16"/>
      <c r="N64" s="16"/>
      <c r="O64" s="16"/>
      <c r="P64" s="36"/>
      <c r="Q64" s="21"/>
    </row>
    <row r="65" spans="1:17" x14ac:dyDescent="0.25">
      <c r="A65" s="191" t="s">
        <v>97</v>
      </c>
      <c r="B65" s="191"/>
      <c r="C65" s="191"/>
      <c r="D65" s="189"/>
      <c r="E65" s="189"/>
      <c r="F65" s="10"/>
      <c r="G65" s="11"/>
      <c r="H65" s="11"/>
      <c r="I65" s="11"/>
      <c r="J65" s="12"/>
      <c r="K65" s="10"/>
      <c r="L65" s="10"/>
      <c r="M65" s="10"/>
      <c r="N65" s="10"/>
      <c r="O65" s="10"/>
      <c r="P65" s="35"/>
      <c r="Q65" s="33"/>
    </row>
    <row r="66" spans="1:17" ht="15.75" thickBot="1" x14ac:dyDescent="0.3">
      <c r="A66" s="192"/>
      <c r="B66" s="192"/>
      <c r="C66" s="192"/>
      <c r="D66" s="190"/>
      <c r="E66" s="190"/>
      <c r="F66" s="13"/>
      <c r="G66" s="14"/>
      <c r="H66" s="14"/>
      <c r="I66" s="14"/>
      <c r="J66" s="15"/>
      <c r="K66" s="16"/>
      <c r="L66" s="16"/>
      <c r="M66" s="16"/>
      <c r="N66" s="16"/>
      <c r="O66" s="16"/>
      <c r="P66" s="36"/>
      <c r="Q66" s="21"/>
    </row>
    <row r="67" spans="1:17" x14ac:dyDescent="0.25">
      <c r="A67" s="191" t="s">
        <v>98</v>
      </c>
      <c r="B67" s="191"/>
      <c r="C67" s="191"/>
      <c r="D67" s="189"/>
      <c r="E67" s="189"/>
      <c r="F67" s="10"/>
      <c r="G67" s="11"/>
      <c r="H67" s="11"/>
      <c r="I67" s="11"/>
      <c r="J67" s="12"/>
      <c r="K67" s="10"/>
      <c r="L67" s="10"/>
      <c r="M67" s="10"/>
      <c r="N67" s="10"/>
      <c r="O67" s="10"/>
      <c r="P67" s="35"/>
      <c r="Q67" s="33"/>
    </row>
    <row r="68" spans="1:17" ht="15.75" thickBot="1" x14ac:dyDescent="0.3">
      <c r="A68" s="192"/>
      <c r="B68" s="192"/>
      <c r="C68" s="192"/>
      <c r="D68" s="190"/>
      <c r="E68" s="190"/>
      <c r="F68" s="13"/>
      <c r="G68" s="14"/>
      <c r="H68" s="14"/>
      <c r="I68" s="14"/>
      <c r="J68" s="15"/>
      <c r="K68" s="16"/>
      <c r="L68" s="16"/>
      <c r="M68" s="16"/>
      <c r="N68" s="16"/>
      <c r="O68" s="16"/>
      <c r="P68" s="36"/>
      <c r="Q68" s="21"/>
    </row>
    <row r="69" spans="1:17" x14ac:dyDescent="0.25">
      <c r="A69" s="191" t="s">
        <v>99</v>
      </c>
      <c r="B69" s="191"/>
      <c r="C69" s="191"/>
      <c r="D69" s="189"/>
      <c r="E69" s="189"/>
      <c r="F69" s="10"/>
      <c r="G69" s="11"/>
      <c r="H69" s="11"/>
      <c r="I69" s="11"/>
      <c r="J69" s="12"/>
      <c r="K69" s="10"/>
      <c r="L69" s="10"/>
      <c r="M69" s="10"/>
      <c r="N69" s="10"/>
      <c r="O69" s="10"/>
      <c r="P69" s="35"/>
      <c r="Q69" s="33"/>
    </row>
    <row r="70" spans="1:17" ht="15.75" thickBot="1" x14ac:dyDescent="0.3">
      <c r="A70" s="192"/>
      <c r="B70" s="192"/>
      <c r="C70" s="192"/>
      <c r="D70" s="190"/>
      <c r="E70" s="190"/>
      <c r="F70" s="13"/>
      <c r="G70" s="14"/>
      <c r="H70" s="14"/>
      <c r="I70" s="14"/>
      <c r="J70" s="15"/>
      <c r="K70" s="16"/>
      <c r="L70" s="16"/>
      <c r="M70" s="16"/>
      <c r="N70" s="16"/>
      <c r="O70" s="16"/>
      <c r="P70" s="36"/>
      <c r="Q70" s="21"/>
    </row>
    <row r="71" spans="1:17" ht="15.75" thickBot="1" x14ac:dyDescent="0.3">
      <c r="A71" s="163"/>
      <c r="B71" s="163"/>
      <c r="C71" s="163"/>
      <c r="D71" s="163"/>
      <c r="E71" s="163"/>
      <c r="F71" s="163"/>
      <c r="G71" s="163"/>
      <c r="H71" s="163"/>
      <c r="I71" s="163"/>
      <c r="J71" s="163"/>
      <c r="K71" s="163"/>
      <c r="L71" s="163"/>
      <c r="M71" s="163"/>
      <c r="N71" s="163"/>
      <c r="O71" s="163"/>
      <c r="P71" s="163"/>
      <c r="Q71" s="163"/>
    </row>
    <row r="72" spans="1:17" ht="18.75" customHeight="1" x14ac:dyDescent="0.25">
      <c r="A72" s="193" t="s">
        <v>40</v>
      </c>
      <c r="B72" s="194"/>
      <c r="C72" s="194"/>
      <c r="D72" s="194"/>
      <c r="E72" s="194"/>
      <c r="F72" s="194"/>
      <c r="G72" s="194"/>
      <c r="H72" s="194"/>
      <c r="I72" s="194"/>
      <c r="J72" s="194"/>
      <c r="K72" s="194"/>
      <c r="L72" s="194"/>
      <c r="M72" s="194"/>
      <c r="N72" s="194"/>
      <c r="O72" s="194"/>
      <c r="P72" s="194"/>
      <c r="Q72" s="195"/>
    </row>
    <row r="73" spans="1:17" ht="18.75" customHeight="1" x14ac:dyDescent="0.25">
      <c r="A73" s="196"/>
      <c r="B73" s="197"/>
      <c r="C73" s="197"/>
      <c r="D73" s="197"/>
      <c r="E73" s="197"/>
      <c r="F73" s="197"/>
      <c r="G73" s="197"/>
      <c r="H73" s="197"/>
      <c r="I73" s="197"/>
      <c r="J73" s="197"/>
      <c r="K73" s="197"/>
      <c r="L73" s="197"/>
      <c r="M73" s="197"/>
      <c r="N73" s="197"/>
      <c r="O73" s="197"/>
      <c r="P73" s="197"/>
      <c r="Q73" s="198"/>
    </row>
    <row r="74" spans="1:17" ht="18.75" customHeight="1" thickBot="1" x14ac:dyDescent="0.3">
      <c r="A74" s="199"/>
      <c r="B74" s="200"/>
      <c r="C74" s="200"/>
      <c r="D74" s="200"/>
      <c r="E74" s="200"/>
      <c r="F74" s="200"/>
      <c r="G74" s="200"/>
      <c r="H74" s="200"/>
      <c r="I74" s="200"/>
      <c r="J74" s="200"/>
      <c r="K74" s="200"/>
      <c r="L74" s="200"/>
      <c r="M74" s="200"/>
      <c r="N74" s="200"/>
      <c r="O74" s="200"/>
      <c r="P74" s="200"/>
      <c r="Q74" s="201"/>
    </row>
  </sheetData>
  <mergeCells count="142">
    <mergeCell ref="A71:Q71"/>
    <mergeCell ref="A72:Q74"/>
    <mergeCell ref="A67:A68"/>
    <mergeCell ref="B67:B68"/>
    <mergeCell ref="C67:C68"/>
    <mergeCell ref="D67:D68"/>
    <mergeCell ref="E67:E68"/>
    <mergeCell ref="A69:A70"/>
    <mergeCell ref="B69:B70"/>
    <mergeCell ref="C69:C70"/>
    <mergeCell ref="D69:D70"/>
    <mergeCell ref="E69:E70"/>
    <mergeCell ref="A63:A64"/>
    <mergeCell ref="B63:B64"/>
    <mergeCell ref="C63:C64"/>
    <mergeCell ref="D63:D64"/>
    <mergeCell ref="E63:E64"/>
    <mergeCell ref="A65:A66"/>
    <mergeCell ref="B65:B66"/>
    <mergeCell ref="C65:C66"/>
    <mergeCell ref="D65:D66"/>
    <mergeCell ref="E65:E66"/>
    <mergeCell ref="A59:A60"/>
    <mergeCell ref="B59:B60"/>
    <mergeCell ref="C59:C60"/>
    <mergeCell ref="D59:D60"/>
    <mergeCell ref="E59:E60"/>
    <mergeCell ref="A61:A62"/>
    <mergeCell ref="B61:B62"/>
    <mergeCell ref="C61:C62"/>
    <mergeCell ref="D61:D62"/>
    <mergeCell ref="E61:E62"/>
    <mergeCell ref="A55:A56"/>
    <mergeCell ref="B55:B56"/>
    <mergeCell ref="C55:C56"/>
    <mergeCell ref="D55:D56"/>
    <mergeCell ref="E55:E56"/>
    <mergeCell ref="A57:A58"/>
    <mergeCell ref="B57:B58"/>
    <mergeCell ref="C57:C58"/>
    <mergeCell ref="D57:D58"/>
    <mergeCell ref="E57:E58"/>
    <mergeCell ref="A51:A52"/>
    <mergeCell ref="B51:B52"/>
    <mergeCell ref="C51:C52"/>
    <mergeCell ref="D51:D52"/>
    <mergeCell ref="E51:E52"/>
    <mergeCell ref="A53:A54"/>
    <mergeCell ref="B53:B54"/>
    <mergeCell ref="C53:C54"/>
    <mergeCell ref="D53:D54"/>
    <mergeCell ref="E53:E54"/>
    <mergeCell ref="A45:H46"/>
    <mergeCell ref="I45:Q46"/>
    <mergeCell ref="A47:G48"/>
    <mergeCell ref="H47:Q48"/>
    <mergeCell ref="A49:Q49"/>
    <mergeCell ref="F50:J50"/>
    <mergeCell ref="P50:Q50"/>
    <mergeCell ref="A41:G42"/>
    <mergeCell ref="H41:N42"/>
    <mergeCell ref="O41:Q42"/>
    <mergeCell ref="A43:G44"/>
    <mergeCell ref="H43:K44"/>
    <mergeCell ref="L43:Q44"/>
    <mergeCell ref="A34:Q34"/>
    <mergeCell ref="A35:Q37"/>
    <mergeCell ref="A38:E40"/>
    <mergeCell ref="F38:O39"/>
    <mergeCell ref="P38:Q38"/>
    <mergeCell ref="P39:Q39"/>
    <mergeCell ref="F40:O40"/>
    <mergeCell ref="P40:Q40"/>
    <mergeCell ref="A30:A31"/>
    <mergeCell ref="B30:B31"/>
    <mergeCell ref="C30:C31"/>
    <mergeCell ref="D30:D31"/>
    <mergeCell ref="E30:E31"/>
    <mergeCell ref="A32:A33"/>
    <mergeCell ref="B32:B33"/>
    <mergeCell ref="C32:C33"/>
    <mergeCell ref="D32:D33"/>
    <mergeCell ref="E32:E33"/>
    <mergeCell ref="A26:A27"/>
    <mergeCell ref="B26:B27"/>
    <mergeCell ref="C26:C27"/>
    <mergeCell ref="D26:D27"/>
    <mergeCell ref="E26:E27"/>
    <mergeCell ref="A28:A29"/>
    <mergeCell ref="B28:B29"/>
    <mergeCell ref="C28:C29"/>
    <mergeCell ref="D28:D29"/>
    <mergeCell ref="E28:E29"/>
    <mergeCell ref="A22:A23"/>
    <mergeCell ref="B22:B23"/>
    <mergeCell ref="C22:C23"/>
    <mergeCell ref="D22:D23"/>
    <mergeCell ref="E22:E23"/>
    <mergeCell ref="A24:A25"/>
    <mergeCell ref="B24:B25"/>
    <mergeCell ref="C24:C25"/>
    <mergeCell ref="D24:D25"/>
    <mergeCell ref="E24:E25"/>
    <mergeCell ref="A18:A19"/>
    <mergeCell ref="B18:B19"/>
    <mergeCell ref="C18:C19"/>
    <mergeCell ref="D18:D19"/>
    <mergeCell ref="E18:E19"/>
    <mergeCell ref="A20:A21"/>
    <mergeCell ref="B20:B21"/>
    <mergeCell ref="C20:C21"/>
    <mergeCell ref="D20:D21"/>
    <mergeCell ref="E20:E21"/>
    <mergeCell ref="A14:A15"/>
    <mergeCell ref="B14:B15"/>
    <mergeCell ref="C14:C15"/>
    <mergeCell ref="D14:D15"/>
    <mergeCell ref="E14:E15"/>
    <mergeCell ref="A16:A17"/>
    <mergeCell ref="B16:B17"/>
    <mergeCell ref="C16:C17"/>
    <mergeCell ref="D16:D17"/>
    <mergeCell ref="E16:E17"/>
    <mergeCell ref="A12:Q12"/>
    <mergeCell ref="F13:J13"/>
    <mergeCell ref="P13:Q13"/>
    <mergeCell ref="A4:G5"/>
    <mergeCell ref="H4:N5"/>
    <mergeCell ref="O4:Q5"/>
    <mergeCell ref="A6:G7"/>
    <mergeCell ref="H6:K7"/>
    <mergeCell ref="L6:Q7"/>
    <mergeCell ref="A1:E3"/>
    <mergeCell ref="F1:O2"/>
    <mergeCell ref="P1:Q1"/>
    <mergeCell ref="P2:Q2"/>
    <mergeCell ref="F3:O3"/>
    <mergeCell ref="P3:Q3"/>
    <mergeCell ref="A8:H9"/>
    <mergeCell ref="I8:Q9"/>
    <mergeCell ref="A10:G11"/>
    <mergeCell ref="H10:Q11"/>
  </mergeCells>
  <pageMargins left="0.31496062992125984" right="0.31496062992125984" top="0.35433070866141736" bottom="0.35433070866141736" header="0" footer="0"/>
  <pageSetup scale="95"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54"/>
  <sheetViews>
    <sheetView topLeftCell="L1" zoomScale="90" zoomScaleNormal="90" workbookViewId="0">
      <pane ySplit="14" topLeftCell="A147" activePane="bottomLeft" state="frozenSplit"/>
      <selection pane="bottomLeft" activeCell="AA154" sqref="AA131:AA154"/>
    </sheetView>
  </sheetViews>
  <sheetFormatPr baseColWidth="10" defaultRowHeight="15" x14ac:dyDescent="0.25"/>
  <cols>
    <col min="1" max="1" width="11.85546875" style="2" customWidth="1"/>
    <col min="2" max="2" width="15.85546875" style="2" bestFit="1" customWidth="1"/>
    <col min="3" max="3" width="11.42578125" style="20" customWidth="1"/>
    <col min="4" max="4" width="11.85546875" style="20" customWidth="1"/>
    <col min="5" max="5" width="7.85546875" style="20" customWidth="1"/>
    <col min="6" max="7" width="8.28515625" style="2" customWidth="1"/>
    <col min="8" max="8" width="8.7109375" style="20" customWidth="1"/>
    <col min="9" max="11" width="9.7109375" style="2" customWidth="1"/>
    <col min="12" max="21" width="6" style="37" customWidth="1"/>
    <col min="22" max="35" width="7.28515625" style="37" customWidth="1"/>
    <col min="36" max="36" width="8.28515625" style="37" customWidth="1"/>
    <col min="37" max="37" width="8.28515625" style="2" customWidth="1"/>
    <col min="38" max="40" width="7.5703125" style="2" customWidth="1"/>
    <col min="41" max="42" width="11.42578125" style="2"/>
  </cols>
  <sheetData>
    <row r="1" spans="1:42" ht="15" customHeight="1" thickBot="1" x14ac:dyDescent="0.3">
      <c r="A1" s="205"/>
      <c r="B1" s="206"/>
      <c r="C1" s="206"/>
      <c r="D1" s="206"/>
      <c r="E1" s="206"/>
      <c r="F1" s="206"/>
      <c r="G1" s="207"/>
      <c r="H1" s="214" t="s">
        <v>90</v>
      </c>
      <c r="I1" s="215"/>
      <c r="J1" s="215"/>
      <c r="K1" s="215"/>
      <c r="L1" s="215"/>
      <c r="M1" s="215"/>
      <c r="N1" s="215"/>
      <c r="O1" s="215"/>
      <c r="P1" s="215"/>
      <c r="Q1" s="215"/>
      <c r="R1" s="215"/>
      <c r="S1" s="215"/>
      <c r="T1" s="215"/>
      <c r="U1" s="215"/>
      <c r="V1" s="215"/>
      <c r="W1" s="215"/>
      <c r="X1" s="215"/>
      <c r="Y1" s="215"/>
      <c r="Z1" s="215"/>
      <c r="AA1" s="215"/>
      <c r="AB1" s="215"/>
      <c r="AC1" s="215"/>
      <c r="AD1" s="215"/>
      <c r="AE1" s="215"/>
      <c r="AF1" s="216"/>
      <c r="AG1" s="226" t="s">
        <v>47</v>
      </c>
      <c r="AH1" s="227"/>
      <c r="AI1" s="227"/>
      <c r="AJ1" s="227"/>
      <c r="AK1" s="228"/>
    </row>
    <row r="2" spans="1:42" ht="15.75" customHeight="1" x14ac:dyDescent="0.25">
      <c r="A2" s="208"/>
      <c r="B2" s="209"/>
      <c r="C2" s="209"/>
      <c r="D2" s="209"/>
      <c r="E2" s="209"/>
      <c r="F2" s="209"/>
      <c r="G2" s="210"/>
      <c r="H2" s="229"/>
      <c r="I2" s="230"/>
      <c r="J2" s="230"/>
      <c r="K2" s="230"/>
      <c r="L2" s="230"/>
      <c r="M2" s="230"/>
      <c r="N2" s="230"/>
      <c r="O2" s="230"/>
      <c r="P2" s="230"/>
      <c r="Q2" s="230"/>
      <c r="R2" s="230"/>
      <c r="S2" s="230"/>
      <c r="T2" s="230"/>
      <c r="U2" s="230"/>
      <c r="V2" s="230"/>
      <c r="W2" s="230"/>
      <c r="X2" s="230"/>
      <c r="Y2" s="230"/>
      <c r="Z2" s="230"/>
      <c r="AA2" s="230"/>
      <c r="AB2" s="230"/>
      <c r="AC2" s="230"/>
      <c r="AD2" s="230"/>
      <c r="AE2" s="230"/>
      <c r="AF2" s="231"/>
      <c r="AG2" s="220" t="s">
        <v>46</v>
      </c>
      <c r="AH2" s="221"/>
      <c r="AI2" s="221"/>
      <c r="AJ2" s="221"/>
      <c r="AK2" s="222"/>
    </row>
    <row r="3" spans="1:42" ht="15.75" customHeight="1" thickBot="1" x14ac:dyDescent="0.3">
      <c r="A3" s="208"/>
      <c r="B3" s="209"/>
      <c r="C3" s="209"/>
      <c r="D3" s="209"/>
      <c r="E3" s="209"/>
      <c r="F3" s="209"/>
      <c r="G3" s="210"/>
      <c r="H3" s="217"/>
      <c r="I3" s="218"/>
      <c r="J3" s="218"/>
      <c r="K3" s="218"/>
      <c r="L3" s="218"/>
      <c r="M3" s="218"/>
      <c r="N3" s="218"/>
      <c r="O3" s="218"/>
      <c r="P3" s="218"/>
      <c r="Q3" s="218"/>
      <c r="R3" s="218"/>
      <c r="S3" s="218"/>
      <c r="T3" s="218"/>
      <c r="U3" s="218"/>
      <c r="V3" s="218"/>
      <c r="W3" s="218"/>
      <c r="X3" s="218"/>
      <c r="Y3" s="218"/>
      <c r="Z3" s="218"/>
      <c r="AA3" s="218"/>
      <c r="AB3" s="218"/>
      <c r="AC3" s="218"/>
      <c r="AD3" s="218"/>
      <c r="AE3" s="218"/>
      <c r="AF3" s="219"/>
      <c r="AG3" s="223"/>
      <c r="AH3" s="224"/>
      <c r="AI3" s="224"/>
      <c r="AJ3" s="224"/>
      <c r="AK3" s="225"/>
    </row>
    <row r="4" spans="1:42" ht="15.75" customHeight="1" x14ac:dyDescent="0.25">
      <c r="A4" s="208"/>
      <c r="B4" s="209"/>
      <c r="C4" s="209"/>
      <c r="D4" s="209"/>
      <c r="E4" s="209"/>
      <c r="F4" s="209"/>
      <c r="G4" s="210"/>
      <c r="H4" s="214" t="s">
        <v>37</v>
      </c>
      <c r="I4" s="215"/>
      <c r="J4" s="215"/>
      <c r="K4" s="215"/>
      <c r="L4" s="215"/>
      <c r="M4" s="215"/>
      <c r="N4" s="215"/>
      <c r="O4" s="215"/>
      <c r="P4" s="215"/>
      <c r="Q4" s="215"/>
      <c r="R4" s="215"/>
      <c r="S4" s="215"/>
      <c r="T4" s="215"/>
      <c r="U4" s="215"/>
      <c r="V4" s="215"/>
      <c r="W4" s="215"/>
      <c r="X4" s="215"/>
      <c r="Y4" s="215"/>
      <c r="Z4" s="215"/>
      <c r="AA4" s="215"/>
      <c r="AB4" s="215"/>
      <c r="AC4" s="215"/>
      <c r="AD4" s="215"/>
      <c r="AE4" s="215"/>
      <c r="AF4" s="216"/>
      <c r="AG4" s="220" t="s">
        <v>41</v>
      </c>
      <c r="AH4" s="221"/>
      <c r="AI4" s="221"/>
      <c r="AJ4" s="221"/>
      <c r="AK4" s="222"/>
    </row>
    <row r="5" spans="1:42" ht="15.75" customHeight="1" thickBot="1" x14ac:dyDescent="0.3">
      <c r="A5" s="211"/>
      <c r="B5" s="212"/>
      <c r="C5" s="212"/>
      <c r="D5" s="212"/>
      <c r="E5" s="212"/>
      <c r="F5" s="212"/>
      <c r="G5" s="213"/>
      <c r="H5" s="217"/>
      <c r="I5" s="218"/>
      <c r="J5" s="218"/>
      <c r="K5" s="218"/>
      <c r="L5" s="218"/>
      <c r="M5" s="218"/>
      <c r="N5" s="218"/>
      <c r="O5" s="218"/>
      <c r="P5" s="218"/>
      <c r="Q5" s="218"/>
      <c r="R5" s="218"/>
      <c r="S5" s="218"/>
      <c r="T5" s="218"/>
      <c r="U5" s="218"/>
      <c r="V5" s="218"/>
      <c r="W5" s="218"/>
      <c r="X5" s="218"/>
      <c r="Y5" s="218"/>
      <c r="Z5" s="218"/>
      <c r="AA5" s="218"/>
      <c r="AB5" s="218"/>
      <c r="AC5" s="218"/>
      <c r="AD5" s="218"/>
      <c r="AE5" s="218"/>
      <c r="AF5" s="219"/>
      <c r="AG5" s="223"/>
      <c r="AH5" s="224"/>
      <c r="AI5" s="224"/>
      <c r="AJ5" s="224"/>
      <c r="AK5" s="225"/>
    </row>
    <row r="6" spans="1:42" ht="15.75" customHeight="1" x14ac:dyDescent="0.3">
      <c r="A6" s="203" t="s">
        <v>76</v>
      </c>
      <c r="B6" s="203"/>
      <c r="C6" s="203"/>
      <c r="D6" s="79"/>
      <c r="E6" s="203" t="s">
        <v>77</v>
      </c>
      <c r="F6" s="203"/>
      <c r="G6" s="203"/>
      <c r="H6" s="203"/>
      <c r="I6" s="203"/>
      <c r="J6" s="203"/>
      <c r="K6" s="203"/>
      <c r="L6" s="203"/>
      <c r="M6" s="203"/>
      <c r="N6" s="203"/>
      <c r="O6" s="203" t="s">
        <v>78</v>
      </c>
      <c r="P6" s="203"/>
      <c r="Q6" s="203"/>
      <c r="R6" s="203" t="s">
        <v>79</v>
      </c>
      <c r="S6" s="203"/>
      <c r="T6" s="203"/>
      <c r="U6" s="203"/>
      <c r="V6" s="203"/>
      <c r="W6" s="203"/>
      <c r="X6" s="203" t="s">
        <v>80</v>
      </c>
      <c r="Y6" s="203"/>
      <c r="Z6" s="203"/>
      <c r="AA6" s="203"/>
      <c r="AB6" s="203"/>
      <c r="AC6" s="203"/>
      <c r="AD6" s="203" t="s">
        <v>81</v>
      </c>
      <c r="AE6" s="203"/>
      <c r="AF6" s="203"/>
      <c r="AG6" s="203"/>
      <c r="AH6" s="203"/>
      <c r="AI6" s="203"/>
      <c r="AJ6" s="203"/>
      <c r="AK6" s="203"/>
    </row>
    <row r="7" spans="1:42" ht="15.75" customHeight="1" x14ac:dyDescent="0.3">
      <c r="A7" s="204"/>
      <c r="B7" s="204"/>
      <c r="C7" s="204"/>
      <c r="D7" s="80"/>
      <c r="E7" s="204"/>
      <c r="F7" s="204"/>
      <c r="G7" s="204"/>
      <c r="H7" s="204"/>
      <c r="I7" s="204"/>
      <c r="J7" s="204"/>
      <c r="K7" s="204"/>
      <c r="L7" s="204"/>
      <c r="M7" s="204"/>
      <c r="N7" s="204"/>
      <c r="O7" s="204"/>
      <c r="P7" s="204"/>
      <c r="Q7" s="204"/>
      <c r="R7" s="204"/>
      <c r="S7" s="204"/>
      <c r="T7" s="204"/>
      <c r="U7" s="204"/>
      <c r="V7" s="204"/>
      <c r="W7" s="204"/>
      <c r="X7" s="204"/>
      <c r="Y7" s="204"/>
      <c r="Z7" s="204"/>
      <c r="AA7" s="204"/>
      <c r="AB7" s="204"/>
      <c r="AC7" s="204"/>
      <c r="AD7" s="204"/>
      <c r="AE7" s="204"/>
      <c r="AF7" s="204"/>
      <c r="AG7" s="204"/>
      <c r="AH7" s="204"/>
      <c r="AI7" s="204"/>
      <c r="AJ7" s="204"/>
      <c r="AK7" s="204"/>
    </row>
    <row r="8" spans="1:42" ht="15.75" customHeight="1" x14ac:dyDescent="0.3">
      <c r="A8" s="204"/>
      <c r="B8" s="204"/>
      <c r="C8" s="204"/>
      <c r="D8" s="80"/>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c r="AG8" s="204"/>
      <c r="AH8" s="204"/>
      <c r="AI8" s="204"/>
      <c r="AJ8" s="204"/>
      <c r="AK8" s="204"/>
      <c r="AL8"/>
      <c r="AM8"/>
      <c r="AN8"/>
      <c r="AO8"/>
      <c r="AP8"/>
    </row>
    <row r="9" spans="1:42" ht="15.75" customHeight="1" x14ac:dyDescent="0.25">
      <c r="A9" s="180" t="s">
        <v>84</v>
      </c>
      <c r="B9" s="180"/>
      <c r="C9" s="180"/>
      <c r="D9" s="180"/>
      <c r="E9" s="180"/>
      <c r="F9" s="180"/>
      <c r="G9" s="180"/>
      <c r="H9" s="180" t="s">
        <v>73</v>
      </c>
      <c r="I9" s="180"/>
      <c r="J9" s="180"/>
      <c r="K9" s="180"/>
      <c r="L9" s="180"/>
      <c r="M9" s="180"/>
      <c r="N9" s="180"/>
      <c r="O9" s="180"/>
      <c r="P9" s="180"/>
      <c r="Q9" s="180"/>
      <c r="R9" s="180"/>
      <c r="S9" s="180" t="s">
        <v>82</v>
      </c>
      <c r="T9" s="180"/>
      <c r="U9" s="180"/>
      <c r="V9" s="180"/>
      <c r="W9" s="180"/>
      <c r="X9" s="180"/>
      <c r="Y9" s="180"/>
      <c r="Z9" s="180"/>
      <c r="AA9" s="180"/>
      <c r="AB9" s="180" t="s">
        <v>83</v>
      </c>
      <c r="AC9" s="180"/>
      <c r="AD9" s="180"/>
      <c r="AE9" s="180"/>
      <c r="AF9" s="180"/>
      <c r="AG9" s="180"/>
      <c r="AH9" s="180"/>
      <c r="AI9" s="180"/>
      <c r="AJ9" s="180"/>
      <c r="AK9" s="180"/>
      <c r="AL9"/>
      <c r="AM9"/>
      <c r="AN9"/>
      <c r="AO9"/>
      <c r="AP9"/>
    </row>
    <row r="10" spans="1:42" ht="15.75" customHeight="1" x14ac:dyDescent="0.25">
      <c r="A10" s="180"/>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0"/>
      <c r="AL10"/>
      <c r="AM10"/>
      <c r="AN10"/>
      <c r="AO10"/>
      <c r="AP10"/>
    </row>
    <row r="11" spans="1:42" ht="15.75" customHeight="1" x14ac:dyDescent="0.25">
      <c r="A11" s="180"/>
      <c r="B11" s="180"/>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0"/>
      <c r="AL11"/>
      <c r="AM11"/>
      <c r="AN11"/>
      <c r="AO11"/>
      <c r="AP11"/>
    </row>
    <row r="12" spans="1:42" ht="15.75" customHeight="1" thickBot="1" x14ac:dyDescent="0.3">
      <c r="A12" s="202"/>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row>
    <row r="13" spans="1:42" s="1" customFormat="1" ht="15.75" customHeight="1" thickBot="1" x14ac:dyDescent="0.3">
      <c r="A13" s="237" t="s">
        <v>14</v>
      </c>
      <c r="B13" s="237" t="s">
        <v>0</v>
      </c>
      <c r="C13" s="237" t="s">
        <v>70</v>
      </c>
      <c r="D13" s="239" t="s">
        <v>103</v>
      </c>
      <c r="E13" s="237" t="s">
        <v>52</v>
      </c>
      <c r="F13" s="239" t="s">
        <v>58</v>
      </c>
      <c r="G13" s="239" t="s">
        <v>61</v>
      </c>
      <c r="H13" s="239" t="s">
        <v>53</v>
      </c>
      <c r="I13" s="242" t="s">
        <v>18</v>
      </c>
      <c r="J13" s="239" t="s">
        <v>19</v>
      </c>
      <c r="K13" s="239" t="s">
        <v>59</v>
      </c>
      <c r="L13" s="234" t="s">
        <v>11</v>
      </c>
      <c r="M13" s="235"/>
      <c r="N13" s="235"/>
      <c r="O13" s="235"/>
      <c r="P13" s="235"/>
      <c r="Q13" s="235"/>
      <c r="R13" s="235"/>
      <c r="S13" s="235"/>
      <c r="T13" s="235"/>
      <c r="U13" s="236"/>
      <c r="V13" s="232" t="s">
        <v>15</v>
      </c>
      <c r="W13" s="233"/>
      <c r="X13" s="232" t="s">
        <v>16</v>
      </c>
      <c r="Y13" s="233"/>
      <c r="Z13" s="232" t="s">
        <v>17</v>
      </c>
      <c r="AA13" s="233"/>
      <c r="AB13" s="232" t="s">
        <v>20</v>
      </c>
      <c r="AC13" s="233"/>
      <c r="AD13" s="232" t="s">
        <v>21</v>
      </c>
      <c r="AE13" s="233"/>
      <c r="AF13" s="232" t="s">
        <v>22</v>
      </c>
      <c r="AG13" s="233"/>
      <c r="AH13" s="244" t="s">
        <v>66</v>
      </c>
      <c r="AI13" s="245"/>
      <c r="AJ13" s="245"/>
      <c r="AK13" s="246"/>
      <c r="AL13" s="241"/>
      <c r="AM13" s="241"/>
      <c r="AN13" s="241"/>
      <c r="AO13" s="3"/>
      <c r="AP13" s="3"/>
    </row>
    <row r="14" spans="1:42" s="1" customFormat="1" ht="16.5" thickBot="1" x14ac:dyDescent="0.3">
      <c r="A14" s="238"/>
      <c r="B14" s="238" t="s">
        <v>0</v>
      </c>
      <c r="C14" s="238"/>
      <c r="D14" s="240"/>
      <c r="E14" s="238"/>
      <c r="F14" s="240"/>
      <c r="G14" s="240"/>
      <c r="H14" s="240"/>
      <c r="I14" s="243"/>
      <c r="J14" s="240"/>
      <c r="K14" s="240"/>
      <c r="L14" s="18" t="s">
        <v>1</v>
      </c>
      <c r="M14" s="18" t="s">
        <v>2</v>
      </c>
      <c r="N14" s="18" t="s">
        <v>3</v>
      </c>
      <c r="O14" s="18" t="s">
        <v>4</v>
      </c>
      <c r="P14" s="18" t="s">
        <v>5</v>
      </c>
      <c r="Q14" s="18" t="s">
        <v>6</v>
      </c>
      <c r="R14" s="18" t="s">
        <v>7</v>
      </c>
      <c r="S14" s="18" t="s">
        <v>8</v>
      </c>
      <c r="T14" s="18" t="s">
        <v>9</v>
      </c>
      <c r="U14" s="18" t="s">
        <v>10</v>
      </c>
      <c r="V14" s="19" t="s">
        <v>44</v>
      </c>
      <c r="W14" s="19" t="s">
        <v>45</v>
      </c>
      <c r="X14" s="19" t="s">
        <v>44</v>
      </c>
      <c r="Y14" s="19" t="s">
        <v>45</v>
      </c>
      <c r="Z14" s="19" t="s">
        <v>44</v>
      </c>
      <c r="AA14" s="19" t="s">
        <v>45</v>
      </c>
      <c r="AB14" s="19" t="s">
        <v>44</v>
      </c>
      <c r="AC14" s="19" t="s">
        <v>45</v>
      </c>
      <c r="AD14" s="19" t="s">
        <v>44</v>
      </c>
      <c r="AE14" s="19" t="s">
        <v>45</v>
      </c>
      <c r="AF14" s="19" t="s">
        <v>44</v>
      </c>
      <c r="AG14" s="19" t="s">
        <v>45</v>
      </c>
      <c r="AH14" s="19" t="s">
        <v>44</v>
      </c>
      <c r="AI14" s="19" t="s">
        <v>45</v>
      </c>
      <c r="AJ14" s="19" t="s">
        <v>44</v>
      </c>
      <c r="AK14" s="19" t="s">
        <v>45</v>
      </c>
      <c r="AL14" s="241"/>
      <c r="AM14" s="241"/>
      <c r="AN14" s="241"/>
      <c r="AO14" s="3"/>
      <c r="AP14" s="3"/>
    </row>
    <row r="15" spans="1:42" s="1" customFormat="1" ht="15.75" x14ac:dyDescent="0.25">
      <c r="A15" s="40">
        <v>42662</v>
      </c>
      <c r="B15" s="41" t="s">
        <v>104</v>
      </c>
      <c r="C15" s="42">
        <v>1</v>
      </c>
      <c r="D15" s="42" t="s">
        <v>91</v>
      </c>
      <c r="E15" s="41">
        <v>61</v>
      </c>
      <c r="F15" s="41">
        <v>10</v>
      </c>
      <c r="G15" s="41"/>
      <c r="H15" s="43">
        <v>20</v>
      </c>
      <c r="I15" s="42">
        <v>166</v>
      </c>
      <c r="J15" s="43">
        <v>85</v>
      </c>
      <c r="K15" s="44"/>
      <c r="L15" s="45">
        <v>4</v>
      </c>
      <c r="M15" s="45">
        <v>3</v>
      </c>
      <c r="N15" s="45">
        <v>0</v>
      </c>
      <c r="O15" s="45">
        <v>0</v>
      </c>
      <c r="P15" s="45">
        <v>14.5</v>
      </c>
      <c r="Q15" s="45">
        <v>0</v>
      </c>
      <c r="R15" s="45">
        <v>5.5</v>
      </c>
      <c r="S15" s="45">
        <v>1</v>
      </c>
      <c r="T15" s="45">
        <v>0</v>
      </c>
      <c r="U15" s="45">
        <v>0</v>
      </c>
      <c r="V15" s="43">
        <v>75</v>
      </c>
      <c r="W15" s="43"/>
      <c r="X15" s="43">
        <v>6</v>
      </c>
      <c r="Y15" s="43"/>
      <c r="Z15" s="43">
        <v>0</v>
      </c>
      <c r="AA15" s="43"/>
      <c r="AB15" s="43">
        <v>0</v>
      </c>
      <c r="AC15" s="43"/>
      <c r="AD15" s="43">
        <v>0</v>
      </c>
      <c r="AE15" s="43"/>
      <c r="AF15" s="43">
        <v>0</v>
      </c>
      <c r="AG15" s="43"/>
      <c r="AH15" s="43">
        <v>0</v>
      </c>
      <c r="AI15" s="43"/>
      <c r="AJ15" s="43">
        <v>3</v>
      </c>
      <c r="AK15" s="46"/>
      <c r="AL15" s="34"/>
      <c r="AM15" s="34"/>
      <c r="AN15" s="34"/>
      <c r="AO15" s="3"/>
      <c r="AP15" s="3"/>
    </row>
    <row r="16" spans="1:42" s="1" customFormat="1" ht="15.75" x14ac:dyDescent="0.25">
      <c r="A16" s="47">
        <v>42662</v>
      </c>
      <c r="B16" s="48" t="s">
        <v>104</v>
      </c>
      <c r="C16" s="49">
        <v>1</v>
      </c>
      <c r="D16" s="49" t="s">
        <v>92</v>
      </c>
      <c r="E16" s="48">
        <v>62</v>
      </c>
      <c r="F16" s="48">
        <v>10</v>
      </c>
      <c r="G16" s="48"/>
      <c r="H16" s="50">
        <v>20</v>
      </c>
      <c r="I16" s="49">
        <v>202</v>
      </c>
      <c r="J16" s="50">
        <v>155</v>
      </c>
      <c r="K16" s="51"/>
      <c r="L16" s="52">
        <v>12</v>
      </c>
      <c r="M16" s="52">
        <v>0</v>
      </c>
      <c r="N16" s="52">
        <v>2.5</v>
      </c>
      <c r="O16" s="52">
        <v>11.5</v>
      </c>
      <c r="P16" s="52">
        <v>0</v>
      </c>
      <c r="Q16" s="52">
        <v>0</v>
      </c>
      <c r="R16" s="52">
        <v>0</v>
      </c>
      <c r="S16" s="52">
        <v>0</v>
      </c>
      <c r="T16" s="52">
        <v>0</v>
      </c>
      <c r="U16" s="52">
        <v>0</v>
      </c>
      <c r="V16" s="50">
        <v>29</v>
      </c>
      <c r="W16" s="50"/>
      <c r="X16" s="50">
        <v>17</v>
      </c>
      <c r="Y16" s="50"/>
      <c r="Z16" s="50">
        <v>0</v>
      </c>
      <c r="AA16" s="50"/>
      <c r="AB16" s="50">
        <v>0</v>
      </c>
      <c r="AC16" s="50"/>
      <c r="AD16" s="50">
        <v>0</v>
      </c>
      <c r="AE16" s="50"/>
      <c r="AF16" s="50">
        <v>0</v>
      </c>
      <c r="AG16" s="50"/>
      <c r="AH16" s="50">
        <v>0</v>
      </c>
      <c r="AI16" s="50"/>
      <c r="AJ16" s="50">
        <v>3</v>
      </c>
      <c r="AK16" s="53"/>
      <c r="AL16" s="34"/>
      <c r="AM16" s="34"/>
      <c r="AN16" s="34"/>
      <c r="AO16" s="3"/>
      <c r="AP16" s="3"/>
    </row>
    <row r="17" spans="1:42" s="1" customFormat="1" ht="15.75" x14ac:dyDescent="0.25">
      <c r="A17" s="47">
        <v>42662</v>
      </c>
      <c r="B17" s="48" t="s">
        <v>104</v>
      </c>
      <c r="C17" s="49">
        <v>1</v>
      </c>
      <c r="D17" s="49" t="s">
        <v>93</v>
      </c>
      <c r="E17" s="48">
        <v>63</v>
      </c>
      <c r="F17" s="48">
        <v>10</v>
      </c>
      <c r="G17" s="48"/>
      <c r="H17" s="50">
        <v>20</v>
      </c>
      <c r="I17" s="49">
        <v>16</v>
      </c>
      <c r="J17" s="50">
        <v>4.2</v>
      </c>
      <c r="K17" s="51"/>
      <c r="L17" s="52">
        <v>0</v>
      </c>
      <c r="M17" s="52">
        <v>0</v>
      </c>
      <c r="N17" s="52">
        <v>0</v>
      </c>
      <c r="O17" s="52">
        <v>0</v>
      </c>
      <c r="P17" s="52">
        <v>0</v>
      </c>
      <c r="Q17" s="52">
        <v>0</v>
      </c>
      <c r="R17" s="52">
        <v>0</v>
      </c>
      <c r="S17" s="52">
        <v>0</v>
      </c>
      <c r="T17" s="52">
        <v>0</v>
      </c>
      <c r="U17" s="52"/>
      <c r="V17" s="50">
        <v>30</v>
      </c>
      <c r="W17" s="50"/>
      <c r="X17" s="50">
        <v>37</v>
      </c>
      <c r="Y17" s="50"/>
      <c r="Z17" s="50">
        <v>0</v>
      </c>
      <c r="AA17" s="50"/>
      <c r="AB17" s="50">
        <v>1</v>
      </c>
      <c r="AC17" s="50"/>
      <c r="AD17" s="50">
        <v>0</v>
      </c>
      <c r="AE17" s="50"/>
      <c r="AF17" s="50">
        <v>0</v>
      </c>
      <c r="AG17" s="50"/>
      <c r="AH17" s="50">
        <v>0</v>
      </c>
      <c r="AI17" s="50"/>
      <c r="AJ17" s="50">
        <v>0</v>
      </c>
      <c r="AK17" s="53"/>
      <c r="AL17" s="34"/>
      <c r="AM17" s="34"/>
      <c r="AN17" s="34"/>
      <c r="AO17" s="3"/>
      <c r="AP17" s="3"/>
    </row>
    <row r="18" spans="1:42" s="1" customFormat="1" ht="15.75" x14ac:dyDescent="0.25">
      <c r="A18" s="47">
        <v>42662</v>
      </c>
      <c r="B18" s="48" t="s">
        <v>104</v>
      </c>
      <c r="C18" s="49">
        <v>1</v>
      </c>
      <c r="D18" s="49" t="s">
        <v>94</v>
      </c>
      <c r="E18" s="48">
        <v>64</v>
      </c>
      <c r="F18" s="48">
        <v>10</v>
      </c>
      <c r="G18" s="48"/>
      <c r="H18" s="50">
        <v>20</v>
      </c>
      <c r="I18" s="49">
        <v>282</v>
      </c>
      <c r="J18" s="50">
        <v>126</v>
      </c>
      <c r="K18" s="51"/>
      <c r="L18" s="52">
        <v>0</v>
      </c>
      <c r="M18" s="52">
        <v>3.2</v>
      </c>
      <c r="N18" s="52">
        <v>1</v>
      </c>
      <c r="O18" s="52">
        <v>3.1</v>
      </c>
      <c r="P18" s="52">
        <v>0</v>
      </c>
      <c r="Q18" s="52">
        <v>0</v>
      </c>
      <c r="R18" s="52">
        <v>0</v>
      </c>
      <c r="S18" s="52">
        <v>0</v>
      </c>
      <c r="T18" s="52">
        <v>0</v>
      </c>
      <c r="U18" s="52">
        <v>0</v>
      </c>
      <c r="V18" s="50">
        <v>100</v>
      </c>
      <c r="W18" s="50"/>
      <c r="X18" s="50">
        <v>13</v>
      </c>
      <c r="Y18" s="50"/>
      <c r="Z18" s="50">
        <v>0</v>
      </c>
      <c r="AA18" s="50"/>
      <c r="AB18" s="50">
        <v>0</v>
      </c>
      <c r="AC18" s="50"/>
      <c r="AD18" s="50">
        <v>0</v>
      </c>
      <c r="AE18" s="50"/>
      <c r="AF18" s="50">
        <v>0</v>
      </c>
      <c r="AG18" s="50"/>
      <c r="AH18" s="50">
        <v>0</v>
      </c>
      <c r="AI18" s="50"/>
      <c r="AJ18" s="50">
        <v>8</v>
      </c>
      <c r="AK18" s="53"/>
      <c r="AL18" s="34"/>
      <c r="AM18" s="34"/>
      <c r="AN18" s="34"/>
      <c r="AO18" s="3"/>
      <c r="AP18" s="3"/>
    </row>
    <row r="19" spans="1:42" s="1" customFormat="1" ht="15.75" x14ac:dyDescent="0.25">
      <c r="A19" s="47">
        <v>42662</v>
      </c>
      <c r="B19" s="48" t="s">
        <v>104</v>
      </c>
      <c r="C19" s="49">
        <v>1</v>
      </c>
      <c r="D19" s="49" t="s">
        <v>100</v>
      </c>
      <c r="E19" s="48">
        <v>65</v>
      </c>
      <c r="F19" s="48">
        <v>10</v>
      </c>
      <c r="G19" s="48"/>
      <c r="H19" s="50">
        <v>20</v>
      </c>
      <c r="I19" s="49">
        <v>152</v>
      </c>
      <c r="J19" s="50">
        <v>139</v>
      </c>
      <c r="K19" s="51"/>
      <c r="L19" s="52">
        <v>6.5</v>
      </c>
      <c r="M19" s="52">
        <v>2</v>
      </c>
      <c r="N19" s="52">
        <v>1.5</v>
      </c>
      <c r="O19" s="52">
        <v>0</v>
      </c>
      <c r="P19" s="52">
        <v>0</v>
      </c>
      <c r="Q19" s="52">
        <v>0</v>
      </c>
      <c r="R19" s="52">
        <v>0</v>
      </c>
      <c r="S19" s="52">
        <v>0</v>
      </c>
      <c r="T19" s="52"/>
      <c r="U19" s="52"/>
      <c r="V19" s="50">
        <v>42</v>
      </c>
      <c r="W19" s="50"/>
      <c r="X19" s="50">
        <v>25</v>
      </c>
      <c r="Y19" s="50"/>
      <c r="Z19" s="50">
        <v>0</v>
      </c>
      <c r="AA19" s="50"/>
      <c r="AB19" s="50">
        <v>0</v>
      </c>
      <c r="AC19" s="50"/>
      <c r="AD19" s="50">
        <v>0</v>
      </c>
      <c r="AE19" s="50"/>
      <c r="AF19" s="50">
        <v>0</v>
      </c>
      <c r="AG19" s="50"/>
      <c r="AH19" s="50">
        <v>0</v>
      </c>
      <c r="AI19" s="50"/>
      <c r="AJ19" s="50">
        <v>2</v>
      </c>
      <c r="AK19" s="53"/>
      <c r="AL19" s="34"/>
      <c r="AM19" s="34"/>
      <c r="AN19" s="34"/>
      <c r="AO19" s="3"/>
      <c r="AP19" s="3"/>
    </row>
    <row r="20" spans="1:42" s="1" customFormat="1" ht="15.75" x14ac:dyDescent="0.25">
      <c r="A20" s="47">
        <v>42662</v>
      </c>
      <c r="B20" s="48" t="s">
        <v>104</v>
      </c>
      <c r="C20" s="49">
        <v>1</v>
      </c>
      <c r="D20" s="49" t="s">
        <v>95</v>
      </c>
      <c r="E20" s="48">
        <v>66</v>
      </c>
      <c r="F20" s="48">
        <v>11</v>
      </c>
      <c r="G20" s="50"/>
      <c r="H20" s="50">
        <v>20</v>
      </c>
      <c r="I20" s="49">
        <v>174</v>
      </c>
      <c r="J20" s="50">
        <v>159</v>
      </c>
      <c r="K20" s="50"/>
      <c r="L20" s="52">
        <v>2.4</v>
      </c>
      <c r="M20" s="52">
        <v>0</v>
      </c>
      <c r="N20" s="52">
        <v>0</v>
      </c>
      <c r="O20" s="52">
        <v>0</v>
      </c>
      <c r="P20" s="52">
        <v>0</v>
      </c>
      <c r="Q20" s="52">
        <v>0</v>
      </c>
      <c r="R20" s="52">
        <v>0</v>
      </c>
      <c r="S20" s="52">
        <v>0</v>
      </c>
      <c r="T20" s="52">
        <v>0</v>
      </c>
      <c r="U20" s="52">
        <v>0</v>
      </c>
      <c r="V20" s="50">
        <v>19</v>
      </c>
      <c r="W20" s="50"/>
      <c r="X20" s="50">
        <v>28</v>
      </c>
      <c r="Y20" s="50"/>
      <c r="Z20" s="50">
        <v>0</v>
      </c>
      <c r="AA20" s="50"/>
      <c r="AB20" s="50">
        <v>1</v>
      </c>
      <c r="AC20" s="50"/>
      <c r="AD20" s="50">
        <v>0</v>
      </c>
      <c r="AE20" s="50"/>
      <c r="AF20" s="50">
        <v>0</v>
      </c>
      <c r="AG20" s="50"/>
      <c r="AH20" s="50">
        <v>0</v>
      </c>
      <c r="AI20" s="50"/>
      <c r="AJ20" s="50">
        <v>3</v>
      </c>
      <c r="AK20" s="53"/>
      <c r="AL20" s="34"/>
      <c r="AM20" s="34"/>
      <c r="AN20" s="34"/>
      <c r="AO20" s="3"/>
      <c r="AP20" s="3"/>
    </row>
    <row r="21" spans="1:42" s="1" customFormat="1" ht="15.75" x14ac:dyDescent="0.25">
      <c r="A21" s="47">
        <v>42662</v>
      </c>
      <c r="B21" s="48" t="s">
        <v>104</v>
      </c>
      <c r="C21" s="49">
        <v>1</v>
      </c>
      <c r="D21" s="49" t="s">
        <v>96</v>
      </c>
      <c r="E21" s="48">
        <v>67</v>
      </c>
      <c r="F21" s="48">
        <v>11</v>
      </c>
      <c r="G21" s="50"/>
      <c r="H21" s="50">
        <v>20</v>
      </c>
      <c r="I21" s="49">
        <v>211</v>
      </c>
      <c r="J21" s="50">
        <v>177</v>
      </c>
      <c r="K21" s="50"/>
      <c r="L21" s="52">
        <v>0</v>
      </c>
      <c r="M21" s="52">
        <v>0</v>
      </c>
      <c r="N21" s="52">
        <v>1</v>
      </c>
      <c r="O21" s="52">
        <v>0</v>
      </c>
      <c r="P21" s="52">
        <v>0</v>
      </c>
      <c r="Q21" s="52">
        <v>0</v>
      </c>
      <c r="R21" s="52">
        <v>0</v>
      </c>
      <c r="S21" s="52">
        <v>0</v>
      </c>
      <c r="T21" s="52">
        <v>0</v>
      </c>
      <c r="U21" s="52">
        <v>0</v>
      </c>
      <c r="V21" s="50">
        <v>40</v>
      </c>
      <c r="W21" s="50"/>
      <c r="X21" s="50">
        <v>22</v>
      </c>
      <c r="Y21" s="50"/>
      <c r="Z21" s="50">
        <v>0</v>
      </c>
      <c r="AA21" s="50"/>
      <c r="AB21" s="50">
        <v>0</v>
      </c>
      <c r="AC21" s="50"/>
      <c r="AD21" s="50">
        <v>0</v>
      </c>
      <c r="AE21" s="50"/>
      <c r="AF21" s="50">
        <v>0</v>
      </c>
      <c r="AG21" s="50"/>
      <c r="AH21" s="50">
        <v>0</v>
      </c>
      <c r="AI21" s="50"/>
      <c r="AJ21" s="50">
        <v>9</v>
      </c>
      <c r="AK21" s="53"/>
      <c r="AL21" s="34"/>
      <c r="AM21" s="34"/>
      <c r="AN21" s="34"/>
      <c r="AO21" s="3"/>
      <c r="AP21" s="3"/>
    </row>
    <row r="22" spans="1:42" s="1" customFormat="1" ht="15.75" x14ac:dyDescent="0.25">
      <c r="A22" s="47">
        <v>42662</v>
      </c>
      <c r="B22" s="48" t="s">
        <v>104</v>
      </c>
      <c r="C22" s="49">
        <v>1</v>
      </c>
      <c r="D22" s="49" t="s">
        <v>97</v>
      </c>
      <c r="E22" s="48">
        <v>68</v>
      </c>
      <c r="F22" s="48">
        <v>11</v>
      </c>
      <c r="G22" s="50"/>
      <c r="H22" s="50">
        <v>20</v>
      </c>
      <c r="I22" s="49">
        <v>195</v>
      </c>
      <c r="J22" s="50">
        <v>111</v>
      </c>
      <c r="K22" s="50"/>
      <c r="L22" s="52">
        <v>10</v>
      </c>
      <c r="M22" s="52">
        <v>0</v>
      </c>
      <c r="N22" s="52">
        <v>0</v>
      </c>
      <c r="O22" s="52">
        <v>8.1999999999999993</v>
      </c>
      <c r="P22" s="52">
        <v>9.5</v>
      </c>
      <c r="Q22" s="52">
        <v>1.3</v>
      </c>
      <c r="R22" s="52">
        <v>6.7</v>
      </c>
      <c r="S22" s="52">
        <v>0</v>
      </c>
      <c r="T22" s="52">
        <v>7.7</v>
      </c>
      <c r="U22" s="52">
        <v>4.8</v>
      </c>
      <c r="V22" s="50">
        <v>43</v>
      </c>
      <c r="W22" s="50"/>
      <c r="X22" s="50">
        <v>38</v>
      </c>
      <c r="Y22" s="50"/>
      <c r="Z22" s="50">
        <v>1</v>
      </c>
      <c r="AA22" s="50"/>
      <c r="AB22" s="50">
        <v>2</v>
      </c>
      <c r="AC22" s="50"/>
      <c r="AD22" s="50">
        <v>0</v>
      </c>
      <c r="AE22" s="50"/>
      <c r="AF22" s="50">
        <v>0</v>
      </c>
      <c r="AG22" s="50"/>
      <c r="AH22" s="50">
        <v>0</v>
      </c>
      <c r="AI22" s="50"/>
      <c r="AJ22" s="50">
        <v>3</v>
      </c>
      <c r="AK22" s="53"/>
      <c r="AL22" s="34"/>
      <c r="AM22" s="34"/>
      <c r="AN22" s="34"/>
      <c r="AO22" s="3"/>
      <c r="AP22" s="3"/>
    </row>
    <row r="23" spans="1:42" s="1" customFormat="1" ht="15.75" x14ac:dyDescent="0.25">
      <c r="A23" s="47">
        <v>42662</v>
      </c>
      <c r="B23" s="48" t="s">
        <v>104</v>
      </c>
      <c r="C23" s="49">
        <v>1</v>
      </c>
      <c r="D23" s="49" t="s">
        <v>98</v>
      </c>
      <c r="E23" s="48">
        <v>69</v>
      </c>
      <c r="F23" s="48">
        <v>11</v>
      </c>
      <c r="G23" s="50"/>
      <c r="H23" s="50">
        <v>20</v>
      </c>
      <c r="I23" s="49">
        <v>243</v>
      </c>
      <c r="J23" s="50">
        <v>138</v>
      </c>
      <c r="K23" s="50"/>
      <c r="L23" s="52">
        <v>11</v>
      </c>
      <c r="M23" s="52">
        <v>0</v>
      </c>
      <c r="N23" s="52">
        <v>15.5</v>
      </c>
      <c r="O23" s="52">
        <v>0</v>
      </c>
      <c r="P23" s="52">
        <v>1</v>
      </c>
      <c r="Q23" s="52">
        <v>0</v>
      </c>
      <c r="R23" s="52">
        <v>0</v>
      </c>
      <c r="S23" s="52">
        <v>11</v>
      </c>
      <c r="T23" s="52">
        <v>0</v>
      </c>
      <c r="U23" s="52">
        <v>0</v>
      </c>
      <c r="V23" s="50">
        <v>44</v>
      </c>
      <c r="W23" s="50"/>
      <c r="X23" s="50">
        <v>21</v>
      </c>
      <c r="Y23" s="50"/>
      <c r="Z23" s="50">
        <v>0</v>
      </c>
      <c r="AA23" s="50"/>
      <c r="AB23" s="50">
        <v>0</v>
      </c>
      <c r="AC23" s="50"/>
      <c r="AD23" s="50">
        <v>0</v>
      </c>
      <c r="AE23" s="50"/>
      <c r="AF23" s="50">
        <v>0</v>
      </c>
      <c r="AG23" s="50"/>
      <c r="AH23" s="50">
        <v>0</v>
      </c>
      <c r="AI23" s="50"/>
      <c r="AJ23" s="50">
        <v>3</v>
      </c>
      <c r="AK23" s="53"/>
      <c r="AL23" s="34"/>
      <c r="AM23" s="34"/>
      <c r="AN23" s="34"/>
      <c r="AO23" s="3"/>
      <c r="AP23" s="3"/>
    </row>
    <row r="24" spans="1:42" s="1" customFormat="1" ht="16.5" thickBot="1" x14ac:dyDescent="0.3">
      <c r="A24" s="54">
        <v>42662</v>
      </c>
      <c r="B24" s="48" t="s">
        <v>104</v>
      </c>
      <c r="C24" s="56">
        <v>1</v>
      </c>
      <c r="D24" s="56" t="s">
        <v>99</v>
      </c>
      <c r="E24" s="55">
        <v>70</v>
      </c>
      <c r="F24" s="55">
        <v>11</v>
      </c>
      <c r="G24" s="57"/>
      <c r="H24" s="57">
        <v>20</v>
      </c>
      <c r="I24" s="56">
        <v>258</v>
      </c>
      <c r="J24" s="57">
        <v>120</v>
      </c>
      <c r="K24" s="57"/>
      <c r="L24" s="58">
        <v>9</v>
      </c>
      <c r="M24" s="58">
        <v>3.5</v>
      </c>
      <c r="N24" s="58">
        <v>0</v>
      </c>
      <c r="O24" s="58">
        <v>3</v>
      </c>
      <c r="P24" s="58">
        <v>0</v>
      </c>
      <c r="Q24" s="58">
        <v>0.5</v>
      </c>
      <c r="R24" s="58">
        <v>0</v>
      </c>
      <c r="S24" s="58">
        <v>0</v>
      </c>
      <c r="T24" s="58">
        <v>3.5</v>
      </c>
      <c r="U24" s="58">
        <v>0</v>
      </c>
      <c r="V24" s="57">
        <v>50</v>
      </c>
      <c r="W24" s="57"/>
      <c r="X24" s="57">
        <v>8</v>
      </c>
      <c r="Y24" s="57"/>
      <c r="Z24" s="57">
        <v>0</v>
      </c>
      <c r="AA24" s="57"/>
      <c r="AB24" s="57">
        <v>0</v>
      </c>
      <c r="AC24" s="57"/>
      <c r="AD24" s="57">
        <v>0</v>
      </c>
      <c r="AE24" s="57"/>
      <c r="AF24" s="57">
        <v>0</v>
      </c>
      <c r="AG24" s="57"/>
      <c r="AH24" s="57">
        <v>0</v>
      </c>
      <c r="AI24" s="57"/>
      <c r="AJ24" s="57">
        <v>5</v>
      </c>
      <c r="AK24" s="59"/>
      <c r="AL24" s="34"/>
      <c r="AM24" s="34"/>
      <c r="AN24" s="34"/>
      <c r="AO24" s="3"/>
      <c r="AP24" s="3"/>
    </row>
    <row r="25" spans="1:42" s="1" customFormat="1" ht="15.75" x14ac:dyDescent="0.25">
      <c r="A25" s="60">
        <v>42663</v>
      </c>
      <c r="B25" s="61" t="s">
        <v>105</v>
      </c>
      <c r="C25" s="62">
        <v>1</v>
      </c>
      <c r="D25" s="62" t="s">
        <v>91</v>
      </c>
      <c r="E25" s="61">
        <v>71</v>
      </c>
      <c r="F25" s="61">
        <v>16</v>
      </c>
      <c r="G25" s="63"/>
      <c r="H25" s="63">
        <v>20</v>
      </c>
      <c r="I25" s="62">
        <v>170</v>
      </c>
      <c r="J25" s="63">
        <v>100</v>
      </c>
      <c r="K25" s="63"/>
      <c r="L25" s="64">
        <v>4</v>
      </c>
      <c r="M25" s="64">
        <v>2</v>
      </c>
      <c r="N25" s="64">
        <v>10</v>
      </c>
      <c r="O25" s="64">
        <v>4</v>
      </c>
      <c r="P25" s="64">
        <v>0</v>
      </c>
      <c r="Q25" s="64">
        <v>0</v>
      </c>
      <c r="R25" s="64">
        <v>0</v>
      </c>
      <c r="S25" s="64">
        <v>0</v>
      </c>
      <c r="T25" s="64">
        <v>0</v>
      </c>
      <c r="U25" s="64">
        <v>0</v>
      </c>
      <c r="V25" s="63">
        <v>9</v>
      </c>
      <c r="W25" s="63"/>
      <c r="X25" s="63">
        <v>14</v>
      </c>
      <c r="Y25" s="63"/>
      <c r="Z25" s="63">
        <v>0</v>
      </c>
      <c r="AA25" s="63"/>
      <c r="AB25" s="63">
        <v>0</v>
      </c>
      <c r="AC25" s="63"/>
      <c r="AD25" s="63">
        <v>0</v>
      </c>
      <c r="AE25" s="63"/>
      <c r="AF25" s="63">
        <v>0</v>
      </c>
      <c r="AG25" s="63"/>
      <c r="AH25" s="63">
        <v>0</v>
      </c>
      <c r="AI25" s="63"/>
      <c r="AJ25" s="63">
        <v>3</v>
      </c>
      <c r="AK25" s="65"/>
      <c r="AL25" s="34"/>
      <c r="AM25" s="34"/>
      <c r="AN25" s="34"/>
      <c r="AO25" s="3"/>
      <c r="AP25" s="3"/>
    </row>
    <row r="26" spans="1:42" s="1" customFormat="1" ht="15.75" x14ac:dyDescent="0.25">
      <c r="A26" s="66">
        <v>42663</v>
      </c>
      <c r="B26" s="67" t="s">
        <v>105</v>
      </c>
      <c r="C26" s="68">
        <v>1</v>
      </c>
      <c r="D26" s="68" t="s">
        <v>92</v>
      </c>
      <c r="E26" s="67">
        <v>72</v>
      </c>
      <c r="F26" s="67">
        <v>16</v>
      </c>
      <c r="G26" s="69"/>
      <c r="H26" s="69">
        <v>20</v>
      </c>
      <c r="I26" s="68">
        <v>318</v>
      </c>
      <c r="J26" s="69">
        <v>103</v>
      </c>
      <c r="K26" s="69"/>
      <c r="L26" s="70">
        <v>10</v>
      </c>
      <c r="M26" s="70">
        <v>4</v>
      </c>
      <c r="N26" s="70">
        <v>6</v>
      </c>
      <c r="O26" s="70">
        <v>10</v>
      </c>
      <c r="P26" s="70">
        <v>0</v>
      </c>
      <c r="Q26" s="70">
        <v>0</v>
      </c>
      <c r="R26" s="70">
        <v>0</v>
      </c>
      <c r="S26" s="70">
        <v>0</v>
      </c>
      <c r="T26" s="70">
        <v>0</v>
      </c>
      <c r="U26" s="70">
        <v>0</v>
      </c>
      <c r="V26" s="69">
        <v>19</v>
      </c>
      <c r="W26" s="69"/>
      <c r="X26" s="69">
        <v>16</v>
      </c>
      <c r="Y26" s="69"/>
      <c r="Z26" s="69">
        <v>0</v>
      </c>
      <c r="AA26" s="69"/>
      <c r="AB26" s="69">
        <v>1</v>
      </c>
      <c r="AC26" s="69"/>
      <c r="AD26" s="69">
        <v>0</v>
      </c>
      <c r="AE26" s="69"/>
      <c r="AF26" s="69">
        <v>1</v>
      </c>
      <c r="AG26" s="69"/>
      <c r="AH26" s="69">
        <v>0</v>
      </c>
      <c r="AI26" s="69"/>
      <c r="AJ26" s="69">
        <v>0</v>
      </c>
      <c r="AK26" s="71"/>
      <c r="AL26" s="34"/>
      <c r="AM26" s="34"/>
      <c r="AN26" s="34"/>
      <c r="AO26" s="3"/>
      <c r="AP26" s="3"/>
    </row>
    <row r="27" spans="1:42" s="1" customFormat="1" ht="15.75" x14ac:dyDescent="0.25">
      <c r="A27" s="66">
        <v>42663</v>
      </c>
      <c r="B27" s="72" t="s">
        <v>105</v>
      </c>
      <c r="C27" s="68">
        <v>1</v>
      </c>
      <c r="D27" s="68" t="s">
        <v>93</v>
      </c>
      <c r="E27" s="72">
        <v>73</v>
      </c>
      <c r="F27" s="72" t="s">
        <v>114</v>
      </c>
      <c r="G27" s="69"/>
      <c r="H27" s="69">
        <v>20</v>
      </c>
      <c r="I27" s="68">
        <v>233</v>
      </c>
      <c r="J27" s="69">
        <v>71</v>
      </c>
      <c r="K27" s="69"/>
      <c r="L27" s="70">
        <v>2</v>
      </c>
      <c r="M27" s="70">
        <v>4</v>
      </c>
      <c r="N27" s="70">
        <v>2</v>
      </c>
      <c r="O27" s="70">
        <v>4</v>
      </c>
      <c r="P27" s="70">
        <v>0</v>
      </c>
      <c r="Q27" s="70">
        <v>0</v>
      </c>
      <c r="R27" s="70">
        <v>0</v>
      </c>
      <c r="S27" s="70">
        <v>0</v>
      </c>
      <c r="T27" s="70">
        <v>0</v>
      </c>
      <c r="U27" s="70">
        <v>0</v>
      </c>
      <c r="V27" s="69">
        <v>37</v>
      </c>
      <c r="W27" s="69"/>
      <c r="X27" s="69">
        <v>34</v>
      </c>
      <c r="Y27" s="69"/>
      <c r="Z27" s="69">
        <v>0</v>
      </c>
      <c r="AA27" s="69"/>
      <c r="AB27" s="69">
        <v>0</v>
      </c>
      <c r="AC27" s="69"/>
      <c r="AD27" s="69">
        <v>0</v>
      </c>
      <c r="AE27" s="69"/>
      <c r="AF27" s="69">
        <v>0</v>
      </c>
      <c r="AG27" s="69"/>
      <c r="AH27" s="69">
        <v>0</v>
      </c>
      <c r="AI27" s="69"/>
      <c r="AJ27" s="69">
        <v>2</v>
      </c>
      <c r="AK27" s="71"/>
      <c r="AL27" s="34"/>
      <c r="AM27" s="34"/>
      <c r="AN27" s="34"/>
      <c r="AO27" s="3"/>
      <c r="AP27" s="3"/>
    </row>
    <row r="28" spans="1:42" s="1" customFormat="1" ht="15.75" x14ac:dyDescent="0.25">
      <c r="A28" s="66">
        <v>42663</v>
      </c>
      <c r="B28" s="72" t="s">
        <v>105</v>
      </c>
      <c r="C28" s="68">
        <v>1</v>
      </c>
      <c r="D28" s="68" t="s">
        <v>94</v>
      </c>
      <c r="E28" s="67">
        <v>74</v>
      </c>
      <c r="F28" s="67">
        <v>15</v>
      </c>
      <c r="G28" s="69"/>
      <c r="H28" s="69">
        <v>20</v>
      </c>
      <c r="I28" s="68">
        <v>190</v>
      </c>
      <c r="J28" s="69">
        <v>78</v>
      </c>
      <c r="K28" s="69"/>
      <c r="L28" s="70">
        <v>13</v>
      </c>
      <c r="M28" s="70">
        <v>4</v>
      </c>
      <c r="N28" s="70">
        <v>0</v>
      </c>
      <c r="O28" s="70">
        <v>0</v>
      </c>
      <c r="P28" s="70">
        <v>0</v>
      </c>
      <c r="Q28" s="70">
        <v>0</v>
      </c>
      <c r="R28" s="70">
        <v>0</v>
      </c>
      <c r="S28" s="70">
        <v>0</v>
      </c>
      <c r="T28" s="70">
        <v>0</v>
      </c>
      <c r="U28" s="70">
        <v>0</v>
      </c>
      <c r="V28" s="69">
        <v>31</v>
      </c>
      <c r="W28" s="69"/>
      <c r="X28" s="69">
        <v>21</v>
      </c>
      <c r="Y28" s="69"/>
      <c r="Z28" s="69">
        <v>0</v>
      </c>
      <c r="AA28" s="69"/>
      <c r="AB28" s="69">
        <v>0</v>
      </c>
      <c r="AC28" s="69"/>
      <c r="AD28" s="69">
        <v>0</v>
      </c>
      <c r="AE28" s="69"/>
      <c r="AF28" s="69">
        <v>0</v>
      </c>
      <c r="AG28" s="69"/>
      <c r="AH28" s="69">
        <v>0</v>
      </c>
      <c r="AI28" s="69"/>
      <c r="AJ28" s="69">
        <v>13</v>
      </c>
      <c r="AK28" s="71"/>
      <c r="AL28" s="34"/>
      <c r="AM28" s="34"/>
      <c r="AN28" s="34"/>
      <c r="AO28" s="3"/>
      <c r="AP28" s="3"/>
    </row>
    <row r="29" spans="1:42" s="1" customFormat="1" ht="15.75" x14ac:dyDescent="0.25">
      <c r="A29" s="66">
        <v>42663</v>
      </c>
      <c r="B29" s="72" t="s">
        <v>105</v>
      </c>
      <c r="C29" s="68">
        <v>1</v>
      </c>
      <c r="D29" s="68" t="s">
        <v>100</v>
      </c>
      <c r="E29" s="72">
        <v>75</v>
      </c>
      <c r="F29" s="67">
        <v>15</v>
      </c>
      <c r="G29" s="69"/>
      <c r="H29" s="69">
        <v>20</v>
      </c>
      <c r="I29" s="68">
        <v>242</v>
      </c>
      <c r="J29" s="69">
        <v>113</v>
      </c>
      <c r="K29" s="69"/>
      <c r="L29" s="70">
        <v>20</v>
      </c>
      <c r="M29" s="70">
        <v>2</v>
      </c>
      <c r="N29" s="70">
        <v>2</v>
      </c>
      <c r="O29" s="70">
        <v>0</v>
      </c>
      <c r="P29" s="70">
        <v>0</v>
      </c>
      <c r="Q29" s="70">
        <v>0</v>
      </c>
      <c r="R29" s="70">
        <v>0</v>
      </c>
      <c r="S29" s="70">
        <v>0</v>
      </c>
      <c r="T29" s="70">
        <v>0</v>
      </c>
      <c r="U29" s="70">
        <v>0</v>
      </c>
      <c r="V29" s="69">
        <v>133</v>
      </c>
      <c r="W29" s="69"/>
      <c r="X29" s="69">
        <v>53</v>
      </c>
      <c r="Y29" s="69"/>
      <c r="Z29" s="69">
        <v>0</v>
      </c>
      <c r="AA29" s="69"/>
      <c r="AB29" s="69">
        <v>0</v>
      </c>
      <c r="AC29" s="69"/>
      <c r="AD29" s="69">
        <v>0</v>
      </c>
      <c r="AE29" s="69"/>
      <c r="AF29" s="69">
        <v>0</v>
      </c>
      <c r="AG29" s="69"/>
      <c r="AH29" s="69">
        <v>0</v>
      </c>
      <c r="AI29" s="69"/>
      <c r="AJ29" s="69">
        <v>15</v>
      </c>
      <c r="AK29" s="71"/>
      <c r="AL29" s="34"/>
      <c r="AM29" s="34"/>
      <c r="AN29" s="34"/>
      <c r="AO29" s="3"/>
      <c r="AP29" s="3"/>
    </row>
    <row r="30" spans="1:42" s="1" customFormat="1" ht="15.75" x14ac:dyDescent="0.25">
      <c r="A30" s="66">
        <v>42663</v>
      </c>
      <c r="B30" s="72" t="s">
        <v>105</v>
      </c>
      <c r="C30" s="68">
        <v>1</v>
      </c>
      <c r="D30" s="68" t="s">
        <v>95</v>
      </c>
      <c r="E30" s="67">
        <v>76</v>
      </c>
      <c r="F30" s="67">
        <v>18</v>
      </c>
      <c r="G30" s="69"/>
      <c r="H30" s="69">
        <v>20</v>
      </c>
      <c r="I30" s="68">
        <v>235</v>
      </c>
      <c r="J30" s="69">
        <v>92</v>
      </c>
      <c r="K30" s="69"/>
      <c r="L30" s="70">
        <v>8</v>
      </c>
      <c r="M30" s="70">
        <v>2</v>
      </c>
      <c r="N30" s="70">
        <v>6</v>
      </c>
      <c r="O30" s="70">
        <v>2</v>
      </c>
      <c r="P30" s="70">
        <v>0</v>
      </c>
      <c r="Q30" s="70">
        <v>0</v>
      </c>
      <c r="R30" s="70">
        <v>0</v>
      </c>
      <c r="S30" s="70">
        <v>0</v>
      </c>
      <c r="T30" s="70">
        <v>0</v>
      </c>
      <c r="U30" s="70">
        <v>0</v>
      </c>
      <c r="V30" s="69">
        <v>30</v>
      </c>
      <c r="W30" s="69"/>
      <c r="X30" s="69">
        <v>55</v>
      </c>
      <c r="Y30" s="69"/>
      <c r="Z30" s="69">
        <v>0</v>
      </c>
      <c r="AA30" s="69"/>
      <c r="AB30" s="69">
        <v>0</v>
      </c>
      <c r="AC30" s="69"/>
      <c r="AD30" s="69">
        <v>0</v>
      </c>
      <c r="AE30" s="69"/>
      <c r="AF30" s="69">
        <v>0</v>
      </c>
      <c r="AG30" s="69"/>
      <c r="AH30" s="69">
        <v>0</v>
      </c>
      <c r="AI30" s="69"/>
      <c r="AJ30" s="69">
        <v>3</v>
      </c>
      <c r="AK30" s="71"/>
      <c r="AL30" s="34"/>
      <c r="AM30" s="34"/>
      <c r="AN30" s="34"/>
      <c r="AO30" s="3"/>
      <c r="AP30" s="3"/>
    </row>
    <row r="31" spans="1:42" s="1" customFormat="1" ht="15.75" x14ac:dyDescent="0.25">
      <c r="A31" s="66">
        <v>42663</v>
      </c>
      <c r="B31" s="72" t="s">
        <v>105</v>
      </c>
      <c r="C31" s="68">
        <v>1</v>
      </c>
      <c r="D31" s="68" t="s">
        <v>96</v>
      </c>
      <c r="E31" s="72">
        <v>77</v>
      </c>
      <c r="F31" s="67">
        <v>18</v>
      </c>
      <c r="G31" s="69"/>
      <c r="H31" s="69">
        <v>20</v>
      </c>
      <c r="I31" s="68">
        <v>260</v>
      </c>
      <c r="J31" s="69">
        <v>128</v>
      </c>
      <c r="K31" s="69"/>
      <c r="L31" s="70">
        <v>10</v>
      </c>
      <c r="M31" s="70">
        <v>10</v>
      </c>
      <c r="N31" s="70">
        <v>6</v>
      </c>
      <c r="O31" s="70">
        <v>0</v>
      </c>
      <c r="P31" s="70">
        <v>0</v>
      </c>
      <c r="Q31" s="70">
        <v>0</v>
      </c>
      <c r="R31" s="70">
        <v>0</v>
      </c>
      <c r="S31" s="70">
        <v>0</v>
      </c>
      <c r="T31" s="70">
        <v>0</v>
      </c>
      <c r="U31" s="70">
        <v>0</v>
      </c>
      <c r="V31" s="69">
        <v>53</v>
      </c>
      <c r="W31" s="69"/>
      <c r="X31" s="69">
        <v>64</v>
      </c>
      <c r="Y31" s="69"/>
      <c r="Z31" s="69">
        <v>0</v>
      </c>
      <c r="AA31" s="69"/>
      <c r="AB31" s="69">
        <v>0</v>
      </c>
      <c r="AC31" s="69"/>
      <c r="AD31" s="69">
        <v>0</v>
      </c>
      <c r="AE31" s="69"/>
      <c r="AF31" s="69">
        <v>0</v>
      </c>
      <c r="AG31" s="69"/>
      <c r="AH31" s="69">
        <v>0</v>
      </c>
      <c r="AI31" s="69"/>
      <c r="AJ31" s="69">
        <v>4</v>
      </c>
      <c r="AK31" s="71"/>
      <c r="AL31" s="34"/>
      <c r="AM31" s="34"/>
      <c r="AN31" s="34"/>
      <c r="AO31" s="3"/>
      <c r="AP31" s="3"/>
    </row>
    <row r="32" spans="1:42" s="1" customFormat="1" ht="15.75" x14ac:dyDescent="0.25">
      <c r="A32" s="66">
        <v>42663</v>
      </c>
      <c r="B32" s="72" t="s">
        <v>105</v>
      </c>
      <c r="C32" s="68">
        <v>1</v>
      </c>
      <c r="D32" s="68" t="s">
        <v>97</v>
      </c>
      <c r="E32" s="67">
        <v>78</v>
      </c>
      <c r="F32" s="67" t="s">
        <v>115</v>
      </c>
      <c r="G32" s="69"/>
      <c r="H32" s="69">
        <v>20</v>
      </c>
      <c r="I32" s="68">
        <v>256</v>
      </c>
      <c r="J32" s="69">
        <v>116</v>
      </c>
      <c r="K32" s="69"/>
      <c r="L32" s="70">
        <v>2</v>
      </c>
      <c r="M32" s="70">
        <v>12</v>
      </c>
      <c r="N32" s="70">
        <v>2</v>
      </c>
      <c r="O32" s="70">
        <v>0</v>
      </c>
      <c r="P32" s="70">
        <v>0</v>
      </c>
      <c r="Q32" s="70">
        <v>0</v>
      </c>
      <c r="R32" s="70">
        <v>0</v>
      </c>
      <c r="S32" s="70">
        <v>0</v>
      </c>
      <c r="T32" s="70">
        <v>0</v>
      </c>
      <c r="U32" s="70">
        <v>0</v>
      </c>
      <c r="V32" s="69">
        <v>13</v>
      </c>
      <c r="W32" s="69"/>
      <c r="X32" s="69">
        <v>39</v>
      </c>
      <c r="Y32" s="69"/>
      <c r="Z32" s="69">
        <v>0</v>
      </c>
      <c r="AA32" s="69"/>
      <c r="AB32" s="69">
        <v>0</v>
      </c>
      <c r="AC32" s="69"/>
      <c r="AD32" s="69">
        <v>0</v>
      </c>
      <c r="AE32" s="69"/>
      <c r="AF32" s="69">
        <v>0</v>
      </c>
      <c r="AG32" s="69"/>
      <c r="AH32" s="69">
        <v>0</v>
      </c>
      <c r="AI32" s="69"/>
      <c r="AJ32" s="69">
        <v>1</v>
      </c>
      <c r="AK32" s="71"/>
      <c r="AL32" s="34"/>
      <c r="AM32" s="34"/>
      <c r="AN32" s="34"/>
      <c r="AO32" s="3"/>
      <c r="AP32" s="3"/>
    </row>
    <row r="33" spans="1:42" s="1" customFormat="1" ht="15.75" x14ac:dyDescent="0.25">
      <c r="A33" s="66">
        <v>42663</v>
      </c>
      <c r="B33" s="72" t="s">
        <v>105</v>
      </c>
      <c r="C33" s="68">
        <v>1</v>
      </c>
      <c r="D33" s="68" t="s">
        <v>98</v>
      </c>
      <c r="E33" s="72">
        <v>79</v>
      </c>
      <c r="F33" s="69">
        <v>17</v>
      </c>
      <c r="G33" s="69"/>
      <c r="H33" s="67">
        <v>20</v>
      </c>
      <c r="I33" s="68">
        <v>309</v>
      </c>
      <c r="J33" s="69">
        <v>55</v>
      </c>
      <c r="K33" s="69"/>
      <c r="L33" s="70">
        <v>10</v>
      </c>
      <c r="M33" s="70">
        <v>8</v>
      </c>
      <c r="N33" s="70">
        <v>2</v>
      </c>
      <c r="O33" s="70">
        <v>0</v>
      </c>
      <c r="P33" s="70">
        <v>0</v>
      </c>
      <c r="Q33" s="70">
        <v>0</v>
      </c>
      <c r="R33" s="70">
        <v>0</v>
      </c>
      <c r="S33" s="70">
        <v>0</v>
      </c>
      <c r="T33" s="70">
        <v>0</v>
      </c>
      <c r="U33" s="70">
        <v>0</v>
      </c>
      <c r="V33" s="69">
        <v>24</v>
      </c>
      <c r="W33" s="69"/>
      <c r="X33" s="69">
        <v>17</v>
      </c>
      <c r="Y33" s="69"/>
      <c r="Z33" s="69">
        <v>0</v>
      </c>
      <c r="AA33" s="69"/>
      <c r="AB33" s="69">
        <v>0</v>
      </c>
      <c r="AC33" s="69"/>
      <c r="AD33" s="69">
        <v>0</v>
      </c>
      <c r="AE33" s="69"/>
      <c r="AF33" s="69">
        <v>0</v>
      </c>
      <c r="AG33" s="69"/>
      <c r="AH33" s="69">
        <v>0</v>
      </c>
      <c r="AI33" s="69"/>
      <c r="AJ33" s="69">
        <v>4</v>
      </c>
      <c r="AK33" s="71"/>
      <c r="AL33" s="34"/>
      <c r="AM33" s="34"/>
      <c r="AN33" s="34"/>
      <c r="AO33" s="3"/>
      <c r="AP33" s="3"/>
    </row>
    <row r="34" spans="1:42" s="1" customFormat="1" ht="16.5" thickBot="1" x14ac:dyDescent="0.3">
      <c r="A34" s="73">
        <v>42663</v>
      </c>
      <c r="B34" s="72" t="s">
        <v>105</v>
      </c>
      <c r="C34" s="75">
        <v>1</v>
      </c>
      <c r="D34" s="75" t="s">
        <v>99</v>
      </c>
      <c r="E34" s="75">
        <v>80</v>
      </c>
      <c r="F34" s="76">
        <v>17</v>
      </c>
      <c r="G34" s="76"/>
      <c r="H34" s="74">
        <v>20</v>
      </c>
      <c r="I34" s="75">
        <v>204</v>
      </c>
      <c r="J34" s="76">
        <v>72</v>
      </c>
      <c r="K34" s="76"/>
      <c r="L34" s="77">
        <v>2</v>
      </c>
      <c r="M34" s="77">
        <v>0</v>
      </c>
      <c r="N34" s="77">
        <v>2</v>
      </c>
      <c r="O34" s="77">
        <v>4</v>
      </c>
      <c r="P34" s="77">
        <v>0</v>
      </c>
      <c r="Q34" s="77">
        <v>0</v>
      </c>
      <c r="R34" s="77">
        <v>0</v>
      </c>
      <c r="S34" s="77">
        <v>0</v>
      </c>
      <c r="T34" s="77">
        <v>0</v>
      </c>
      <c r="U34" s="77">
        <v>0</v>
      </c>
      <c r="V34" s="76">
        <v>2</v>
      </c>
      <c r="W34" s="76"/>
      <c r="X34" s="76">
        <v>11</v>
      </c>
      <c r="Y34" s="76"/>
      <c r="Z34" s="76">
        <v>0</v>
      </c>
      <c r="AA34" s="76"/>
      <c r="AB34" s="76">
        <v>0</v>
      </c>
      <c r="AC34" s="76"/>
      <c r="AD34" s="76">
        <v>0</v>
      </c>
      <c r="AE34" s="76"/>
      <c r="AF34" s="76">
        <v>0</v>
      </c>
      <c r="AG34" s="76"/>
      <c r="AH34" s="76">
        <v>0</v>
      </c>
      <c r="AI34" s="76"/>
      <c r="AJ34" s="76">
        <v>2</v>
      </c>
      <c r="AK34" s="78"/>
      <c r="AL34" s="34"/>
      <c r="AM34" s="34"/>
      <c r="AN34" s="34"/>
      <c r="AO34" s="3"/>
      <c r="AP34" s="3"/>
    </row>
    <row r="35" spans="1:42" ht="15.75" x14ac:dyDescent="0.25">
      <c r="A35" s="40">
        <v>43075</v>
      </c>
      <c r="B35" s="41" t="s">
        <v>104</v>
      </c>
      <c r="C35" s="42">
        <v>2</v>
      </c>
      <c r="D35" s="42" t="s">
        <v>91</v>
      </c>
      <c r="E35" s="41">
        <v>61</v>
      </c>
      <c r="F35" s="41">
        <v>10</v>
      </c>
      <c r="G35" s="41"/>
      <c r="H35" s="43">
        <v>20</v>
      </c>
      <c r="I35" s="42">
        <v>118</v>
      </c>
      <c r="J35" s="43">
        <v>147</v>
      </c>
      <c r="K35" s="44"/>
      <c r="L35" s="45">
        <v>0</v>
      </c>
      <c r="M35" s="45">
        <v>0</v>
      </c>
      <c r="N35" s="45">
        <v>0</v>
      </c>
      <c r="O35" s="45">
        <v>0</v>
      </c>
      <c r="P35" s="45">
        <v>0</v>
      </c>
      <c r="Q35" s="45">
        <v>0</v>
      </c>
      <c r="R35" s="45">
        <v>0</v>
      </c>
      <c r="S35" s="45">
        <v>0</v>
      </c>
      <c r="T35" s="45">
        <v>0</v>
      </c>
      <c r="U35" s="45">
        <v>0</v>
      </c>
      <c r="V35" s="43">
        <v>8</v>
      </c>
      <c r="W35" s="43"/>
      <c r="X35" s="43">
        <v>6</v>
      </c>
      <c r="Y35" s="43"/>
      <c r="Z35" s="43">
        <v>0</v>
      </c>
      <c r="AA35" s="43"/>
      <c r="AB35" s="43">
        <v>0</v>
      </c>
      <c r="AC35" s="43"/>
      <c r="AD35" s="43">
        <v>0</v>
      </c>
      <c r="AE35" s="43"/>
      <c r="AF35" s="43">
        <v>0</v>
      </c>
      <c r="AG35" s="43"/>
      <c r="AH35" s="43">
        <v>0</v>
      </c>
      <c r="AI35" s="43"/>
      <c r="AJ35" s="43">
        <v>4</v>
      </c>
      <c r="AK35" s="46"/>
    </row>
    <row r="36" spans="1:42" ht="15.75" x14ac:dyDescent="0.25">
      <c r="A36" s="47">
        <v>43075</v>
      </c>
      <c r="B36" s="48" t="s">
        <v>104</v>
      </c>
      <c r="C36" s="49">
        <v>2</v>
      </c>
      <c r="D36" s="49" t="s">
        <v>92</v>
      </c>
      <c r="E36" s="48">
        <v>62</v>
      </c>
      <c r="F36" s="48">
        <v>10</v>
      </c>
      <c r="G36" s="48"/>
      <c r="H36" s="50">
        <v>20</v>
      </c>
      <c r="I36" s="49">
        <v>195</v>
      </c>
      <c r="J36" s="50">
        <v>151</v>
      </c>
      <c r="K36" s="51"/>
      <c r="L36" s="52">
        <v>2.4</v>
      </c>
      <c r="M36" s="52">
        <v>4.9000000000000004</v>
      </c>
      <c r="N36" s="52">
        <v>1</v>
      </c>
      <c r="O36" s="52">
        <v>2.2000000000000002</v>
      </c>
      <c r="P36" s="52">
        <v>9.5</v>
      </c>
      <c r="Q36" s="52">
        <v>0</v>
      </c>
      <c r="R36" s="52">
        <v>0</v>
      </c>
      <c r="S36" s="52">
        <v>0</v>
      </c>
      <c r="T36" s="52">
        <v>9</v>
      </c>
      <c r="U36" s="52">
        <v>13.2</v>
      </c>
      <c r="V36" s="50">
        <v>59</v>
      </c>
      <c r="W36" s="50"/>
      <c r="X36" s="50">
        <v>10</v>
      </c>
      <c r="Y36" s="50"/>
      <c r="Z36" s="50">
        <v>0</v>
      </c>
      <c r="AA36" s="50"/>
      <c r="AB36" s="50">
        <v>2</v>
      </c>
      <c r="AC36" s="50"/>
      <c r="AD36" s="50">
        <v>0</v>
      </c>
      <c r="AE36" s="50"/>
      <c r="AF36" s="50">
        <v>0</v>
      </c>
      <c r="AG36" s="50"/>
      <c r="AH36" s="50">
        <v>0</v>
      </c>
      <c r="AI36" s="50"/>
      <c r="AJ36" s="50">
        <v>11</v>
      </c>
      <c r="AK36" s="53"/>
    </row>
    <row r="37" spans="1:42" ht="15.75" x14ac:dyDescent="0.25">
      <c r="A37" s="47">
        <v>43075</v>
      </c>
      <c r="B37" s="48" t="s">
        <v>104</v>
      </c>
      <c r="C37" s="49">
        <v>2</v>
      </c>
      <c r="D37" s="49" t="s">
        <v>93</v>
      </c>
      <c r="E37" s="48">
        <v>63</v>
      </c>
      <c r="F37" s="48">
        <v>10</v>
      </c>
      <c r="G37" s="48"/>
      <c r="H37" s="50">
        <v>20</v>
      </c>
      <c r="I37" s="49">
        <v>191</v>
      </c>
      <c r="J37" s="50">
        <v>190</v>
      </c>
      <c r="K37" s="51"/>
      <c r="L37" s="52">
        <v>4.5999999999999996</v>
      </c>
      <c r="M37" s="52">
        <v>0</v>
      </c>
      <c r="N37" s="52">
        <v>0</v>
      </c>
      <c r="O37" s="52">
        <v>3.5</v>
      </c>
      <c r="P37" s="52">
        <v>4</v>
      </c>
      <c r="Q37" s="52">
        <v>0</v>
      </c>
      <c r="R37" s="52">
        <v>8</v>
      </c>
      <c r="S37" s="52">
        <v>0</v>
      </c>
      <c r="T37" s="52">
        <v>0</v>
      </c>
      <c r="U37" s="52">
        <v>5.9</v>
      </c>
      <c r="V37" s="50">
        <v>98</v>
      </c>
      <c r="W37" s="50"/>
      <c r="X37" s="50">
        <v>17</v>
      </c>
      <c r="Y37" s="50"/>
      <c r="Z37" s="50">
        <v>0</v>
      </c>
      <c r="AA37" s="50"/>
      <c r="AB37" s="50">
        <v>1</v>
      </c>
      <c r="AC37" s="50"/>
      <c r="AD37" s="50">
        <v>0</v>
      </c>
      <c r="AE37" s="50"/>
      <c r="AF37" s="50">
        <v>0</v>
      </c>
      <c r="AG37" s="50"/>
      <c r="AH37" s="50">
        <v>0</v>
      </c>
      <c r="AI37" s="50"/>
      <c r="AJ37" s="50">
        <v>8</v>
      </c>
      <c r="AK37" s="53"/>
    </row>
    <row r="38" spans="1:42" ht="15.75" x14ac:dyDescent="0.25">
      <c r="A38" s="47">
        <v>43075</v>
      </c>
      <c r="B38" s="48" t="s">
        <v>104</v>
      </c>
      <c r="C38" s="49">
        <v>2</v>
      </c>
      <c r="D38" s="49" t="s">
        <v>94</v>
      </c>
      <c r="E38" s="48">
        <v>64</v>
      </c>
      <c r="F38" s="48">
        <v>10</v>
      </c>
      <c r="G38" s="48"/>
      <c r="H38" s="50">
        <v>20</v>
      </c>
      <c r="I38" s="49">
        <v>135</v>
      </c>
      <c r="J38" s="50">
        <v>256</v>
      </c>
      <c r="K38" s="51"/>
      <c r="L38" s="52">
        <v>0</v>
      </c>
      <c r="M38" s="52">
        <v>1</v>
      </c>
      <c r="N38" s="52">
        <v>5.5</v>
      </c>
      <c r="O38" s="52">
        <v>0.5</v>
      </c>
      <c r="P38" s="52">
        <v>0</v>
      </c>
      <c r="Q38" s="52">
        <v>0</v>
      </c>
      <c r="R38" s="52">
        <v>0</v>
      </c>
      <c r="S38" s="52">
        <v>0</v>
      </c>
      <c r="T38" s="52">
        <v>6.5</v>
      </c>
      <c r="U38" s="52"/>
      <c r="V38" s="50">
        <v>97</v>
      </c>
      <c r="W38" s="50"/>
      <c r="X38" s="50">
        <v>13</v>
      </c>
      <c r="Y38" s="50"/>
      <c r="Z38" s="50">
        <v>0</v>
      </c>
      <c r="AA38" s="50"/>
      <c r="AB38" s="50">
        <v>0</v>
      </c>
      <c r="AC38" s="50"/>
      <c r="AD38" s="50">
        <v>0</v>
      </c>
      <c r="AE38" s="50"/>
      <c r="AF38" s="50">
        <v>0</v>
      </c>
      <c r="AG38" s="50"/>
      <c r="AH38" s="50">
        <v>0</v>
      </c>
      <c r="AI38" s="50"/>
      <c r="AJ38" s="50">
        <v>10</v>
      </c>
      <c r="AK38" s="53"/>
    </row>
    <row r="39" spans="1:42" ht="15.75" x14ac:dyDescent="0.25">
      <c r="A39" s="47">
        <v>43075</v>
      </c>
      <c r="B39" s="48" t="s">
        <v>104</v>
      </c>
      <c r="C39" s="49">
        <v>2</v>
      </c>
      <c r="D39" s="49" t="s">
        <v>100</v>
      </c>
      <c r="E39" s="48">
        <v>65</v>
      </c>
      <c r="F39" s="48">
        <v>10</v>
      </c>
      <c r="G39" s="48"/>
      <c r="H39" s="50">
        <v>20</v>
      </c>
      <c r="I39" s="49">
        <v>162</v>
      </c>
      <c r="J39" s="50">
        <v>145</v>
      </c>
      <c r="K39" s="51"/>
      <c r="L39" s="52">
        <v>2.5</v>
      </c>
      <c r="M39" s="52">
        <v>0</v>
      </c>
      <c r="N39" s="52">
        <v>0</v>
      </c>
      <c r="O39" s="52">
        <v>0</v>
      </c>
      <c r="P39" s="52">
        <v>0</v>
      </c>
      <c r="Q39" s="52">
        <v>0</v>
      </c>
      <c r="R39" s="52">
        <v>0</v>
      </c>
      <c r="S39" s="52">
        <v>8.5</v>
      </c>
      <c r="T39" s="52">
        <v>2</v>
      </c>
      <c r="U39" s="52">
        <v>0</v>
      </c>
      <c r="V39" s="50">
        <v>59</v>
      </c>
      <c r="W39" s="50"/>
      <c r="X39" s="50">
        <v>5</v>
      </c>
      <c r="Y39" s="50"/>
      <c r="Z39" s="50">
        <v>1</v>
      </c>
      <c r="AA39" s="50"/>
      <c r="AB39" s="50">
        <v>0</v>
      </c>
      <c r="AC39" s="50"/>
      <c r="AD39" s="50">
        <v>0</v>
      </c>
      <c r="AE39" s="50"/>
      <c r="AF39" s="50">
        <v>0</v>
      </c>
      <c r="AG39" s="50"/>
      <c r="AH39" s="50">
        <v>0</v>
      </c>
      <c r="AI39" s="50"/>
      <c r="AJ39" s="50">
        <v>4</v>
      </c>
      <c r="AK39" s="53"/>
    </row>
    <row r="40" spans="1:42" ht="15.75" x14ac:dyDescent="0.25">
      <c r="A40" s="47">
        <v>43075</v>
      </c>
      <c r="B40" s="48" t="s">
        <v>104</v>
      </c>
      <c r="C40" s="49">
        <v>2</v>
      </c>
      <c r="D40" s="49" t="s">
        <v>95</v>
      </c>
      <c r="E40" s="48">
        <v>66</v>
      </c>
      <c r="F40" s="48">
        <v>11</v>
      </c>
      <c r="G40" s="50"/>
      <c r="H40" s="50">
        <v>20</v>
      </c>
      <c r="I40" s="49">
        <v>229</v>
      </c>
      <c r="J40" s="50">
        <v>160</v>
      </c>
      <c r="K40" s="50"/>
      <c r="L40" s="52">
        <v>0</v>
      </c>
      <c r="M40" s="52">
        <v>0</v>
      </c>
      <c r="N40" s="52">
        <v>0</v>
      </c>
      <c r="O40" s="52">
        <v>0</v>
      </c>
      <c r="P40" s="52">
        <v>0</v>
      </c>
      <c r="Q40" s="52">
        <v>2.7</v>
      </c>
      <c r="R40" s="52">
        <v>0</v>
      </c>
      <c r="S40" s="52">
        <v>0</v>
      </c>
      <c r="T40" s="52">
        <v>0</v>
      </c>
      <c r="U40" s="52">
        <v>0</v>
      </c>
      <c r="V40" s="50">
        <v>41</v>
      </c>
      <c r="W40" s="50"/>
      <c r="X40" s="50">
        <v>30</v>
      </c>
      <c r="Y40" s="50"/>
      <c r="Z40" s="50">
        <v>0</v>
      </c>
      <c r="AA40" s="50"/>
      <c r="AB40" s="50">
        <v>0</v>
      </c>
      <c r="AC40" s="50"/>
      <c r="AD40" s="50">
        <v>0</v>
      </c>
      <c r="AE40" s="50"/>
      <c r="AF40" s="50">
        <v>0</v>
      </c>
      <c r="AG40" s="50"/>
      <c r="AH40" s="50">
        <v>0</v>
      </c>
      <c r="AI40" s="50"/>
      <c r="AJ40" s="50">
        <v>2</v>
      </c>
      <c r="AK40" s="53"/>
    </row>
    <row r="41" spans="1:42" ht="15.75" x14ac:dyDescent="0.25">
      <c r="A41" s="47">
        <v>43075</v>
      </c>
      <c r="B41" s="48" t="s">
        <v>104</v>
      </c>
      <c r="C41" s="49">
        <v>2</v>
      </c>
      <c r="D41" s="49" t="s">
        <v>96</v>
      </c>
      <c r="E41" s="48">
        <v>67</v>
      </c>
      <c r="F41" s="48">
        <v>11</v>
      </c>
      <c r="G41" s="50"/>
      <c r="H41" s="50">
        <v>20</v>
      </c>
      <c r="I41" s="49">
        <v>117</v>
      </c>
      <c r="J41" s="50">
        <v>169</v>
      </c>
      <c r="K41" s="50"/>
      <c r="L41" s="52">
        <v>0</v>
      </c>
      <c r="M41" s="52">
        <v>8</v>
      </c>
      <c r="N41" s="52">
        <v>4</v>
      </c>
      <c r="O41" s="52">
        <v>14.1</v>
      </c>
      <c r="P41" s="52">
        <v>8.5</v>
      </c>
      <c r="Q41" s="52"/>
      <c r="R41" s="52"/>
      <c r="S41" s="52"/>
      <c r="T41" s="52"/>
      <c r="U41" s="52"/>
      <c r="V41" s="50">
        <v>80</v>
      </c>
      <c r="W41" s="50"/>
      <c r="X41" s="50">
        <v>13</v>
      </c>
      <c r="Y41" s="50"/>
      <c r="Z41" s="50">
        <v>0</v>
      </c>
      <c r="AA41" s="50"/>
      <c r="AB41" s="50">
        <v>0</v>
      </c>
      <c r="AC41" s="50"/>
      <c r="AD41" s="50">
        <v>0</v>
      </c>
      <c r="AE41" s="50"/>
      <c r="AF41" s="50">
        <v>0</v>
      </c>
      <c r="AG41" s="50"/>
      <c r="AH41" s="50">
        <v>0</v>
      </c>
      <c r="AI41" s="50"/>
      <c r="AJ41" s="50">
        <v>13</v>
      </c>
      <c r="AK41" s="53"/>
    </row>
    <row r="42" spans="1:42" ht="15.75" x14ac:dyDescent="0.25">
      <c r="A42" s="47">
        <v>43075</v>
      </c>
      <c r="B42" s="48" t="s">
        <v>104</v>
      </c>
      <c r="C42" s="49">
        <v>2</v>
      </c>
      <c r="D42" s="49" t="s">
        <v>97</v>
      </c>
      <c r="E42" s="48">
        <v>68</v>
      </c>
      <c r="F42" s="48">
        <v>11</v>
      </c>
      <c r="G42" s="50"/>
      <c r="H42" s="50">
        <v>20</v>
      </c>
      <c r="I42" s="49">
        <v>227</v>
      </c>
      <c r="J42" s="50">
        <v>342</v>
      </c>
      <c r="K42" s="50"/>
      <c r="L42" s="52">
        <v>13</v>
      </c>
      <c r="M42" s="52">
        <v>0</v>
      </c>
      <c r="N42" s="52">
        <v>0</v>
      </c>
      <c r="O42" s="52">
        <v>9.5</v>
      </c>
      <c r="P42" s="52">
        <v>0</v>
      </c>
      <c r="Q42" s="52">
        <v>3</v>
      </c>
      <c r="R42" s="52">
        <v>0</v>
      </c>
      <c r="S42" s="52">
        <v>7</v>
      </c>
      <c r="T42" s="52">
        <v>0</v>
      </c>
      <c r="U42" s="52">
        <v>0</v>
      </c>
      <c r="V42" s="50">
        <v>42</v>
      </c>
      <c r="W42" s="50"/>
      <c r="X42" s="50">
        <v>21</v>
      </c>
      <c r="Y42" s="50"/>
      <c r="Z42" s="50">
        <v>0</v>
      </c>
      <c r="AA42" s="50"/>
      <c r="AB42" s="50">
        <v>2</v>
      </c>
      <c r="AC42" s="50"/>
      <c r="AD42" s="50">
        <v>0</v>
      </c>
      <c r="AE42" s="50"/>
      <c r="AF42" s="50">
        <v>0</v>
      </c>
      <c r="AG42" s="50"/>
      <c r="AH42" s="50">
        <v>0</v>
      </c>
      <c r="AI42" s="50"/>
      <c r="AJ42" s="50">
        <v>2</v>
      </c>
      <c r="AK42" s="53"/>
    </row>
    <row r="43" spans="1:42" ht="15.75" x14ac:dyDescent="0.25">
      <c r="A43" s="47">
        <v>43075</v>
      </c>
      <c r="B43" s="48" t="s">
        <v>104</v>
      </c>
      <c r="C43" s="49">
        <v>2</v>
      </c>
      <c r="D43" s="49" t="s">
        <v>98</v>
      </c>
      <c r="E43" s="48">
        <v>69</v>
      </c>
      <c r="F43" s="48">
        <v>11</v>
      </c>
      <c r="G43" s="50"/>
      <c r="H43" s="50">
        <v>20</v>
      </c>
      <c r="I43" s="49">
        <v>144</v>
      </c>
      <c r="J43" s="50">
        <v>2015</v>
      </c>
      <c r="K43" s="50"/>
      <c r="L43" s="52">
        <v>2.2999999999999998</v>
      </c>
      <c r="M43" s="52">
        <v>0</v>
      </c>
      <c r="N43" s="52">
        <v>4.5999999999999996</v>
      </c>
      <c r="O43" s="52">
        <v>0</v>
      </c>
      <c r="P43" s="52">
        <v>0</v>
      </c>
      <c r="Q43" s="52">
        <v>0</v>
      </c>
      <c r="R43" s="52">
        <v>0</v>
      </c>
      <c r="S43" s="52">
        <v>0</v>
      </c>
      <c r="T43" s="52">
        <v>2.8</v>
      </c>
      <c r="U43" s="52">
        <v>0</v>
      </c>
      <c r="V43" s="50">
        <v>28</v>
      </c>
      <c r="W43" s="50"/>
      <c r="X43" s="50">
        <v>20</v>
      </c>
      <c r="Y43" s="50"/>
      <c r="Z43" s="50">
        <v>0</v>
      </c>
      <c r="AA43" s="50"/>
      <c r="AB43" s="50">
        <v>2</v>
      </c>
      <c r="AC43" s="50"/>
      <c r="AD43" s="50">
        <v>0</v>
      </c>
      <c r="AE43" s="50"/>
      <c r="AF43" s="50">
        <v>0</v>
      </c>
      <c r="AG43" s="50"/>
      <c r="AH43" s="50">
        <v>0</v>
      </c>
      <c r="AI43" s="50"/>
      <c r="AJ43" s="50">
        <v>2</v>
      </c>
      <c r="AK43" s="53"/>
    </row>
    <row r="44" spans="1:42" ht="16.5" thickBot="1" x14ac:dyDescent="0.3">
      <c r="A44" s="54">
        <v>43075</v>
      </c>
      <c r="B44" s="55" t="s">
        <v>104</v>
      </c>
      <c r="C44" s="56">
        <v>2</v>
      </c>
      <c r="D44" s="56" t="s">
        <v>99</v>
      </c>
      <c r="E44" s="55">
        <v>70</v>
      </c>
      <c r="F44" s="55">
        <v>11</v>
      </c>
      <c r="G44" s="57"/>
      <c r="H44" s="57">
        <v>20</v>
      </c>
      <c r="I44" s="56">
        <v>263</v>
      </c>
      <c r="J44" s="57">
        <v>239</v>
      </c>
      <c r="K44" s="57"/>
      <c r="L44" s="58">
        <v>16.5</v>
      </c>
      <c r="M44" s="58">
        <v>11.3</v>
      </c>
      <c r="N44" s="58">
        <v>0</v>
      </c>
      <c r="O44" s="58">
        <v>11.7</v>
      </c>
      <c r="P44" s="58">
        <v>0</v>
      </c>
      <c r="Q44" s="58">
        <v>0</v>
      </c>
      <c r="R44" s="58">
        <v>1.5</v>
      </c>
      <c r="S44" s="58">
        <v>0</v>
      </c>
      <c r="T44" s="58">
        <v>1</v>
      </c>
      <c r="U44" s="58">
        <v>0</v>
      </c>
      <c r="V44" s="57">
        <v>13</v>
      </c>
      <c r="W44" s="57"/>
      <c r="X44" s="57">
        <v>15</v>
      </c>
      <c r="Y44" s="57"/>
      <c r="Z44" s="57">
        <v>0</v>
      </c>
      <c r="AA44" s="57"/>
      <c r="AB44" s="57">
        <v>0</v>
      </c>
      <c r="AC44" s="57"/>
      <c r="AD44" s="57">
        <v>0</v>
      </c>
      <c r="AE44" s="57"/>
      <c r="AF44" s="57">
        <v>0</v>
      </c>
      <c r="AG44" s="57"/>
      <c r="AH44" s="57">
        <v>0</v>
      </c>
      <c r="AI44" s="57"/>
      <c r="AJ44" s="57">
        <v>0</v>
      </c>
      <c r="AK44" s="59"/>
    </row>
    <row r="45" spans="1:42" ht="15.75" x14ac:dyDescent="0.25">
      <c r="A45" s="60">
        <v>42709</v>
      </c>
      <c r="B45" s="61" t="s">
        <v>105</v>
      </c>
      <c r="C45" s="62">
        <v>2</v>
      </c>
      <c r="D45" s="62" t="s">
        <v>91</v>
      </c>
      <c r="E45" s="61">
        <v>71</v>
      </c>
      <c r="F45" s="61">
        <v>16</v>
      </c>
      <c r="G45" s="63"/>
      <c r="H45" s="63">
        <v>20</v>
      </c>
      <c r="I45" s="62">
        <v>140</v>
      </c>
      <c r="J45" s="63">
        <v>186</v>
      </c>
      <c r="K45" s="63"/>
      <c r="L45" s="64">
        <v>5</v>
      </c>
      <c r="M45" s="64">
        <v>3</v>
      </c>
      <c r="N45" s="64">
        <v>0</v>
      </c>
      <c r="O45" s="64">
        <v>0</v>
      </c>
      <c r="P45" s="64">
        <v>0</v>
      </c>
      <c r="Q45" s="64">
        <v>0</v>
      </c>
      <c r="R45" s="64">
        <v>0</v>
      </c>
      <c r="S45" s="64">
        <v>0</v>
      </c>
      <c r="T45" s="64">
        <v>0</v>
      </c>
      <c r="U45" s="64">
        <v>0</v>
      </c>
      <c r="V45" s="63">
        <v>45</v>
      </c>
      <c r="W45" s="63"/>
      <c r="X45" s="63">
        <v>26</v>
      </c>
      <c r="Y45" s="63"/>
      <c r="Z45" s="63">
        <v>0</v>
      </c>
      <c r="AA45" s="63"/>
      <c r="AB45" s="63">
        <v>0</v>
      </c>
      <c r="AC45" s="63"/>
      <c r="AD45" s="63">
        <v>0</v>
      </c>
      <c r="AE45" s="63"/>
      <c r="AF45" s="63">
        <v>0</v>
      </c>
      <c r="AG45" s="63"/>
      <c r="AH45" s="63">
        <v>0</v>
      </c>
      <c r="AI45" s="63"/>
      <c r="AJ45" s="63">
        <v>0</v>
      </c>
      <c r="AK45" s="65"/>
    </row>
    <row r="46" spans="1:42" ht="15.75" x14ac:dyDescent="0.25">
      <c r="A46" s="66">
        <v>42709</v>
      </c>
      <c r="B46" s="67" t="s">
        <v>105</v>
      </c>
      <c r="C46" s="68">
        <v>2</v>
      </c>
      <c r="D46" s="68" t="s">
        <v>92</v>
      </c>
      <c r="E46" s="67">
        <v>72</v>
      </c>
      <c r="F46" s="67">
        <v>16</v>
      </c>
      <c r="G46" s="69"/>
      <c r="H46" s="69">
        <v>20</v>
      </c>
      <c r="I46" s="68">
        <v>327</v>
      </c>
      <c r="J46" s="69">
        <v>15</v>
      </c>
      <c r="K46" s="69"/>
      <c r="L46" s="70">
        <v>2</v>
      </c>
      <c r="M46" s="70">
        <v>3</v>
      </c>
      <c r="N46" s="70">
        <v>10.9</v>
      </c>
      <c r="O46" s="70">
        <v>16</v>
      </c>
      <c r="P46" s="70">
        <v>6.2</v>
      </c>
      <c r="Q46" s="70">
        <v>0</v>
      </c>
      <c r="R46" s="70">
        <v>4.8</v>
      </c>
      <c r="S46" s="70">
        <v>0</v>
      </c>
      <c r="T46" s="70">
        <v>0</v>
      </c>
      <c r="U46" s="70"/>
      <c r="V46" s="69">
        <v>18</v>
      </c>
      <c r="W46" s="69"/>
      <c r="X46" s="69">
        <v>8</v>
      </c>
      <c r="Y46" s="69"/>
      <c r="Z46" s="69">
        <v>0</v>
      </c>
      <c r="AA46" s="69"/>
      <c r="AB46" s="69">
        <v>0</v>
      </c>
      <c r="AC46" s="69"/>
      <c r="AD46" s="69">
        <v>0</v>
      </c>
      <c r="AE46" s="69"/>
      <c r="AF46" s="69">
        <v>0</v>
      </c>
      <c r="AG46" s="69"/>
      <c r="AH46" s="69">
        <v>0</v>
      </c>
      <c r="AI46" s="69"/>
      <c r="AJ46" s="69">
        <v>3</v>
      </c>
      <c r="AK46" s="71"/>
    </row>
    <row r="47" spans="1:42" ht="15.75" x14ac:dyDescent="0.25">
      <c r="A47" s="66">
        <v>42709</v>
      </c>
      <c r="B47" s="72" t="s">
        <v>105</v>
      </c>
      <c r="C47" s="68">
        <v>2</v>
      </c>
      <c r="D47" s="68" t="s">
        <v>93</v>
      </c>
      <c r="E47" s="72">
        <v>73</v>
      </c>
      <c r="F47" s="72" t="s">
        <v>114</v>
      </c>
      <c r="G47" s="69"/>
      <c r="H47" s="69">
        <v>20</v>
      </c>
      <c r="I47" s="68">
        <v>239</v>
      </c>
      <c r="J47" s="69">
        <v>170</v>
      </c>
      <c r="K47" s="69"/>
      <c r="L47" s="70">
        <v>0</v>
      </c>
      <c r="M47" s="70">
        <v>5.8</v>
      </c>
      <c r="N47" s="70">
        <v>4.5</v>
      </c>
      <c r="O47" s="70">
        <v>0</v>
      </c>
      <c r="P47" s="70">
        <v>0</v>
      </c>
      <c r="Q47" s="70">
        <v>0</v>
      </c>
      <c r="R47" s="70">
        <v>0</v>
      </c>
      <c r="S47" s="70">
        <v>0</v>
      </c>
      <c r="T47" s="70">
        <v>0</v>
      </c>
      <c r="U47" s="70">
        <v>0</v>
      </c>
      <c r="V47" s="69">
        <v>10</v>
      </c>
      <c r="W47" s="69"/>
      <c r="X47" s="69">
        <v>27</v>
      </c>
      <c r="Y47" s="69"/>
      <c r="Z47" s="69">
        <v>0</v>
      </c>
      <c r="AA47" s="69"/>
      <c r="AB47" s="69">
        <v>0</v>
      </c>
      <c r="AC47" s="69"/>
      <c r="AD47" s="69">
        <v>0</v>
      </c>
      <c r="AE47" s="69"/>
      <c r="AF47" s="69">
        <v>0</v>
      </c>
      <c r="AG47" s="69"/>
      <c r="AH47" s="69">
        <v>0</v>
      </c>
      <c r="AI47" s="69"/>
      <c r="AJ47" s="69">
        <v>0</v>
      </c>
      <c r="AK47" s="71"/>
    </row>
    <row r="48" spans="1:42" ht="15.75" x14ac:dyDescent="0.25">
      <c r="A48" s="138">
        <v>42709</v>
      </c>
      <c r="B48" s="139" t="s">
        <v>105</v>
      </c>
      <c r="C48" s="140">
        <v>2</v>
      </c>
      <c r="D48" s="140" t="s">
        <v>94</v>
      </c>
      <c r="E48" s="139">
        <v>74</v>
      </c>
      <c r="F48" s="139">
        <v>15</v>
      </c>
      <c r="G48" s="141"/>
      <c r="H48" s="141">
        <v>20</v>
      </c>
      <c r="I48" s="142"/>
      <c r="J48" s="142"/>
      <c r="K48" s="142"/>
      <c r="L48" s="146" t="s">
        <v>116</v>
      </c>
      <c r="M48" s="143"/>
      <c r="N48" s="144"/>
      <c r="O48" s="144"/>
      <c r="P48" s="144"/>
      <c r="Q48" s="144"/>
      <c r="R48" s="144"/>
      <c r="S48" s="144"/>
      <c r="T48" s="144"/>
      <c r="U48" s="144"/>
      <c r="V48" s="141"/>
      <c r="W48" s="141"/>
      <c r="X48" s="141"/>
      <c r="Y48" s="141"/>
      <c r="Z48" s="141"/>
      <c r="AA48" s="141"/>
      <c r="AB48" s="141"/>
      <c r="AC48" s="141"/>
      <c r="AD48" s="141"/>
      <c r="AE48" s="141"/>
      <c r="AF48" s="141"/>
      <c r="AG48" s="141"/>
      <c r="AH48" s="141"/>
      <c r="AI48" s="141"/>
      <c r="AJ48" s="141"/>
      <c r="AK48" s="145"/>
    </row>
    <row r="49" spans="1:37" ht="15.75" x14ac:dyDescent="0.25">
      <c r="A49" s="66">
        <v>42709</v>
      </c>
      <c r="B49" s="67" t="s">
        <v>105</v>
      </c>
      <c r="C49" s="68">
        <v>2</v>
      </c>
      <c r="D49" s="68" t="s">
        <v>100</v>
      </c>
      <c r="E49" s="72">
        <v>75</v>
      </c>
      <c r="F49" s="67">
        <v>15</v>
      </c>
      <c r="G49" s="69"/>
      <c r="H49" s="69">
        <v>20</v>
      </c>
      <c r="I49" s="68">
        <v>222</v>
      </c>
      <c r="J49" s="69">
        <v>271</v>
      </c>
      <c r="K49" s="69"/>
      <c r="L49" s="70">
        <v>13</v>
      </c>
      <c r="M49" s="70">
        <v>5</v>
      </c>
      <c r="N49" s="70">
        <v>0</v>
      </c>
      <c r="O49" s="70">
        <v>0</v>
      </c>
      <c r="P49" s="70">
        <v>0</v>
      </c>
      <c r="Q49" s="70">
        <v>0</v>
      </c>
      <c r="R49" s="70">
        <v>0</v>
      </c>
      <c r="S49" s="70">
        <v>0</v>
      </c>
      <c r="T49" s="70">
        <v>0</v>
      </c>
      <c r="U49" s="70">
        <v>0</v>
      </c>
      <c r="V49" s="69">
        <v>36</v>
      </c>
      <c r="W49" s="69"/>
      <c r="X49" s="69">
        <v>31</v>
      </c>
      <c r="Y49" s="69"/>
      <c r="Z49" s="69">
        <v>0</v>
      </c>
      <c r="AA49" s="69"/>
      <c r="AB49" s="69">
        <v>0</v>
      </c>
      <c r="AC49" s="69"/>
      <c r="AD49" s="69">
        <v>0</v>
      </c>
      <c r="AE49" s="69"/>
      <c r="AF49" s="69">
        <v>0</v>
      </c>
      <c r="AG49" s="69"/>
      <c r="AH49" s="69">
        <v>0</v>
      </c>
      <c r="AI49" s="69"/>
      <c r="AJ49" s="69">
        <v>3</v>
      </c>
      <c r="AK49" s="71"/>
    </row>
    <row r="50" spans="1:37" ht="15.75" x14ac:dyDescent="0.25">
      <c r="A50" s="66">
        <v>42709</v>
      </c>
      <c r="B50" s="67" t="s">
        <v>105</v>
      </c>
      <c r="C50" s="68">
        <v>2</v>
      </c>
      <c r="D50" s="68" t="s">
        <v>95</v>
      </c>
      <c r="E50" s="67">
        <v>76</v>
      </c>
      <c r="F50" s="67">
        <v>18</v>
      </c>
      <c r="G50" s="69"/>
      <c r="H50" s="69">
        <v>20</v>
      </c>
      <c r="I50" s="68">
        <v>271</v>
      </c>
      <c r="J50" s="69">
        <v>173</v>
      </c>
      <c r="K50" s="69"/>
      <c r="L50" s="70">
        <v>0</v>
      </c>
      <c r="M50" s="70">
        <v>0</v>
      </c>
      <c r="N50" s="70">
        <v>0</v>
      </c>
      <c r="O50" s="70">
        <v>4</v>
      </c>
      <c r="P50" s="70">
        <v>0</v>
      </c>
      <c r="Q50" s="70">
        <v>0</v>
      </c>
      <c r="R50" s="70">
        <v>0</v>
      </c>
      <c r="S50" s="70">
        <v>0</v>
      </c>
      <c r="T50" s="70">
        <v>0</v>
      </c>
      <c r="U50" s="70">
        <v>0</v>
      </c>
      <c r="V50" s="69">
        <v>69</v>
      </c>
      <c r="W50" s="69"/>
      <c r="X50" s="69">
        <v>37</v>
      </c>
      <c r="Y50" s="69"/>
      <c r="Z50" s="69">
        <v>0</v>
      </c>
      <c r="AA50" s="69"/>
      <c r="AB50" s="69">
        <v>0</v>
      </c>
      <c r="AC50" s="69"/>
      <c r="AD50" s="69">
        <v>0</v>
      </c>
      <c r="AE50" s="69"/>
      <c r="AF50" s="69">
        <v>0</v>
      </c>
      <c r="AG50" s="69"/>
      <c r="AH50" s="69">
        <v>0</v>
      </c>
      <c r="AI50" s="69"/>
      <c r="AJ50" s="69">
        <v>1</v>
      </c>
      <c r="AK50" s="71"/>
    </row>
    <row r="51" spans="1:37" ht="15.75" x14ac:dyDescent="0.25">
      <c r="A51" s="66">
        <v>42709</v>
      </c>
      <c r="B51" s="67" t="s">
        <v>105</v>
      </c>
      <c r="C51" s="68">
        <v>2</v>
      </c>
      <c r="D51" s="68" t="s">
        <v>96</v>
      </c>
      <c r="E51" s="72">
        <v>77</v>
      </c>
      <c r="F51" s="67">
        <v>18</v>
      </c>
      <c r="G51" s="69"/>
      <c r="H51" s="69">
        <v>20</v>
      </c>
      <c r="I51" s="68">
        <v>339</v>
      </c>
      <c r="J51" s="69">
        <v>205</v>
      </c>
      <c r="K51" s="69"/>
      <c r="L51" s="70">
        <v>0</v>
      </c>
      <c r="M51" s="70">
        <v>10</v>
      </c>
      <c r="N51" s="70">
        <v>0</v>
      </c>
      <c r="O51" s="70">
        <v>0</v>
      </c>
      <c r="P51" s="70">
        <v>0</v>
      </c>
      <c r="Q51" s="70">
        <v>0</v>
      </c>
      <c r="R51" s="70">
        <v>0</v>
      </c>
      <c r="S51" s="70">
        <v>0</v>
      </c>
      <c r="T51" s="70">
        <v>0</v>
      </c>
      <c r="U51" s="70">
        <v>3</v>
      </c>
      <c r="V51" s="69">
        <v>11</v>
      </c>
      <c r="W51" s="69"/>
      <c r="X51" s="69">
        <v>11</v>
      </c>
      <c r="Y51" s="69"/>
      <c r="Z51" s="69">
        <v>0</v>
      </c>
      <c r="AA51" s="69"/>
      <c r="AB51" s="69">
        <v>0</v>
      </c>
      <c r="AC51" s="69"/>
      <c r="AD51" s="69">
        <v>0</v>
      </c>
      <c r="AE51" s="69"/>
      <c r="AF51" s="69">
        <v>0</v>
      </c>
      <c r="AG51" s="69"/>
      <c r="AH51" s="69">
        <v>0</v>
      </c>
      <c r="AI51" s="69"/>
      <c r="AJ51" s="69">
        <v>5</v>
      </c>
      <c r="AK51" s="71"/>
    </row>
    <row r="52" spans="1:37" ht="15.75" x14ac:dyDescent="0.25">
      <c r="A52" s="66">
        <v>42709</v>
      </c>
      <c r="B52" s="67" t="s">
        <v>105</v>
      </c>
      <c r="C52" s="68">
        <v>2</v>
      </c>
      <c r="D52" s="68" t="s">
        <v>97</v>
      </c>
      <c r="E52" s="67">
        <v>78</v>
      </c>
      <c r="F52" s="67" t="s">
        <v>115</v>
      </c>
      <c r="G52" s="69"/>
      <c r="H52" s="69">
        <v>20</v>
      </c>
      <c r="I52" s="68">
        <v>305</v>
      </c>
      <c r="J52" s="69">
        <v>163</v>
      </c>
      <c r="K52" s="69"/>
      <c r="L52" s="70">
        <v>0</v>
      </c>
      <c r="M52" s="70">
        <v>0</v>
      </c>
      <c r="N52" s="70">
        <v>0.7</v>
      </c>
      <c r="O52" s="70">
        <v>5.2</v>
      </c>
      <c r="P52" s="70">
        <v>16</v>
      </c>
      <c r="Q52" s="70">
        <v>0</v>
      </c>
      <c r="R52" s="70">
        <v>0</v>
      </c>
      <c r="S52" s="70">
        <v>0</v>
      </c>
      <c r="T52" s="70">
        <v>0</v>
      </c>
      <c r="U52" s="70">
        <v>0</v>
      </c>
      <c r="V52" s="69">
        <v>49</v>
      </c>
      <c r="W52" s="69"/>
      <c r="X52" s="69">
        <v>10</v>
      </c>
      <c r="Y52" s="69"/>
      <c r="Z52" s="69">
        <v>0</v>
      </c>
      <c r="AA52" s="69"/>
      <c r="AB52" s="69">
        <v>0</v>
      </c>
      <c r="AC52" s="69"/>
      <c r="AD52" s="69">
        <v>0</v>
      </c>
      <c r="AE52" s="69"/>
      <c r="AF52" s="69">
        <v>0</v>
      </c>
      <c r="AG52" s="69"/>
      <c r="AH52" s="69">
        <v>0</v>
      </c>
      <c r="AI52" s="69"/>
      <c r="AJ52" s="69">
        <v>4</v>
      </c>
      <c r="AK52" s="71"/>
    </row>
    <row r="53" spans="1:37" ht="15.75" x14ac:dyDescent="0.25">
      <c r="A53" s="66">
        <v>42709</v>
      </c>
      <c r="B53" s="67" t="s">
        <v>105</v>
      </c>
      <c r="C53" s="68">
        <v>2</v>
      </c>
      <c r="D53" s="68" t="s">
        <v>98</v>
      </c>
      <c r="E53" s="72">
        <v>79</v>
      </c>
      <c r="F53" s="69">
        <v>17</v>
      </c>
      <c r="G53" s="69"/>
      <c r="H53" s="67">
        <v>20</v>
      </c>
      <c r="I53" s="68">
        <v>333</v>
      </c>
      <c r="J53" s="69">
        <v>173</v>
      </c>
      <c r="K53" s="69"/>
      <c r="L53" s="70">
        <v>0</v>
      </c>
      <c r="M53" s="70">
        <v>0</v>
      </c>
      <c r="N53" s="70">
        <v>0</v>
      </c>
      <c r="O53" s="70">
        <v>3</v>
      </c>
      <c r="P53" s="70">
        <v>0</v>
      </c>
      <c r="Q53" s="70">
        <v>5</v>
      </c>
      <c r="R53" s="70">
        <v>0</v>
      </c>
      <c r="S53" s="70">
        <v>0</v>
      </c>
      <c r="T53" s="70">
        <v>11.5</v>
      </c>
      <c r="U53" s="70">
        <v>0</v>
      </c>
      <c r="V53" s="69">
        <v>34</v>
      </c>
      <c r="W53" s="69"/>
      <c r="X53" s="69">
        <v>15</v>
      </c>
      <c r="Y53" s="69"/>
      <c r="Z53" s="69">
        <v>0</v>
      </c>
      <c r="AA53" s="69"/>
      <c r="AB53" s="69">
        <v>0</v>
      </c>
      <c r="AC53" s="69"/>
      <c r="AD53" s="69">
        <v>0</v>
      </c>
      <c r="AE53" s="69"/>
      <c r="AF53" s="69">
        <v>0</v>
      </c>
      <c r="AG53" s="69"/>
      <c r="AH53" s="69">
        <v>0</v>
      </c>
      <c r="AI53" s="69"/>
      <c r="AJ53" s="69">
        <v>6</v>
      </c>
      <c r="AK53" s="71"/>
    </row>
    <row r="54" spans="1:37" ht="16.5" thickBot="1" x14ac:dyDescent="0.3">
      <c r="A54" s="73">
        <v>42709</v>
      </c>
      <c r="B54" s="74" t="s">
        <v>105</v>
      </c>
      <c r="C54" s="75">
        <v>2</v>
      </c>
      <c r="D54" s="75" t="s">
        <v>99</v>
      </c>
      <c r="E54" s="75">
        <v>80</v>
      </c>
      <c r="F54" s="76">
        <v>17</v>
      </c>
      <c r="G54" s="76"/>
      <c r="H54" s="74">
        <v>20</v>
      </c>
      <c r="I54" s="75">
        <v>392</v>
      </c>
      <c r="J54" s="76">
        <v>166</v>
      </c>
      <c r="K54" s="76"/>
      <c r="L54" s="77">
        <v>18</v>
      </c>
      <c r="M54" s="77">
        <v>3</v>
      </c>
      <c r="N54" s="77">
        <v>13</v>
      </c>
      <c r="O54" s="77">
        <v>0</v>
      </c>
      <c r="P54" s="77">
        <v>0</v>
      </c>
      <c r="Q54" s="77">
        <v>0</v>
      </c>
      <c r="R54" s="77">
        <v>0</v>
      </c>
      <c r="S54" s="77">
        <v>0</v>
      </c>
      <c r="T54" s="77">
        <v>0</v>
      </c>
      <c r="U54" s="77">
        <v>0</v>
      </c>
      <c r="V54" s="76">
        <v>11</v>
      </c>
      <c r="W54" s="76"/>
      <c r="X54" s="76">
        <v>4</v>
      </c>
      <c r="Y54" s="76"/>
      <c r="Z54" s="76">
        <v>0</v>
      </c>
      <c r="AA54" s="76"/>
      <c r="AB54" s="76">
        <v>0</v>
      </c>
      <c r="AC54" s="76"/>
      <c r="AD54" s="76">
        <v>0</v>
      </c>
      <c r="AE54" s="76"/>
      <c r="AF54" s="76">
        <v>0</v>
      </c>
      <c r="AG54" s="76"/>
      <c r="AH54" s="76">
        <v>0</v>
      </c>
      <c r="AI54" s="76"/>
      <c r="AJ54" s="76">
        <v>1</v>
      </c>
      <c r="AK54" s="78"/>
    </row>
    <row r="55" spans="1:37" ht="15.75" x14ac:dyDescent="0.25">
      <c r="A55" s="40">
        <v>42746</v>
      </c>
      <c r="B55" s="41" t="s">
        <v>104</v>
      </c>
      <c r="C55" s="42">
        <v>3</v>
      </c>
      <c r="D55" s="42" t="s">
        <v>91</v>
      </c>
      <c r="E55" s="41">
        <v>61</v>
      </c>
      <c r="F55" s="41">
        <v>10</v>
      </c>
      <c r="G55" s="41"/>
      <c r="H55" s="43">
        <v>20</v>
      </c>
      <c r="I55" s="42">
        <v>366</v>
      </c>
      <c r="J55" s="43">
        <v>240</v>
      </c>
      <c r="K55" s="44"/>
      <c r="L55" s="45">
        <v>4</v>
      </c>
      <c r="M55" s="45">
        <v>0</v>
      </c>
      <c r="N55" s="45">
        <v>0</v>
      </c>
      <c r="O55" s="45">
        <v>1</v>
      </c>
      <c r="P55" s="45">
        <v>0</v>
      </c>
      <c r="Q55" s="45">
        <v>10</v>
      </c>
      <c r="R55" s="45">
        <v>5.5</v>
      </c>
      <c r="S55" s="45">
        <v>0</v>
      </c>
      <c r="T55" s="45">
        <v>0</v>
      </c>
      <c r="U55" s="45">
        <v>0</v>
      </c>
      <c r="V55" s="43">
        <v>165</v>
      </c>
      <c r="W55" s="43"/>
      <c r="X55" s="43">
        <v>8</v>
      </c>
      <c r="Y55" s="43"/>
      <c r="Z55" s="43">
        <v>0</v>
      </c>
      <c r="AA55" s="43"/>
      <c r="AB55" s="43">
        <v>0</v>
      </c>
      <c r="AC55" s="43"/>
      <c r="AD55" s="43">
        <v>0</v>
      </c>
      <c r="AE55" s="43"/>
      <c r="AF55" s="43">
        <v>0</v>
      </c>
      <c r="AG55" s="43"/>
      <c r="AH55" s="43">
        <v>0</v>
      </c>
      <c r="AI55" s="43"/>
      <c r="AJ55" s="43">
        <v>9</v>
      </c>
      <c r="AK55" s="46"/>
    </row>
    <row r="56" spans="1:37" ht="15.75" x14ac:dyDescent="0.25">
      <c r="A56" s="47">
        <v>42746</v>
      </c>
      <c r="B56" s="48" t="s">
        <v>104</v>
      </c>
      <c r="C56" s="49">
        <v>3</v>
      </c>
      <c r="D56" s="49" t="s">
        <v>92</v>
      </c>
      <c r="E56" s="48">
        <v>62</v>
      </c>
      <c r="F56" s="48">
        <v>10</v>
      </c>
      <c r="G56" s="48"/>
      <c r="H56" s="50">
        <v>20</v>
      </c>
      <c r="I56" s="49">
        <v>284</v>
      </c>
      <c r="J56" s="50">
        <v>158</v>
      </c>
      <c r="K56" s="51"/>
      <c r="L56" s="52">
        <v>2</v>
      </c>
      <c r="M56" s="52">
        <v>1</v>
      </c>
      <c r="N56" s="52">
        <v>0.5</v>
      </c>
      <c r="O56" s="52">
        <v>0</v>
      </c>
      <c r="P56" s="52">
        <v>0</v>
      </c>
      <c r="Q56" s="52">
        <v>10</v>
      </c>
      <c r="R56" s="52">
        <v>2</v>
      </c>
      <c r="S56" s="52">
        <v>0</v>
      </c>
      <c r="T56" s="52">
        <v>0</v>
      </c>
      <c r="U56" s="52">
        <v>0</v>
      </c>
      <c r="V56" s="50">
        <v>98</v>
      </c>
      <c r="W56" s="50"/>
      <c r="X56" s="50">
        <v>3</v>
      </c>
      <c r="Y56" s="50"/>
      <c r="Z56" s="50">
        <v>0</v>
      </c>
      <c r="AA56" s="50"/>
      <c r="AB56" s="50">
        <v>1</v>
      </c>
      <c r="AC56" s="50"/>
      <c r="AD56" s="50">
        <v>0</v>
      </c>
      <c r="AE56" s="50"/>
      <c r="AF56" s="50">
        <v>0</v>
      </c>
      <c r="AG56" s="50"/>
      <c r="AH56" s="50">
        <v>0</v>
      </c>
      <c r="AI56" s="50"/>
      <c r="AJ56" s="50">
        <v>3</v>
      </c>
      <c r="AK56" s="53"/>
    </row>
    <row r="57" spans="1:37" ht="15.75" x14ac:dyDescent="0.25">
      <c r="A57" s="47">
        <v>42746</v>
      </c>
      <c r="B57" s="48" t="s">
        <v>104</v>
      </c>
      <c r="C57" s="49">
        <v>3</v>
      </c>
      <c r="D57" s="49" t="s">
        <v>93</v>
      </c>
      <c r="E57" s="48">
        <v>63</v>
      </c>
      <c r="F57" s="48">
        <v>10</v>
      </c>
      <c r="G57" s="48"/>
      <c r="H57" s="50">
        <v>20</v>
      </c>
      <c r="I57" s="49">
        <v>339</v>
      </c>
      <c r="J57" s="50">
        <v>287</v>
      </c>
      <c r="K57" s="51"/>
      <c r="L57" s="52">
        <v>0</v>
      </c>
      <c r="M57" s="52">
        <v>0</v>
      </c>
      <c r="N57" s="52">
        <v>0</v>
      </c>
      <c r="O57" s="52">
        <v>0</v>
      </c>
      <c r="P57" s="52">
        <v>6</v>
      </c>
      <c r="Q57" s="52">
        <v>2</v>
      </c>
      <c r="R57" s="52">
        <v>0</v>
      </c>
      <c r="S57" s="52">
        <v>2</v>
      </c>
      <c r="T57" s="52">
        <v>8</v>
      </c>
      <c r="U57" s="52">
        <v>0</v>
      </c>
      <c r="V57" s="50">
        <v>88</v>
      </c>
      <c r="W57" s="50"/>
      <c r="X57" s="50">
        <v>22</v>
      </c>
      <c r="Y57" s="50"/>
      <c r="Z57" s="50">
        <v>0</v>
      </c>
      <c r="AA57" s="50"/>
      <c r="AB57" s="50">
        <v>2</v>
      </c>
      <c r="AC57" s="50"/>
      <c r="AD57" s="50">
        <v>0</v>
      </c>
      <c r="AE57" s="50"/>
      <c r="AF57" s="50">
        <v>0</v>
      </c>
      <c r="AG57" s="50"/>
      <c r="AH57" s="50">
        <v>0</v>
      </c>
      <c r="AI57" s="50"/>
      <c r="AJ57" s="50">
        <v>10</v>
      </c>
      <c r="AK57" s="53"/>
    </row>
    <row r="58" spans="1:37" ht="15.75" x14ac:dyDescent="0.25">
      <c r="A58" s="47">
        <v>42746</v>
      </c>
      <c r="B58" s="48" t="s">
        <v>104</v>
      </c>
      <c r="C58" s="49">
        <v>3</v>
      </c>
      <c r="D58" s="49" t="s">
        <v>94</v>
      </c>
      <c r="E58" s="48">
        <v>64</v>
      </c>
      <c r="F58" s="48">
        <v>10</v>
      </c>
      <c r="G58" s="48"/>
      <c r="H58" s="50">
        <v>20</v>
      </c>
      <c r="I58" s="49">
        <v>296</v>
      </c>
      <c r="J58" s="50">
        <v>235</v>
      </c>
      <c r="K58" s="51"/>
      <c r="L58" s="52">
        <v>0</v>
      </c>
      <c r="M58" s="52">
        <v>0</v>
      </c>
      <c r="N58" s="52">
        <v>0</v>
      </c>
      <c r="O58" s="52">
        <v>8</v>
      </c>
      <c r="P58" s="52">
        <v>0</v>
      </c>
      <c r="Q58" s="52">
        <v>0</v>
      </c>
      <c r="R58" s="52">
        <v>0</v>
      </c>
      <c r="S58" s="52">
        <v>0</v>
      </c>
      <c r="T58" s="52">
        <v>0</v>
      </c>
      <c r="U58" s="52">
        <v>0</v>
      </c>
      <c r="V58" s="50">
        <v>48</v>
      </c>
      <c r="W58" s="50"/>
      <c r="X58" s="50">
        <v>28</v>
      </c>
      <c r="Y58" s="50"/>
      <c r="Z58" s="50">
        <v>0</v>
      </c>
      <c r="AA58" s="50"/>
      <c r="AB58" s="50">
        <v>0</v>
      </c>
      <c r="AC58" s="50"/>
      <c r="AD58" s="50">
        <v>0</v>
      </c>
      <c r="AE58" s="50"/>
      <c r="AF58" s="50">
        <v>0</v>
      </c>
      <c r="AG58" s="50"/>
      <c r="AH58" s="50">
        <v>0</v>
      </c>
      <c r="AI58" s="50"/>
      <c r="AJ58" s="50">
        <v>5</v>
      </c>
      <c r="AK58" s="53"/>
    </row>
    <row r="59" spans="1:37" ht="15.75" x14ac:dyDescent="0.25">
      <c r="A59" s="47">
        <v>42746</v>
      </c>
      <c r="B59" s="48" t="s">
        <v>104</v>
      </c>
      <c r="C59" s="49">
        <v>3</v>
      </c>
      <c r="D59" s="49" t="s">
        <v>100</v>
      </c>
      <c r="E59" s="48">
        <v>65</v>
      </c>
      <c r="F59" s="48">
        <v>10</v>
      </c>
      <c r="G59" s="48"/>
      <c r="H59" s="50">
        <v>20</v>
      </c>
      <c r="I59" s="49">
        <v>361</v>
      </c>
      <c r="J59" s="50">
        <v>263</v>
      </c>
      <c r="K59" s="51"/>
      <c r="L59" s="52">
        <v>0</v>
      </c>
      <c r="M59" s="52">
        <v>0</v>
      </c>
      <c r="N59" s="52">
        <v>0</v>
      </c>
      <c r="O59" s="52">
        <v>0</v>
      </c>
      <c r="P59" s="52">
        <v>5</v>
      </c>
      <c r="Q59" s="52">
        <v>2</v>
      </c>
      <c r="R59" s="52">
        <v>5</v>
      </c>
      <c r="S59" s="52">
        <v>6.5</v>
      </c>
      <c r="T59" s="52">
        <v>5</v>
      </c>
      <c r="U59" s="52">
        <v>0</v>
      </c>
      <c r="V59" s="50">
        <v>233</v>
      </c>
      <c r="W59" s="50"/>
      <c r="X59" s="50">
        <v>16</v>
      </c>
      <c r="Y59" s="50"/>
      <c r="Z59" s="50">
        <v>0</v>
      </c>
      <c r="AA59" s="50"/>
      <c r="AB59" s="50">
        <v>0</v>
      </c>
      <c r="AC59" s="50"/>
      <c r="AD59" s="50">
        <v>0</v>
      </c>
      <c r="AE59" s="50"/>
      <c r="AF59" s="50">
        <v>0</v>
      </c>
      <c r="AG59" s="50"/>
      <c r="AH59" s="50">
        <v>0</v>
      </c>
      <c r="AI59" s="50"/>
      <c r="AJ59" s="50">
        <v>13</v>
      </c>
      <c r="AK59" s="53"/>
    </row>
    <row r="60" spans="1:37" ht="15.75" x14ac:dyDescent="0.25">
      <c r="A60" s="47">
        <v>42746</v>
      </c>
      <c r="B60" s="48" t="s">
        <v>104</v>
      </c>
      <c r="C60" s="49">
        <v>3</v>
      </c>
      <c r="D60" s="49" t="s">
        <v>95</v>
      </c>
      <c r="E60" s="48">
        <v>66</v>
      </c>
      <c r="F60" s="48">
        <v>11</v>
      </c>
      <c r="G60" s="50"/>
      <c r="H60" s="50">
        <v>20</v>
      </c>
      <c r="I60" s="49">
        <v>415</v>
      </c>
      <c r="J60" s="50">
        <v>194</v>
      </c>
      <c r="K60" s="50"/>
      <c r="L60" s="52">
        <v>0</v>
      </c>
      <c r="M60" s="52">
        <v>0</v>
      </c>
      <c r="N60" s="52">
        <v>0</v>
      </c>
      <c r="O60" s="52">
        <v>0</v>
      </c>
      <c r="P60" s="52">
        <v>0</v>
      </c>
      <c r="Q60" s="52">
        <v>6.5</v>
      </c>
      <c r="R60" s="52">
        <v>0</v>
      </c>
      <c r="S60" s="52">
        <v>0</v>
      </c>
      <c r="T60" s="52">
        <v>0</v>
      </c>
      <c r="U60" s="52">
        <v>5</v>
      </c>
      <c r="V60" s="50">
        <v>60</v>
      </c>
      <c r="W60" s="50"/>
      <c r="X60" s="50">
        <v>19</v>
      </c>
      <c r="Y60" s="50"/>
      <c r="Z60" s="50">
        <v>0</v>
      </c>
      <c r="AA60" s="50"/>
      <c r="AB60" s="50">
        <v>0</v>
      </c>
      <c r="AC60" s="50"/>
      <c r="AD60" s="50">
        <v>0</v>
      </c>
      <c r="AE60" s="50"/>
      <c r="AF60" s="50">
        <v>0</v>
      </c>
      <c r="AG60" s="50"/>
      <c r="AH60" s="50">
        <v>0</v>
      </c>
      <c r="AI60" s="50"/>
      <c r="AJ60" s="50">
        <v>2</v>
      </c>
      <c r="AK60" s="53"/>
    </row>
    <row r="61" spans="1:37" ht="15.75" x14ac:dyDescent="0.25">
      <c r="A61" s="47">
        <v>42746</v>
      </c>
      <c r="B61" s="48" t="s">
        <v>104</v>
      </c>
      <c r="C61" s="49">
        <v>3</v>
      </c>
      <c r="D61" s="49" t="s">
        <v>96</v>
      </c>
      <c r="E61" s="48">
        <v>67</v>
      </c>
      <c r="F61" s="48">
        <v>11</v>
      </c>
      <c r="G61" s="50"/>
      <c r="H61" s="50">
        <v>20</v>
      </c>
      <c r="I61" s="49">
        <v>405</v>
      </c>
      <c r="J61" s="50">
        <v>298</v>
      </c>
      <c r="K61" s="50"/>
      <c r="L61" s="52">
        <v>0</v>
      </c>
      <c r="M61" s="52">
        <v>0</v>
      </c>
      <c r="N61" s="52">
        <v>0</v>
      </c>
      <c r="O61" s="52">
        <v>3</v>
      </c>
      <c r="P61" s="52">
        <v>0.5</v>
      </c>
      <c r="Q61" s="52">
        <v>1</v>
      </c>
      <c r="R61" s="52">
        <v>0.5</v>
      </c>
      <c r="S61" s="52">
        <v>0</v>
      </c>
      <c r="T61" s="52">
        <v>0</v>
      </c>
      <c r="U61" s="52">
        <v>0</v>
      </c>
      <c r="V61" s="50">
        <v>18</v>
      </c>
      <c r="W61" s="50"/>
      <c r="X61" s="50">
        <v>10</v>
      </c>
      <c r="Y61" s="50"/>
      <c r="Z61" s="50">
        <v>0</v>
      </c>
      <c r="AA61" s="50"/>
      <c r="AB61" s="50">
        <v>0</v>
      </c>
      <c r="AC61" s="50"/>
      <c r="AD61" s="50">
        <v>0</v>
      </c>
      <c r="AE61" s="50"/>
      <c r="AF61" s="50">
        <v>0</v>
      </c>
      <c r="AG61" s="50"/>
      <c r="AH61" s="50">
        <v>0</v>
      </c>
      <c r="AI61" s="50"/>
      <c r="AJ61" s="50">
        <v>7</v>
      </c>
      <c r="AK61" s="53"/>
    </row>
    <row r="62" spans="1:37" ht="15.75" x14ac:dyDescent="0.25">
      <c r="A62" s="47">
        <v>42746</v>
      </c>
      <c r="B62" s="48" t="s">
        <v>104</v>
      </c>
      <c r="C62" s="49">
        <v>3</v>
      </c>
      <c r="D62" s="49" t="s">
        <v>97</v>
      </c>
      <c r="E62" s="48">
        <v>68</v>
      </c>
      <c r="F62" s="48">
        <v>11</v>
      </c>
      <c r="G62" s="50"/>
      <c r="H62" s="50">
        <v>20</v>
      </c>
      <c r="I62" s="49">
        <v>688</v>
      </c>
      <c r="J62" s="50">
        <v>402</v>
      </c>
      <c r="K62" s="50"/>
      <c r="L62" s="52">
        <v>0</v>
      </c>
      <c r="M62" s="52">
        <v>0</v>
      </c>
      <c r="N62" s="52">
        <v>0</v>
      </c>
      <c r="O62" s="52">
        <v>0</v>
      </c>
      <c r="P62" s="52">
        <v>6</v>
      </c>
      <c r="Q62" s="52">
        <v>0</v>
      </c>
      <c r="R62" s="52">
        <v>6.5</v>
      </c>
      <c r="S62" s="52">
        <v>1</v>
      </c>
      <c r="T62" s="52">
        <v>0</v>
      </c>
      <c r="U62" s="52">
        <v>0</v>
      </c>
      <c r="V62" s="50">
        <v>26</v>
      </c>
      <c r="W62" s="50"/>
      <c r="X62" s="50">
        <v>10</v>
      </c>
      <c r="Y62" s="50"/>
      <c r="Z62" s="50">
        <v>0</v>
      </c>
      <c r="AA62" s="50"/>
      <c r="AB62" s="50">
        <v>0</v>
      </c>
      <c r="AC62" s="50"/>
      <c r="AD62" s="50">
        <v>0</v>
      </c>
      <c r="AE62" s="50"/>
      <c r="AF62" s="50">
        <v>0</v>
      </c>
      <c r="AG62" s="50"/>
      <c r="AH62" s="50">
        <v>0</v>
      </c>
      <c r="AI62" s="50"/>
      <c r="AJ62" s="50">
        <v>6</v>
      </c>
      <c r="AK62" s="53"/>
    </row>
    <row r="63" spans="1:37" ht="15.75" x14ac:dyDescent="0.25">
      <c r="A63" s="47">
        <v>42746</v>
      </c>
      <c r="B63" s="48" t="s">
        <v>104</v>
      </c>
      <c r="C63" s="49">
        <v>3</v>
      </c>
      <c r="D63" s="49" t="s">
        <v>98</v>
      </c>
      <c r="E63" s="48">
        <v>69</v>
      </c>
      <c r="F63" s="48">
        <v>11</v>
      </c>
      <c r="G63" s="50"/>
      <c r="H63" s="50">
        <v>20</v>
      </c>
      <c r="I63" s="49">
        <v>395</v>
      </c>
      <c r="J63" s="50">
        <v>377</v>
      </c>
      <c r="K63" s="50"/>
      <c r="L63" s="52">
        <v>0</v>
      </c>
      <c r="M63" s="52">
        <v>0</v>
      </c>
      <c r="N63" s="52">
        <v>0</v>
      </c>
      <c r="O63" s="52">
        <v>0</v>
      </c>
      <c r="P63" s="52">
        <v>0</v>
      </c>
      <c r="Q63" s="52">
        <v>0</v>
      </c>
      <c r="R63" s="52">
        <v>0</v>
      </c>
      <c r="S63" s="52">
        <v>0</v>
      </c>
      <c r="T63" s="52">
        <v>0</v>
      </c>
      <c r="U63" s="52">
        <v>0</v>
      </c>
      <c r="V63" s="50">
        <v>69</v>
      </c>
      <c r="W63" s="50"/>
      <c r="X63" s="50">
        <v>11</v>
      </c>
      <c r="Y63" s="50"/>
      <c r="Z63" s="50">
        <v>0</v>
      </c>
      <c r="AA63" s="50"/>
      <c r="AB63" s="50">
        <v>0</v>
      </c>
      <c r="AC63" s="50"/>
      <c r="AD63" s="50">
        <v>0</v>
      </c>
      <c r="AE63" s="50"/>
      <c r="AF63" s="50">
        <v>0</v>
      </c>
      <c r="AG63" s="50"/>
      <c r="AH63" s="50">
        <v>0</v>
      </c>
      <c r="AI63" s="50"/>
      <c r="AJ63" s="50">
        <v>1</v>
      </c>
      <c r="AK63" s="53"/>
    </row>
    <row r="64" spans="1:37" ht="16.5" thickBot="1" x14ac:dyDescent="0.3">
      <c r="A64" s="54">
        <v>42746</v>
      </c>
      <c r="B64" s="55" t="s">
        <v>104</v>
      </c>
      <c r="C64" s="56">
        <v>3</v>
      </c>
      <c r="D64" s="56" t="s">
        <v>99</v>
      </c>
      <c r="E64" s="55">
        <v>70</v>
      </c>
      <c r="F64" s="55">
        <v>11</v>
      </c>
      <c r="G64" s="57"/>
      <c r="H64" s="57">
        <v>20</v>
      </c>
      <c r="I64" s="56">
        <v>474</v>
      </c>
      <c r="J64" s="57">
        <v>205</v>
      </c>
      <c r="K64" s="57"/>
      <c r="L64" s="58">
        <v>0</v>
      </c>
      <c r="M64" s="58">
        <v>0</v>
      </c>
      <c r="N64" s="58">
        <v>0</v>
      </c>
      <c r="O64" s="58">
        <v>10</v>
      </c>
      <c r="P64" s="58">
        <v>6</v>
      </c>
      <c r="Q64" s="58">
        <v>0</v>
      </c>
      <c r="R64" s="58">
        <v>0</v>
      </c>
      <c r="S64" s="58">
        <v>3</v>
      </c>
      <c r="T64" s="58">
        <v>0</v>
      </c>
      <c r="U64" s="58">
        <v>0</v>
      </c>
      <c r="V64" s="57">
        <v>61</v>
      </c>
      <c r="W64" s="57"/>
      <c r="X64" s="57">
        <v>2</v>
      </c>
      <c r="Y64" s="57"/>
      <c r="Z64" s="57">
        <v>0</v>
      </c>
      <c r="AA64" s="57"/>
      <c r="AB64" s="57">
        <v>0</v>
      </c>
      <c r="AC64" s="57"/>
      <c r="AD64" s="57">
        <v>0</v>
      </c>
      <c r="AE64" s="57"/>
      <c r="AF64" s="57">
        <v>0</v>
      </c>
      <c r="AG64" s="57"/>
      <c r="AH64" s="57">
        <v>0</v>
      </c>
      <c r="AI64" s="57"/>
      <c r="AJ64" s="57">
        <v>2</v>
      </c>
      <c r="AK64" s="59"/>
    </row>
    <row r="65" spans="1:37" ht="15.75" x14ac:dyDescent="0.25">
      <c r="A65" s="60">
        <v>42745</v>
      </c>
      <c r="B65" s="61" t="s">
        <v>105</v>
      </c>
      <c r="C65" s="62">
        <v>3</v>
      </c>
      <c r="D65" s="62" t="s">
        <v>91</v>
      </c>
      <c r="E65" s="61">
        <v>71</v>
      </c>
      <c r="F65" s="61">
        <v>16</v>
      </c>
      <c r="G65" s="63"/>
      <c r="H65" s="63">
        <v>20</v>
      </c>
      <c r="I65" s="62">
        <v>467</v>
      </c>
      <c r="J65" s="63">
        <v>319</v>
      </c>
      <c r="K65" s="63"/>
      <c r="L65" s="64">
        <v>0</v>
      </c>
      <c r="M65" s="64">
        <v>0</v>
      </c>
      <c r="N65" s="64">
        <v>0</v>
      </c>
      <c r="O65" s="64">
        <v>0</v>
      </c>
      <c r="P65" s="64">
        <v>0</v>
      </c>
      <c r="Q65" s="64">
        <v>0</v>
      </c>
      <c r="R65" s="64">
        <v>0</v>
      </c>
      <c r="S65" s="64">
        <v>0</v>
      </c>
      <c r="T65" s="64">
        <v>0</v>
      </c>
      <c r="U65" s="64">
        <v>5</v>
      </c>
      <c r="V65" s="63">
        <v>60</v>
      </c>
      <c r="W65" s="63"/>
      <c r="X65" s="63">
        <v>3</v>
      </c>
      <c r="Y65" s="63"/>
      <c r="Z65" s="63">
        <v>0</v>
      </c>
      <c r="AA65" s="63"/>
      <c r="AB65" s="63">
        <v>0</v>
      </c>
      <c r="AC65" s="63"/>
      <c r="AD65" s="63">
        <v>0</v>
      </c>
      <c r="AE65" s="63"/>
      <c r="AF65" s="63">
        <v>0</v>
      </c>
      <c r="AG65" s="63"/>
      <c r="AH65" s="63">
        <v>0</v>
      </c>
      <c r="AI65" s="63"/>
      <c r="AJ65" s="63">
        <v>10</v>
      </c>
      <c r="AK65" s="65"/>
    </row>
    <row r="66" spans="1:37" ht="15.75" x14ac:dyDescent="0.25">
      <c r="A66" s="66">
        <v>42745</v>
      </c>
      <c r="B66" s="67" t="s">
        <v>105</v>
      </c>
      <c r="C66" s="68">
        <v>3</v>
      </c>
      <c r="D66" s="68" t="s">
        <v>92</v>
      </c>
      <c r="E66" s="67">
        <v>72</v>
      </c>
      <c r="F66" s="67">
        <v>16</v>
      </c>
      <c r="G66" s="69"/>
      <c r="H66" s="69">
        <v>20</v>
      </c>
      <c r="I66" s="68">
        <v>321</v>
      </c>
      <c r="J66" s="69">
        <v>358</v>
      </c>
      <c r="K66" s="69"/>
      <c r="L66" s="70">
        <v>4</v>
      </c>
      <c r="M66" s="70">
        <v>3.5</v>
      </c>
      <c r="N66" s="70">
        <v>12</v>
      </c>
      <c r="O66" s="70">
        <v>12</v>
      </c>
      <c r="P66" s="70">
        <v>0</v>
      </c>
      <c r="Q66" s="70">
        <v>0</v>
      </c>
      <c r="R66" s="70">
        <v>0</v>
      </c>
      <c r="S66" s="70">
        <v>0</v>
      </c>
      <c r="T66" s="70">
        <v>0</v>
      </c>
      <c r="U66" s="70">
        <v>0</v>
      </c>
      <c r="V66" s="69">
        <v>65</v>
      </c>
      <c r="W66" s="69"/>
      <c r="X66" s="69">
        <v>32</v>
      </c>
      <c r="Y66" s="69"/>
      <c r="Z66" s="69">
        <v>0</v>
      </c>
      <c r="AA66" s="69"/>
      <c r="AB66" s="69">
        <v>0</v>
      </c>
      <c r="AC66" s="69"/>
      <c r="AD66" s="69">
        <v>0</v>
      </c>
      <c r="AE66" s="69"/>
      <c r="AF66" s="69">
        <v>0</v>
      </c>
      <c r="AG66" s="69"/>
      <c r="AH66" s="69">
        <v>0</v>
      </c>
      <c r="AI66" s="69"/>
      <c r="AJ66" s="69">
        <v>7</v>
      </c>
      <c r="AK66" s="71"/>
    </row>
    <row r="67" spans="1:37" ht="15.75" x14ac:dyDescent="0.25">
      <c r="A67" s="66">
        <v>42745</v>
      </c>
      <c r="B67" s="72" t="s">
        <v>105</v>
      </c>
      <c r="C67" s="68">
        <v>3</v>
      </c>
      <c r="D67" s="68" t="s">
        <v>93</v>
      </c>
      <c r="E67" s="72">
        <v>73</v>
      </c>
      <c r="F67" s="72" t="s">
        <v>114</v>
      </c>
      <c r="G67" s="69"/>
      <c r="H67" s="69">
        <v>20</v>
      </c>
      <c r="I67" s="68">
        <v>425</v>
      </c>
      <c r="J67" s="69">
        <v>542</v>
      </c>
      <c r="K67" s="69"/>
      <c r="L67" s="70">
        <v>5</v>
      </c>
      <c r="M67" s="70">
        <v>0</v>
      </c>
      <c r="N67" s="70">
        <v>4</v>
      </c>
      <c r="O67" s="70">
        <v>10</v>
      </c>
      <c r="P67" s="70">
        <v>0</v>
      </c>
      <c r="Q67" s="70">
        <v>0</v>
      </c>
      <c r="R67" s="70">
        <v>0</v>
      </c>
      <c r="S67" s="70">
        <v>0</v>
      </c>
      <c r="T67" s="70">
        <v>0</v>
      </c>
      <c r="U67" s="70">
        <v>0</v>
      </c>
      <c r="V67" s="69">
        <v>97</v>
      </c>
      <c r="W67" s="69"/>
      <c r="X67" s="69">
        <v>37</v>
      </c>
      <c r="Y67" s="69"/>
      <c r="Z67" s="69">
        <v>65</v>
      </c>
      <c r="AA67" s="69"/>
      <c r="AB67" s="69">
        <v>0</v>
      </c>
      <c r="AC67" s="69"/>
      <c r="AD67" s="69">
        <v>0</v>
      </c>
      <c r="AE67" s="69"/>
      <c r="AF67" s="69">
        <v>0</v>
      </c>
      <c r="AG67" s="69"/>
      <c r="AH67" s="69">
        <v>0</v>
      </c>
      <c r="AI67" s="69"/>
      <c r="AJ67" s="69">
        <v>12</v>
      </c>
      <c r="AK67" s="71"/>
    </row>
    <row r="68" spans="1:37" ht="15.75" x14ac:dyDescent="0.25">
      <c r="A68" s="66">
        <v>42745</v>
      </c>
      <c r="B68" s="67" t="s">
        <v>105</v>
      </c>
      <c r="C68" s="68">
        <v>3</v>
      </c>
      <c r="D68" s="68" t="s">
        <v>94</v>
      </c>
      <c r="E68" s="67">
        <v>74</v>
      </c>
      <c r="F68" s="67">
        <v>15</v>
      </c>
      <c r="G68" s="69"/>
      <c r="H68" s="69">
        <v>20</v>
      </c>
      <c r="I68" s="68">
        <v>415</v>
      </c>
      <c r="J68" s="69">
        <v>297</v>
      </c>
      <c r="K68" s="69"/>
      <c r="L68" s="70">
        <v>4</v>
      </c>
      <c r="M68" s="70">
        <v>0</v>
      </c>
      <c r="N68" s="70">
        <v>20</v>
      </c>
      <c r="O68" s="70">
        <v>3</v>
      </c>
      <c r="P68" s="70">
        <v>8</v>
      </c>
      <c r="Q68" s="70">
        <v>0</v>
      </c>
      <c r="R68" s="70">
        <v>0</v>
      </c>
      <c r="S68" s="70">
        <v>0</v>
      </c>
      <c r="T68" s="70">
        <v>0</v>
      </c>
      <c r="U68" s="70">
        <v>0</v>
      </c>
      <c r="V68" s="69">
        <v>45</v>
      </c>
      <c r="W68" s="69"/>
      <c r="X68" s="69">
        <v>22</v>
      </c>
      <c r="Y68" s="69"/>
      <c r="Z68" s="69">
        <v>0</v>
      </c>
      <c r="AA68" s="69"/>
      <c r="AB68" s="69">
        <v>0</v>
      </c>
      <c r="AC68" s="69"/>
      <c r="AD68" s="69">
        <v>0</v>
      </c>
      <c r="AE68" s="69"/>
      <c r="AF68" s="69">
        <v>0</v>
      </c>
      <c r="AG68" s="69"/>
      <c r="AH68" s="69">
        <v>0</v>
      </c>
      <c r="AI68" s="69"/>
      <c r="AJ68" s="69">
        <v>8</v>
      </c>
      <c r="AK68" s="71"/>
    </row>
    <row r="69" spans="1:37" ht="15.75" x14ac:dyDescent="0.25">
      <c r="A69" s="66">
        <v>42745</v>
      </c>
      <c r="B69" s="67" t="s">
        <v>105</v>
      </c>
      <c r="C69" s="68">
        <v>3</v>
      </c>
      <c r="D69" s="68" t="s">
        <v>100</v>
      </c>
      <c r="E69" s="72">
        <v>75</v>
      </c>
      <c r="F69" s="67">
        <v>15</v>
      </c>
      <c r="G69" s="69"/>
      <c r="H69" s="69">
        <v>20</v>
      </c>
      <c r="I69" s="68">
        <v>476</v>
      </c>
      <c r="J69" s="69">
        <v>396</v>
      </c>
      <c r="K69" s="69"/>
      <c r="L69" s="70">
        <v>0</v>
      </c>
      <c r="M69" s="70">
        <v>1.5</v>
      </c>
      <c r="N69" s="70">
        <v>0</v>
      </c>
      <c r="O69" s="70">
        <v>0</v>
      </c>
      <c r="P69" s="70">
        <v>0</v>
      </c>
      <c r="Q69" s="70">
        <v>0</v>
      </c>
      <c r="R69" s="70">
        <v>0</v>
      </c>
      <c r="S69" s="70">
        <v>0</v>
      </c>
      <c r="T69" s="70">
        <v>0</v>
      </c>
      <c r="U69" s="70">
        <v>0</v>
      </c>
      <c r="V69" s="69">
        <v>31</v>
      </c>
      <c r="W69" s="69"/>
      <c r="X69" s="69">
        <v>12</v>
      </c>
      <c r="Y69" s="69"/>
      <c r="Z69" s="69">
        <v>0</v>
      </c>
      <c r="AA69" s="69"/>
      <c r="AB69" s="69">
        <v>0</v>
      </c>
      <c r="AC69" s="69"/>
      <c r="AD69" s="69">
        <v>0</v>
      </c>
      <c r="AE69" s="69"/>
      <c r="AF69" s="69">
        <v>0</v>
      </c>
      <c r="AG69" s="69"/>
      <c r="AH69" s="69">
        <v>0</v>
      </c>
      <c r="AI69" s="69"/>
      <c r="AJ69" s="69">
        <v>3</v>
      </c>
      <c r="AK69" s="71"/>
    </row>
    <row r="70" spans="1:37" ht="15.75" x14ac:dyDescent="0.25">
      <c r="A70" s="66">
        <v>42745</v>
      </c>
      <c r="B70" s="67" t="s">
        <v>105</v>
      </c>
      <c r="C70" s="68">
        <v>3</v>
      </c>
      <c r="D70" s="68" t="s">
        <v>95</v>
      </c>
      <c r="E70" s="67">
        <v>76</v>
      </c>
      <c r="F70" s="67">
        <v>18</v>
      </c>
      <c r="G70" s="69"/>
      <c r="H70" s="69">
        <v>20</v>
      </c>
      <c r="I70" s="68">
        <v>472</v>
      </c>
      <c r="J70" s="69">
        <v>134</v>
      </c>
      <c r="K70" s="69"/>
      <c r="L70" s="70">
        <v>20</v>
      </c>
      <c r="M70" s="70">
        <v>0</v>
      </c>
      <c r="N70" s="70">
        <v>0</v>
      </c>
      <c r="O70" s="70">
        <v>0</v>
      </c>
      <c r="P70" s="70">
        <v>0</v>
      </c>
      <c r="Q70" s="70">
        <v>0</v>
      </c>
      <c r="R70" s="70">
        <v>0</v>
      </c>
      <c r="S70" s="70">
        <v>0</v>
      </c>
      <c r="T70" s="70">
        <v>0</v>
      </c>
      <c r="U70" s="70">
        <v>0</v>
      </c>
      <c r="V70" s="69">
        <v>7</v>
      </c>
      <c r="W70" s="69"/>
      <c r="X70" s="69">
        <v>31</v>
      </c>
      <c r="Y70" s="69"/>
      <c r="Z70" s="69">
        <v>0</v>
      </c>
      <c r="AA70" s="69"/>
      <c r="AB70" s="69">
        <v>0</v>
      </c>
      <c r="AC70" s="69"/>
      <c r="AD70" s="69">
        <v>0</v>
      </c>
      <c r="AE70" s="69"/>
      <c r="AF70" s="69">
        <v>0</v>
      </c>
      <c r="AG70" s="69"/>
      <c r="AH70" s="69">
        <v>0</v>
      </c>
      <c r="AI70" s="69"/>
      <c r="AJ70" s="69">
        <v>0</v>
      </c>
      <c r="AK70" s="71"/>
    </row>
    <row r="71" spans="1:37" ht="15.75" x14ac:dyDescent="0.25">
      <c r="A71" s="66">
        <v>42745</v>
      </c>
      <c r="B71" s="67" t="s">
        <v>105</v>
      </c>
      <c r="C71" s="68">
        <v>3</v>
      </c>
      <c r="D71" s="68" t="s">
        <v>96</v>
      </c>
      <c r="E71" s="72">
        <v>77</v>
      </c>
      <c r="F71" s="67">
        <v>18</v>
      </c>
      <c r="G71" s="69"/>
      <c r="H71" s="69">
        <v>20</v>
      </c>
      <c r="I71" s="68">
        <v>816</v>
      </c>
      <c r="J71" s="69">
        <v>347</v>
      </c>
      <c r="K71" s="69"/>
      <c r="L71" s="70">
        <v>4</v>
      </c>
      <c r="M71" s="70">
        <v>0</v>
      </c>
      <c r="N71" s="70">
        <v>0</v>
      </c>
      <c r="O71" s="70">
        <v>0</v>
      </c>
      <c r="P71" s="70">
        <v>5</v>
      </c>
      <c r="Q71" s="70">
        <v>0</v>
      </c>
      <c r="R71" s="70">
        <v>0</v>
      </c>
      <c r="S71" s="70">
        <v>0</v>
      </c>
      <c r="T71" s="70">
        <v>0</v>
      </c>
      <c r="U71" s="70">
        <v>0</v>
      </c>
      <c r="V71" s="69">
        <v>54</v>
      </c>
      <c r="W71" s="69"/>
      <c r="X71" s="69">
        <v>52</v>
      </c>
      <c r="Y71" s="69"/>
      <c r="Z71" s="69">
        <v>0</v>
      </c>
      <c r="AA71" s="69"/>
      <c r="AB71" s="69">
        <v>0</v>
      </c>
      <c r="AC71" s="69"/>
      <c r="AD71" s="69">
        <v>0</v>
      </c>
      <c r="AE71" s="69"/>
      <c r="AF71" s="69">
        <v>0</v>
      </c>
      <c r="AG71" s="69"/>
      <c r="AH71" s="69">
        <v>0</v>
      </c>
      <c r="AI71" s="69"/>
      <c r="AJ71" s="69">
        <v>4</v>
      </c>
      <c r="AK71" s="71"/>
    </row>
    <row r="72" spans="1:37" ht="15.75" x14ac:dyDescent="0.25">
      <c r="A72" s="66">
        <v>42745</v>
      </c>
      <c r="B72" s="67" t="s">
        <v>105</v>
      </c>
      <c r="C72" s="68">
        <v>3</v>
      </c>
      <c r="D72" s="68" t="s">
        <v>97</v>
      </c>
      <c r="E72" s="67">
        <v>78</v>
      </c>
      <c r="F72" s="67" t="s">
        <v>115</v>
      </c>
      <c r="G72" s="69"/>
      <c r="H72" s="69">
        <v>20</v>
      </c>
      <c r="I72" s="68">
        <v>1074</v>
      </c>
      <c r="J72" s="69">
        <v>506</v>
      </c>
      <c r="K72" s="69"/>
      <c r="L72" s="70">
        <v>0</v>
      </c>
      <c r="M72" s="70">
        <v>0</v>
      </c>
      <c r="N72" s="70">
        <v>0</v>
      </c>
      <c r="O72" s="70">
        <v>0</v>
      </c>
      <c r="P72" s="70">
        <v>0</v>
      </c>
      <c r="Q72" s="70">
        <v>0</v>
      </c>
      <c r="R72" s="70">
        <v>0</v>
      </c>
      <c r="S72" s="70">
        <v>0</v>
      </c>
      <c r="T72" s="70">
        <v>0</v>
      </c>
      <c r="U72" s="70">
        <v>1.5</v>
      </c>
      <c r="V72" s="69">
        <v>85</v>
      </c>
      <c r="W72" s="69"/>
      <c r="X72" s="69">
        <v>24</v>
      </c>
      <c r="Y72" s="69"/>
      <c r="Z72" s="69">
        <v>0</v>
      </c>
      <c r="AA72" s="69"/>
      <c r="AB72" s="69">
        <v>0</v>
      </c>
      <c r="AC72" s="69"/>
      <c r="AD72" s="69">
        <v>0</v>
      </c>
      <c r="AE72" s="69"/>
      <c r="AF72" s="69">
        <v>0</v>
      </c>
      <c r="AG72" s="69"/>
      <c r="AH72" s="69">
        <v>0</v>
      </c>
      <c r="AI72" s="69"/>
      <c r="AJ72" s="69">
        <v>1</v>
      </c>
      <c r="AK72" s="71"/>
    </row>
    <row r="73" spans="1:37" ht="15.75" x14ac:dyDescent="0.25">
      <c r="A73" s="66">
        <v>42745</v>
      </c>
      <c r="B73" s="67" t="s">
        <v>105</v>
      </c>
      <c r="C73" s="68">
        <v>3</v>
      </c>
      <c r="D73" s="68" t="s">
        <v>98</v>
      </c>
      <c r="E73" s="72">
        <v>79</v>
      </c>
      <c r="F73" s="69">
        <v>17</v>
      </c>
      <c r="G73" s="69"/>
      <c r="H73" s="67">
        <v>20</v>
      </c>
      <c r="I73" s="68">
        <v>542</v>
      </c>
      <c r="J73" s="69">
        <v>310</v>
      </c>
      <c r="K73" s="69"/>
      <c r="L73" s="70">
        <v>2.5</v>
      </c>
      <c r="M73" s="70">
        <v>2</v>
      </c>
      <c r="N73" s="70">
        <v>5</v>
      </c>
      <c r="O73" s="70">
        <v>0</v>
      </c>
      <c r="P73" s="70">
        <v>0</v>
      </c>
      <c r="Q73" s="70">
        <v>0</v>
      </c>
      <c r="R73" s="70">
        <v>0</v>
      </c>
      <c r="S73" s="70">
        <v>0</v>
      </c>
      <c r="T73" s="70">
        <v>0</v>
      </c>
      <c r="U73" s="70">
        <v>0</v>
      </c>
      <c r="V73" s="69">
        <v>27</v>
      </c>
      <c r="W73" s="69"/>
      <c r="X73" s="69">
        <v>13</v>
      </c>
      <c r="Y73" s="69"/>
      <c r="Z73" s="69">
        <v>1</v>
      </c>
      <c r="AA73" s="69"/>
      <c r="AB73" s="69">
        <v>0</v>
      </c>
      <c r="AC73" s="69"/>
      <c r="AD73" s="69">
        <v>0</v>
      </c>
      <c r="AE73" s="69"/>
      <c r="AF73" s="69">
        <v>0</v>
      </c>
      <c r="AG73" s="69"/>
      <c r="AH73" s="69">
        <v>0</v>
      </c>
      <c r="AI73" s="69"/>
      <c r="AJ73" s="69">
        <v>1</v>
      </c>
      <c r="AK73" s="71"/>
    </row>
    <row r="74" spans="1:37" ht="16.5" thickBot="1" x14ac:dyDescent="0.3">
      <c r="A74" s="73">
        <v>42745</v>
      </c>
      <c r="B74" s="74" t="s">
        <v>105</v>
      </c>
      <c r="C74" s="75">
        <v>3</v>
      </c>
      <c r="D74" s="75" t="s">
        <v>99</v>
      </c>
      <c r="E74" s="75">
        <v>80</v>
      </c>
      <c r="F74" s="76">
        <v>17</v>
      </c>
      <c r="G74" s="76"/>
      <c r="H74" s="74">
        <v>20</v>
      </c>
      <c r="I74" s="75">
        <v>405</v>
      </c>
      <c r="J74" s="76">
        <v>569</v>
      </c>
      <c r="K74" s="76"/>
      <c r="L74" s="77">
        <v>2.5</v>
      </c>
      <c r="M74" s="77">
        <v>10</v>
      </c>
      <c r="N74" s="77">
        <v>0</v>
      </c>
      <c r="O74" s="77">
        <v>0</v>
      </c>
      <c r="P74" s="77">
        <v>0</v>
      </c>
      <c r="Q74" s="77">
        <v>0</v>
      </c>
      <c r="R74" s="77">
        <v>0</v>
      </c>
      <c r="S74" s="77">
        <v>0</v>
      </c>
      <c r="T74" s="77">
        <v>0</v>
      </c>
      <c r="U74" s="77">
        <v>0</v>
      </c>
      <c r="V74" s="76">
        <v>78</v>
      </c>
      <c r="W74" s="76"/>
      <c r="X74" s="76">
        <v>46</v>
      </c>
      <c r="Y74" s="76"/>
      <c r="Z74" s="76">
        <v>1</v>
      </c>
      <c r="AA74" s="76"/>
      <c r="AB74" s="76">
        <v>0</v>
      </c>
      <c r="AC74" s="76"/>
      <c r="AD74" s="76">
        <v>0</v>
      </c>
      <c r="AE74" s="76"/>
      <c r="AF74" s="76">
        <v>0</v>
      </c>
      <c r="AG74" s="76"/>
      <c r="AH74" s="76">
        <v>0</v>
      </c>
      <c r="AI74" s="76"/>
      <c r="AJ74" s="76">
        <v>6</v>
      </c>
      <c r="AK74" s="78"/>
    </row>
    <row r="75" spans="1:37" ht="15.75" x14ac:dyDescent="0.25">
      <c r="A75" s="40">
        <v>42780</v>
      </c>
      <c r="B75" s="41" t="s">
        <v>104</v>
      </c>
      <c r="C75" s="42">
        <v>4</v>
      </c>
      <c r="D75" s="42" t="s">
        <v>91</v>
      </c>
      <c r="E75" s="41">
        <v>61</v>
      </c>
      <c r="F75" s="41">
        <v>10</v>
      </c>
      <c r="G75" s="41"/>
      <c r="H75" s="43">
        <v>20</v>
      </c>
      <c r="I75" s="42">
        <v>192</v>
      </c>
      <c r="J75" s="43">
        <v>355</v>
      </c>
      <c r="K75" s="44"/>
      <c r="L75" s="45">
        <v>2.5</v>
      </c>
      <c r="M75" s="45">
        <v>3</v>
      </c>
      <c r="N75" s="45">
        <v>0</v>
      </c>
      <c r="O75" s="45">
        <v>0</v>
      </c>
      <c r="P75" s="45">
        <v>0</v>
      </c>
      <c r="Q75" s="45">
        <v>0</v>
      </c>
      <c r="R75" s="45">
        <v>0</v>
      </c>
      <c r="S75" s="45">
        <v>0</v>
      </c>
      <c r="T75" s="45">
        <v>0</v>
      </c>
      <c r="U75" s="45">
        <v>0</v>
      </c>
      <c r="V75" s="43">
        <v>19</v>
      </c>
      <c r="W75" s="43"/>
      <c r="X75" s="43">
        <v>14</v>
      </c>
      <c r="Y75" s="43"/>
      <c r="Z75" s="43">
        <v>0</v>
      </c>
      <c r="AA75" s="43"/>
      <c r="AB75" s="43">
        <v>0</v>
      </c>
      <c r="AC75" s="43"/>
      <c r="AD75" s="43">
        <v>0</v>
      </c>
      <c r="AE75" s="43"/>
      <c r="AF75" s="43">
        <v>0</v>
      </c>
      <c r="AG75" s="43"/>
      <c r="AH75" s="43">
        <v>0</v>
      </c>
      <c r="AI75" s="43"/>
      <c r="AJ75" s="43">
        <v>4</v>
      </c>
      <c r="AK75" s="46"/>
    </row>
    <row r="76" spans="1:37" ht="15.75" x14ac:dyDescent="0.25">
      <c r="A76" s="47">
        <v>42780</v>
      </c>
      <c r="B76" s="48" t="s">
        <v>104</v>
      </c>
      <c r="C76" s="49">
        <v>4</v>
      </c>
      <c r="D76" s="49" t="s">
        <v>92</v>
      </c>
      <c r="E76" s="48">
        <v>62</v>
      </c>
      <c r="F76" s="48">
        <v>10</v>
      </c>
      <c r="G76" s="48"/>
      <c r="H76" s="50">
        <v>20</v>
      </c>
      <c r="I76" s="49">
        <v>151</v>
      </c>
      <c r="J76" s="50">
        <v>393</v>
      </c>
      <c r="K76" s="51" t="s">
        <v>117</v>
      </c>
      <c r="L76" s="52">
        <v>12</v>
      </c>
      <c r="M76" s="52">
        <v>9</v>
      </c>
      <c r="N76" s="52">
        <v>3</v>
      </c>
      <c r="O76" s="52">
        <v>9</v>
      </c>
      <c r="P76" s="52">
        <v>0</v>
      </c>
      <c r="Q76" s="52">
        <v>0</v>
      </c>
      <c r="R76" s="52">
        <v>0</v>
      </c>
      <c r="S76" s="52">
        <v>0</v>
      </c>
      <c r="T76" s="52">
        <v>0</v>
      </c>
      <c r="U76" s="52">
        <v>0</v>
      </c>
      <c r="V76" s="50">
        <v>75</v>
      </c>
      <c r="W76" s="50"/>
      <c r="X76" s="50">
        <v>11</v>
      </c>
      <c r="Y76" s="50"/>
      <c r="Z76" s="50">
        <v>0</v>
      </c>
      <c r="AA76" s="50"/>
      <c r="AB76" s="50">
        <v>1</v>
      </c>
      <c r="AC76" s="50"/>
      <c r="AD76" s="50">
        <v>0</v>
      </c>
      <c r="AE76" s="50"/>
      <c r="AF76" s="50">
        <v>0</v>
      </c>
      <c r="AG76" s="50"/>
      <c r="AH76" s="50">
        <v>0</v>
      </c>
      <c r="AI76" s="50"/>
      <c r="AJ76" s="50">
        <v>4</v>
      </c>
      <c r="AK76" s="53"/>
    </row>
    <row r="77" spans="1:37" ht="15.75" x14ac:dyDescent="0.25">
      <c r="A77" s="47">
        <v>42780</v>
      </c>
      <c r="B77" s="48" t="s">
        <v>104</v>
      </c>
      <c r="C77" s="49">
        <v>4</v>
      </c>
      <c r="D77" s="49" t="s">
        <v>93</v>
      </c>
      <c r="E77" s="48">
        <v>63</v>
      </c>
      <c r="F77" s="48">
        <v>10</v>
      </c>
      <c r="G77" s="48"/>
      <c r="H77" s="50">
        <v>20</v>
      </c>
      <c r="I77" s="49">
        <v>197</v>
      </c>
      <c r="J77" s="50">
        <v>486</v>
      </c>
      <c r="K77" s="51"/>
      <c r="L77" s="52">
        <v>3</v>
      </c>
      <c r="M77" s="52">
        <v>9</v>
      </c>
      <c r="N77" s="52">
        <v>5.2</v>
      </c>
      <c r="O77" s="52">
        <v>2.5</v>
      </c>
      <c r="P77" s="52">
        <v>8</v>
      </c>
      <c r="Q77" s="52">
        <v>11</v>
      </c>
      <c r="R77" s="52">
        <v>2</v>
      </c>
      <c r="S77" s="52">
        <v>0</v>
      </c>
      <c r="T77" s="52">
        <v>0</v>
      </c>
      <c r="U77" s="52">
        <v>0</v>
      </c>
      <c r="V77" s="50">
        <v>57</v>
      </c>
      <c r="W77" s="50"/>
      <c r="X77" s="50">
        <v>23</v>
      </c>
      <c r="Y77" s="50"/>
      <c r="Z77" s="50">
        <v>0</v>
      </c>
      <c r="AA77" s="50"/>
      <c r="AB77" s="50">
        <v>0</v>
      </c>
      <c r="AC77" s="50"/>
      <c r="AD77" s="50">
        <v>0</v>
      </c>
      <c r="AE77" s="50"/>
      <c r="AF77" s="50">
        <v>0</v>
      </c>
      <c r="AG77" s="50"/>
      <c r="AH77" s="50">
        <v>0</v>
      </c>
      <c r="AI77" s="50"/>
      <c r="AJ77" s="50">
        <v>12</v>
      </c>
      <c r="AK77" s="53"/>
    </row>
    <row r="78" spans="1:37" ht="15.75" x14ac:dyDescent="0.25">
      <c r="A78" s="47">
        <v>42780</v>
      </c>
      <c r="B78" s="48" t="s">
        <v>104</v>
      </c>
      <c r="C78" s="49">
        <v>4</v>
      </c>
      <c r="D78" s="49" t="s">
        <v>94</v>
      </c>
      <c r="E78" s="48">
        <v>64</v>
      </c>
      <c r="F78" s="48">
        <v>10</v>
      </c>
      <c r="G78" s="48"/>
      <c r="H78" s="50">
        <v>20</v>
      </c>
      <c r="I78" s="49">
        <v>342</v>
      </c>
      <c r="J78" s="50">
        <v>441</v>
      </c>
      <c r="K78" s="51"/>
      <c r="L78" s="52">
        <v>7</v>
      </c>
      <c r="M78" s="52">
        <v>12</v>
      </c>
      <c r="N78" s="52">
        <v>2</v>
      </c>
      <c r="O78" s="52">
        <v>0</v>
      </c>
      <c r="P78" s="52">
        <v>0</v>
      </c>
      <c r="Q78" s="52">
        <v>0</v>
      </c>
      <c r="R78" s="52">
        <v>0</v>
      </c>
      <c r="S78" s="52">
        <v>0</v>
      </c>
      <c r="T78" s="52">
        <v>0</v>
      </c>
      <c r="U78" s="52">
        <v>0</v>
      </c>
      <c r="V78" s="50">
        <v>88</v>
      </c>
      <c r="W78" s="50"/>
      <c r="X78" s="50">
        <v>9</v>
      </c>
      <c r="Y78" s="50"/>
      <c r="Z78" s="50">
        <v>0</v>
      </c>
      <c r="AA78" s="50"/>
      <c r="AB78" s="50">
        <v>0</v>
      </c>
      <c r="AC78" s="50"/>
      <c r="AD78" s="50">
        <v>0</v>
      </c>
      <c r="AE78" s="50"/>
      <c r="AF78" s="50">
        <v>0</v>
      </c>
      <c r="AG78" s="50"/>
      <c r="AH78" s="50">
        <v>0</v>
      </c>
      <c r="AI78" s="50"/>
      <c r="AJ78" s="50">
        <v>4</v>
      </c>
      <c r="AK78" s="53"/>
    </row>
    <row r="79" spans="1:37" ht="15.75" x14ac:dyDescent="0.25">
      <c r="A79" s="47">
        <v>42780</v>
      </c>
      <c r="B79" s="48" t="s">
        <v>104</v>
      </c>
      <c r="C79" s="49">
        <v>4</v>
      </c>
      <c r="D79" s="49" t="s">
        <v>100</v>
      </c>
      <c r="E79" s="48">
        <v>65</v>
      </c>
      <c r="F79" s="48">
        <v>10</v>
      </c>
      <c r="G79" s="48"/>
      <c r="H79" s="50">
        <v>20</v>
      </c>
      <c r="I79" s="49">
        <v>240</v>
      </c>
      <c r="J79" s="50">
        <v>510</v>
      </c>
      <c r="K79" s="51"/>
      <c r="L79" s="52">
        <v>9.5</v>
      </c>
      <c r="M79" s="52">
        <v>10</v>
      </c>
      <c r="N79" s="52">
        <v>4</v>
      </c>
      <c r="O79" s="52">
        <v>14</v>
      </c>
      <c r="P79" s="52">
        <v>0</v>
      </c>
      <c r="Q79" s="52">
        <v>0</v>
      </c>
      <c r="R79" s="52">
        <v>0</v>
      </c>
      <c r="S79" s="52">
        <v>0</v>
      </c>
      <c r="T79" s="52">
        <v>0</v>
      </c>
      <c r="U79" s="52">
        <v>0</v>
      </c>
      <c r="V79" s="50">
        <v>156</v>
      </c>
      <c r="W79" s="50"/>
      <c r="X79" s="50">
        <v>6</v>
      </c>
      <c r="Y79" s="50"/>
      <c r="Z79" s="50">
        <v>0</v>
      </c>
      <c r="AA79" s="50"/>
      <c r="AB79" s="50">
        <v>0</v>
      </c>
      <c r="AC79" s="50"/>
      <c r="AD79" s="50">
        <v>0</v>
      </c>
      <c r="AE79" s="50"/>
      <c r="AF79" s="50">
        <v>0</v>
      </c>
      <c r="AG79" s="50"/>
      <c r="AH79" s="50">
        <v>0</v>
      </c>
      <c r="AI79" s="50"/>
      <c r="AJ79" s="50">
        <v>7</v>
      </c>
      <c r="AK79" s="53"/>
    </row>
    <row r="80" spans="1:37" ht="15.75" x14ac:dyDescent="0.25">
      <c r="A80" s="47">
        <v>42780</v>
      </c>
      <c r="B80" s="48" t="s">
        <v>104</v>
      </c>
      <c r="C80" s="49">
        <v>4</v>
      </c>
      <c r="D80" s="49" t="s">
        <v>95</v>
      </c>
      <c r="E80" s="48">
        <v>66</v>
      </c>
      <c r="F80" s="48">
        <v>11</v>
      </c>
      <c r="G80" s="50"/>
      <c r="H80" s="50">
        <v>20</v>
      </c>
      <c r="I80" s="49">
        <v>463</v>
      </c>
      <c r="J80" s="50">
        <v>574</v>
      </c>
      <c r="K80" s="50"/>
      <c r="L80" s="52">
        <v>5</v>
      </c>
      <c r="M80" s="52">
        <v>18</v>
      </c>
      <c r="N80" s="52">
        <v>0.8</v>
      </c>
      <c r="O80" s="52">
        <v>10</v>
      </c>
      <c r="P80" s="52">
        <v>0</v>
      </c>
      <c r="Q80" s="52">
        <v>0</v>
      </c>
      <c r="R80" s="52">
        <v>0</v>
      </c>
      <c r="S80" s="52">
        <v>0</v>
      </c>
      <c r="T80" s="52">
        <v>0</v>
      </c>
      <c r="U80" s="52">
        <v>0</v>
      </c>
      <c r="V80" s="50">
        <v>103</v>
      </c>
      <c r="W80" s="50"/>
      <c r="X80" s="50">
        <v>21</v>
      </c>
      <c r="Y80" s="50"/>
      <c r="Z80" s="50">
        <v>0</v>
      </c>
      <c r="AA80" s="50"/>
      <c r="AB80" s="50">
        <v>0</v>
      </c>
      <c r="AC80" s="50"/>
      <c r="AD80" s="50">
        <v>0</v>
      </c>
      <c r="AE80" s="50"/>
      <c r="AF80" s="50">
        <v>0</v>
      </c>
      <c r="AG80" s="50"/>
      <c r="AH80" s="50">
        <v>0</v>
      </c>
      <c r="AI80" s="50"/>
      <c r="AJ80" s="50">
        <v>2</v>
      </c>
      <c r="AK80" s="53"/>
    </row>
    <row r="81" spans="1:37" ht="15.75" x14ac:dyDescent="0.25">
      <c r="A81" s="47">
        <v>42780</v>
      </c>
      <c r="B81" s="48" t="s">
        <v>104</v>
      </c>
      <c r="C81" s="49">
        <v>4</v>
      </c>
      <c r="D81" s="49" t="s">
        <v>96</v>
      </c>
      <c r="E81" s="48">
        <v>67</v>
      </c>
      <c r="F81" s="48">
        <v>11</v>
      </c>
      <c r="G81" s="50"/>
      <c r="H81" s="50">
        <v>20</v>
      </c>
      <c r="I81" s="49">
        <v>324</v>
      </c>
      <c r="J81" s="50">
        <v>400</v>
      </c>
      <c r="K81" s="50"/>
      <c r="L81" s="52">
        <v>1.7</v>
      </c>
      <c r="M81" s="52">
        <v>6</v>
      </c>
      <c r="N81" s="52">
        <v>1</v>
      </c>
      <c r="O81" s="52">
        <v>0</v>
      </c>
      <c r="P81" s="52">
        <v>0</v>
      </c>
      <c r="Q81" s="52">
        <v>0</v>
      </c>
      <c r="R81" s="52">
        <v>0</v>
      </c>
      <c r="S81" s="52">
        <v>0</v>
      </c>
      <c r="T81" s="52">
        <v>0</v>
      </c>
      <c r="U81" s="52">
        <v>0</v>
      </c>
      <c r="V81" s="50">
        <v>31</v>
      </c>
      <c r="W81" s="50"/>
      <c r="X81" s="50">
        <v>7</v>
      </c>
      <c r="Y81" s="50"/>
      <c r="Z81" s="50">
        <v>0</v>
      </c>
      <c r="AA81" s="50"/>
      <c r="AB81" s="50">
        <v>0</v>
      </c>
      <c r="AC81" s="50"/>
      <c r="AD81" s="50">
        <v>0</v>
      </c>
      <c r="AE81" s="50"/>
      <c r="AF81" s="50">
        <v>0</v>
      </c>
      <c r="AG81" s="50"/>
      <c r="AH81" s="50">
        <v>0</v>
      </c>
      <c r="AI81" s="50"/>
      <c r="AJ81" s="50">
        <v>1</v>
      </c>
      <c r="AK81" s="53"/>
    </row>
    <row r="82" spans="1:37" ht="15.75" x14ac:dyDescent="0.25">
      <c r="A82" s="47">
        <v>42780</v>
      </c>
      <c r="B82" s="48" t="s">
        <v>104</v>
      </c>
      <c r="C82" s="49">
        <v>4</v>
      </c>
      <c r="D82" s="49" t="s">
        <v>97</v>
      </c>
      <c r="E82" s="48">
        <v>68</v>
      </c>
      <c r="F82" s="48">
        <v>11</v>
      </c>
      <c r="G82" s="50"/>
      <c r="H82" s="50">
        <v>20</v>
      </c>
      <c r="I82" s="49">
        <v>316</v>
      </c>
      <c r="J82" s="50">
        <v>413</v>
      </c>
      <c r="K82" s="50"/>
      <c r="L82" s="52">
        <v>12</v>
      </c>
      <c r="M82" s="52">
        <v>7</v>
      </c>
      <c r="N82" s="52">
        <v>1.3</v>
      </c>
      <c r="O82" s="52">
        <v>19</v>
      </c>
      <c r="P82" s="52">
        <v>0</v>
      </c>
      <c r="Q82" s="52">
        <v>0</v>
      </c>
      <c r="R82" s="52">
        <v>0</v>
      </c>
      <c r="S82" s="52">
        <v>0</v>
      </c>
      <c r="T82" s="52">
        <v>0</v>
      </c>
      <c r="U82" s="52">
        <v>0</v>
      </c>
      <c r="V82" s="50">
        <v>40</v>
      </c>
      <c r="W82" s="50"/>
      <c r="X82" s="50">
        <v>4</v>
      </c>
      <c r="Y82" s="50"/>
      <c r="Z82" s="50">
        <v>0</v>
      </c>
      <c r="AA82" s="50"/>
      <c r="AB82" s="50">
        <v>0</v>
      </c>
      <c r="AC82" s="50"/>
      <c r="AD82" s="50">
        <v>0</v>
      </c>
      <c r="AE82" s="50"/>
      <c r="AF82" s="50">
        <v>0</v>
      </c>
      <c r="AG82" s="50"/>
      <c r="AH82" s="50">
        <v>0</v>
      </c>
      <c r="AI82" s="50"/>
      <c r="AJ82" s="50">
        <v>1</v>
      </c>
      <c r="AK82" s="53"/>
    </row>
    <row r="83" spans="1:37" ht="15.75" x14ac:dyDescent="0.25">
      <c r="A83" s="47">
        <v>42780</v>
      </c>
      <c r="B83" s="48" t="s">
        <v>104</v>
      </c>
      <c r="C83" s="49">
        <v>4</v>
      </c>
      <c r="D83" s="49" t="s">
        <v>98</v>
      </c>
      <c r="E83" s="48">
        <v>69</v>
      </c>
      <c r="F83" s="48">
        <v>11</v>
      </c>
      <c r="G83" s="50"/>
      <c r="H83" s="50">
        <v>20</v>
      </c>
      <c r="I83" s="49">
        <v>575</v>
      </c>
      <c r="J83" s="50">
        <v>419</v>
      </c>
      <c r="K83" s="50"/>
      <c r="L83" s="52">
        <v>17</v>
      </c>
      <c r="M83" s="52">
        <v>10</v>
      </c>
      <c r="N83" s="52">
        <v>7.7</v>
      </c>
      <c r="O83" s="52">
        <v>7</v>
      </c>
      <c r="P83" s="52">
        <v>0</v>
      </c>
      <c r="Q83" s="52">
        <v>0</v>
      </c>
      <c r="R83" s="52">
        <v>0</v>
      </c>
      <c r="S83" s="52">
        <v>0</v>
      </c>
      <c r="T83" s="52">
        <v>0</v>
      </c>
      <c r="U83" s="52">
        <v>0</v>
      </c>
      <c r="V83" s="50">
        <v>18</v>
      </c>
      <c r="W83" s="50"/>
      <c r="X83" s="50">
        <v>4</v>
      </c>
      <c r="Y83" s="50"/>
      <c r="Z83" s="50">
        <v>0</v>
      </c>
      <c r="AA83" s="50"/>
      <c r="AB83" s="50">
        <v>0</v>
      </c>
      <c r="AC83" s="50"/>
      <c r="AD83" s="50">
        <v>0</v>
      </c>
      <c r="AE83" s="50"/>
      <c r="AF83" s="50">
        <v>0</v>
      </c>
      <c r="AG83" s="50"/>
      <c r="AH83" s="50">
        <v>0</v>
      </c>
      <c r="AI83" s="50"/>
      <c r="AJ83" s="50">
        <v>4</v>
      </c>
      <c r="AK83" s="53"/>
    </row>
    <row r="84" spans="1:37" ht="16.5" thickBot="1" x14ac:dyDescent="0.3">
      <c r="A84" s="54">
        <v>42780</v>
      </c>
      <c r="B84" s="55" t="s">
        <v>104</v>
      </c>
      <c r="C84" s="49">
        <v>4</v>
      </c>
      <c r="D84" s="56" t="s">
        <v>99</v>
      </c>
      <c r="E84" s="55">
        <v>70</v>
      </c>
      <c r="F84" s="55">
        <v>11</v>
      </c>
      <c r="G84" s="57"/>
      <c r="H84" s="57">
        <v>20</v>
      </c>
      <c r="I84" s="56">
        <v>288</v>
      </c>
      <c r="J84" s="57">
        <v>536</v>
      </c>
      <c r="K84" s="57"/>
      <c r="L84" s="58">
        <v>2</v>
      </c>
      <c r="M84" s="58">
        <v>2.5</v>
      </c>
      <c r="N84" s="58">
        <v>3.5</v>
      </c>
      <c r="O84" s="58">
        <v>6</v>
      </c>
      <c r="P84" s="58">
        <v>0</v>
      </c>
      <c r="Q84" s="58">
        <v>0</v>
      </c>
      <c r="R84" s="58">
        <v>0</v>
      </c>
      <c r="S84" s="58">
        <v>0</v>
      </c>
      <c r="T84" s="58">
        <v>0</v>
      </c>
      <c r="U84" s="58">
        <v>0</v>
      </c>
      <c r="V84" s="57">
        <v>47</v>
      </c>
      <c r="W84" s="57"/>
      <c r="X84" s="57">
        <v>5</v>
      </c>
      <c r="Y84" s="57"/>
      <c r="Z84" s="57">
        <v>0</v>
      </c>
      <c r="AA84" s="57"/>
      <c r="AB84" s="57">
        <v>1</v>
      </c>
      <c r="AC84" s="57"/>
      <c r="AD84" s="57">
        <v>0</v>
      </c>
      <c r="AE84" s="57"/>
      <c r="AF84" s="57">
        <v>0</v>
      </c>
      <c r="AG84" s="57"/>
      <c r="AH84" s="57">
        <v>0</v>
      </c>
      <c r="AI84" s="57"/>
      <c r="AJ84" s="57">
        <v>3</v>
      </c>
      <c r="AK84" s="59"/>
    </row>
    <row r="85" spans="1:37" ht="15.75" x14ac:dyDescent="0.25">
      <c r="A85" s="60">
        <v>42779</v>
      </c>
      <c r="B85" s="61" t="s">
        <v>105</v>
      </c>
      <c r="C85" s="97">
        <v>4</v>
      </c>
      <c r="D85" s="62" t="s">
        <v>91</v>
      </c>
      <c r="E85" s="61">
        <v>71</v>
      </c>
      <c r="F85" s="61">
        <v>16</v>
      </c>
      <c r="G85" s="63"/>
      <c r="H85" s="63">
        <v>20</v>
      </c>
      <c r="I85" s="62">
        <v>265</v>
      </c>
      <c r="J85" s="63">
        <v>475</v>
      </c>
      <c r="K85" s="63"/>
      <c r="L85" s="64">
        <v>6</v>
      </c>
      <c r="M85" s="64">
        <v>1.5</v>
      </c>
      <c r="N85" s="64">
        <v>0</v>
      </c>
      <c r="O85" s="64">
        <v>0</v>
      </c>
      <c r="P85" s="64">
        <v>0</v>
      </c>
      <c r="Q85" s="64">
        <v>0</v>
      </c>
      <c r="R85" s="64">
        <v>0</v>
      </c>
      <c r="S85" s="64">
        <v>0</v>
      </c>
      <c r="T85" s="64">
        <v>0</v>
      </c>
      <c r="U85" s="64">
        <v>0</v>
      </c>
      <c r="V85" s="63">
        <v>89</v>
      </c>
      <c r="W85" s="63"/>
      <c r="X85" s="63">
        <v>42</v>
      </c>
      <c r="Y85" s="63"/>
      <c r="Z85" s="63">
        <v>0</v>
      </c>
      <c r="AA85" s="63"/>
      <c r="AB85" s="63">
        <v>0</v>
      </c>
      <c r="AC85" s="63"/>
      <c r="AD85" s="63">
        <v>0</v>
      </c>
      <c r="AE85" s="63"/>
      <c r="AF85" s="63">
        <v>0</v>
      </c>
      <c r="AG85" s="63"/>
      <c r="AH85" s="63">
        <v>0</v>
      </c>
      <c r="AI85" s="63"/>
      <c r="AJ85" s="63">
        <v>2</v>
      </c>
      <c r="AK85" s="65"/>
    </row>
    <row r="86" spans="1:37" ht="15.75" x14ac:dyDescent="0.25">
      <c r="A86" s="66">
        <v>42779</v>
      </c>
      <c r="B86" s="67" t="s">
        <v>105</v>
      </c>
      <c r="C86" s="97">
        <v>4</v>
      </c>
      <c r="D86" s="68" t="s">
        <v>92</v>
      </c>
      <c r="E86" s="67">
        <v>72</v>
      </c>
      <c r="F86" s="67">
        <v>16</v>
      </c>
      <c r="G86" s="69"/>
      <c r="H86" s="69">
        <v>20</v>
      </c>
      <c r="I86" s="68">
        <v>142</v>
      </c>
      <c r="J86" s="69">
        <v>386</v>
      </c>
      <c r="K86" s="69"/>
      <c r="L86" s="70">
        <v>3</v>
      </c>
      <c r="M86" s="70">
        <v>1.5</v>
      </c>
      <c r="N86" s="70">
        <v>0</v>
      </c>
      <c r="O86" s="70">
        <v>0</v>
      </c>
      <c r="P86" s="70">
        <v>0</v>
      </c>
      <c r="Q86" s="70">
        <v>0</v>
      </c>
      <c r="R86" s="70">
        <v>0</v>
      </c>
      <c r="S86" s="70">
        <v>0</v>
      </c>
      <c r="T86" s="70">
        <v>0</v>
      </c>
      <c r="U86" s="70">
        <v>0</v>
      </c>
      <c r="V86" s="69">
        <v>36</v>
      </c>
      <c r="W86" s="69"/>
      <c r="X86" s="69">
        <v>29</v>
      </c>
      <c r="Y86" s="69"/>
      <c r="Z86" s="69">
        <v>0</v>
      </c>
      <c r="AA86" s="69"/>
      <c r="AB86" s="69">
        <v>0</v>
      </c>
      <c r="AC86" s="69"/>
      <c r="AD86" s="69">
        <v>0</v>
      </c>
      <c r="AE86" s="69"/>
      <c r="AF86" s="69">
        <v>0</v>
      </c>
      <c r="AG86" s="69"/>
      <c r="AH86" s="69">
        <v>0</v>
      </c>
      <c r="AI86" s="69"/>
      <c r="AJ86" s="69">
        <v>2</v>
      </c>
      <c r="AK86" s="71"/>
    </row>
    <row r="87" spans="1:37" ht="15.75" x14ac:dyDescent="0.25">
      <c r="A87" s="66">
        <v>42779</v>
      </c>
      <c r="B87" s="72" t="s">
        <v>105</v>
      </c>
      <c r="C87" s="97">
        <v>4</v>
      </c>
      <c r="D87" s="68" t="s">
        <v>93</v>
      </c>
      <c r="E87" s="72">
        <v>73</v>
      </c>
      <c r="F87" s="72" t="s">
        <v>114</v>
      </c>
      <c r="G87" s="69"/>
      <c r="H87" s="69">
        <v>20</v>
      </c>
      <c r="I87" s="68">
        <v>348</v>
      </c>
      <c r="J87" s="69">
        <v>376</v>
      </c>
      <c r="K87" s="69"/>
      <c r="L87" s="70">
        <v>1.4</v>
      </c>
      <c r="M87" s="70">
        <v>3</v>
      </c>
      <c r="N87" s="70">
        <v>11.6</v>
      </c>
      <c r="O87" s="70">
        <v>0</v>
      </c>
      <c r="P87" s="70">
        <v>0</v>
      </c>
      <c r="Q87" s="70">
        <v>2.6</v>
      </c>
      <c r="R87" s="70">
        <v>5</v>
      </c>
      <c r="S87" s="70">
        <v>0</v>
      </c>
      <c r="T87" s="70">
        <v>0</v>
      </c>
      <c r="U87" s="70">
        <v>0</v>
      </c>
      <c r="V87" s="69">
        <v>84</v>
      </c>
      <c r="W87" s="69"/>
      <c r="X87" s="69">
        <v>40</v>
      </c>
      <c r="Y87" s="69"/>
      <c r="Z87" s="69">
        <v>0</v>
      </c>
      <c r="AA87" s="69"/>
      <c r="AB87" s="69">
        <v>0</v>
      </c>
      <c r="AC87" s="69"/>
      <c r="AD87" s="69">
        <v>0</v>
      </c>
      <c r="AE87" s="69"/>
      <c r="AF87" s="69">
        <v>0</v>
      </c>
      <c r="AG87" s="69"/>
      <c r="AH87" s="69">
        <v>0</v>
      </c>
      <c r="AI87" s="69"/>
      <c r="AJ87" s="69">
        <v>3</v>
      </c>
      <c r="AK87" s="71"/>
    </row>
    <row r="88" spans="1:37" ht="15.75" x14ac:dyDescent="0.25">
      <c r="A88" s="66">
        <v>42779</v>
      </c>
      <c r="B88" s="67" t="s">
        <v>105</v>
      </c>
      <c r="C88" s="97">
        <v>4</v>
      </c>
      <c r="D88" s="68" t="s">
        <v>94</v>
      </c>
      <c r="E88" s="67">
        <v>74</v>
      </c>
      <c r="F88" s="67">
        <v>15</v>
      </c>
      <c r="G88" s="69"/>
      <c r="H88" s="69">
        <v>20</v>
      </c>
      <c r="I88" s="68">
        <v>480</v>
      </c>
      <c r="J88" s="69">
        <v>338</v>
      </c>
      <c r="K88" s="69"/>
      <c r="L88" s="70">
        <v>8</v>
      </c>
      <c r="M88" s="70">
        <v>2.5</v>
      </c>
      <c r="N88" s="70">
        <v>7</v>
      </c>
      <c r="O88" s="70">
        <v>4</v>
      </c>
      <c r="P88" s="70">
        <v>5</v>
      </c>
      <c r="Q88" s="70">
        <v>0</v>
      </c>
      <c r="R88" s="70">
        <v>0</v>
      </c>
      <c r="S88" s="70">
        <v>0</v>
      </c>
      <c r="T88" s="70">
        <v>0</v>
      </c>
      <c r="U88" s="70">
        <v>0</v>
      </c>
      <c r="V88" s="69">
        <v>12</v>
      </c>
      <c r="W88" s="69"/>
      <c r="X88" s="69">
        <v>31</v>
      </c>
      <c r="Y88" s="69"/>
      <c r="Z88" s="69">
        <v>0</v>
      </c>
      <c r="AA88" s="69"/>
      <c r="AB88" s="69">
        <v>0</v>
      </c>
      <c r="AC88" s="69"/>
      <c r="AD88" s="69">
        <v>0</v>
      </c>
      <c r="AE88" s="69"/>
      <c r="AF88" s="69">
        <v>0</v>
      </c>
      <c r="AG88" s="69"/>
      <c r="AH88" s="69">
        <v>0</v>
      </c>
      <c r="AI88" s="69"/>
      <c r="AJ88" s="69">
        <v>7</v>
      </c>
      <c r="AK88" s="71"/>
    </row>
    <row r="89" spans="1:37" ht="15.75" x14ac:dyDescent="0.25">
      <c r="A89" s="66">
        <v>42779</v>
      </c>
      <c r="B89" s="67" t="s">
        <v>105</v>
      </c>
      <c r="C89" s="97">
        <v>4</v>
      </c>
      <c r="D89" s="68" t="s">
        <v>100</v>
      </c>
      <c r="E89" s="72">
        <v>75</v>
      </c>
      <c r="F89" s="67">
        <v>15</v>
      </c>
      <c r="G89" s="69"/>
      <c r="H89" s="69">
        <v>20</v>
      </c>
      <c r="I89" s="68">
        <v>454</v>
      </c>
      <c r="J89" s="69">
        <v>458</v>
      </c>
      <c r="K89" s="69"/>
      <c r="L89" s="70">
        <v>0.3</v>
      </c>
      <c r="M89" s="70">
        <v>2.8</v>
      </c>
      <c r="N89" s="70">
        <v>0</v>
      </c>
      <c r="O89" s="70">
        <v>0</v>
      </c>
      <c r="P89" s="70">
        <v>0</v>
      </c>
      <c r="Q89" s="70">
        <v>0</v>
      </c>
      <c r="R89" s="70">
        <v>0</v>
      </c>
      <c r="S89" s="70">
        <v>0</v>
      </c>
      <c r="T89" s="70">
        <v>0</v>
      </c>
      <c r="U89" s="70">
        <v>0</v>
      </c>
      <c r="V89" s="69">
        <v>21</v>
      </c>
      <c r="W89" s="69"/>
      <c r="X89" s="69">
        <v>22</v>
      </c>
      <c r="Y89" s="69"/>
      <c r="Z89" s="69">
        <v>0</v>
      </c>
      <c r="AA89" s="69"/>
      <c r="AB89" s="69">
        <v>0</v>
      </c>
      <c r="AC89" s="69"/>
      <c r="AD89" s="69">
        <v>0</v>
      </c>
      <c r="AE89" s="69"/>
      <c r="AF89" s="69">
        <v>0</v>
      </c>
      <c r="AG89" s="69"/>
      <c r="AH89" s="69">
        <v>0</v>
      </c>
      <c r="AI89" s="69"/>
      <c r="AJ89" s="69">
        <v>2</v>
      </c>
      <c r="AK89" s="71"/>
    </row>
    <row r="90" spans="1:37" ht="15.75" x14ac:dyDescent="0.25">
      <c r="A90" s="66">
        <v>42779</v>
      </c>
      <c r="B90" s="67" t="s">
        <v>105</v>
      </c>
      <c r="C90" s="97">
        <v>4</v>
      </c>
      <c r="D90" s="68" t="s">
        <v>96</v>
      </c>
      <c r="E90" s="67">
        <v>76</v>
      </c>
      <c r="F90" s="67">
        <v>18</v>
      </c>
      <c r="G90" s="69"/>
      <c r="H90" s="69">
        <v>20</v>
      </c>
      <c r="I90" s="68">
        <v>364</v>
      </c>
      <c r="J90" s="69">
        <v>341</v>
      </c>
      <c r="K90" s="69"/>
      <c r="L90" s="70">
        <v>17</v>
      </c>
      <c r="M90" s="70">
        <v>0</v>
      </c>
      <c r="N90" s="70">
        <v>0</v>
      </c>
      <c r="O90" s="70">
        <v>0</v>
      </c>
      <c r="P90" s="70">
        <v>0</v>
      </c>
      <c r="Q90" s="70">
        <v>0</v>
      </c>
      <c r="R90" s="70">
        <v>0</v>
      </c>
      <c r="S90" s="70">
        <v>0</v>
      </c>
      <c r="T90" s="70">
        <v>0</v>
      </c>
      <c r="U90" s="70">
        <v>0</v>
      </c>
      <c r="V90" s="69">
        <v>68</v>
      </c>
      <c r="W90" s="69"/>
      <c r="X90" s="69">
        <v>24</v>
      </c>
      <c r="Y90" s="69"/>
      <c r="Z90" s="69">
        <v>0</v>
      </c>
      <c r="AA90" s="69"/>
      <c r="AB90" s="69">
        <v>0</v>
      </c>
      <c r="AC90" s="69"/>
      <c r="AD90" s="69">
        <v>0</v>
      </c>
      <c r="AE90" s="69"/>
      <c r="AF90" s="69">
        <v>0</v>
      </c>
      <c r="AG90" s="69"/>
      <c r="AH90" s="69">
        <v>0</v>
      </c>
      <c r="AI90" s="69"/>
      <c r="AJ90" s="69">
        <v>4</v>
      </c>
      <c r="AK90" s="71"/>
    </row>
    <row r="91" spans="1:37" ht="15.75" x14ac:dyDescent="0.25">
      <c r="A91" s="66">
        <v>42779</v>
      </c>
      <c r="B91" s="67" t="s">
        <v>105</v>
      </c>
      <c r="C91" s="97">
        <v>4</v>
      </c>
      <c r="D91" s="68" t="s">
        <v>96</v>
      </c>
      <c r="E91" s="72">
        <v>77</v>
      </c>
      <c r="F91" s="67">
        <v>18</v>
      </c>
      <c r="G91" s="69"/>
      <c r="H91" s="69">
        <v>20</v>
      </c>
      <c r="I91" s="68">
        <v>275</v>
      </c>
      <c r="J91" s="69">
        <v>461</v>
      </c>
      <c r="K91" s="69"/>
      <c r="L91" s="70">
        <v>3</v>
      </c>
      <c r="M91" s="70">
        <v>2</v>
      </c>
      <c r="N91" s="70">
        <v>0</v>
      </c>
      <c r="O91" s="70">
        <v>0</v>
      </c>
      <c r="P91" s="70">
        <v>0</v>
      </c>
      <c r="Q91" s="70">
        <v>0</v>
      </c>
      <c r="R91" s="70">
        <v>0</v>
      </c>
      <c r="S91" s="70">
        <v>0</v>
      </c>
      <c r="T91" s="70">
        <v>0</v>
      </c>
      <c r="U91" s="70">
        <v>0</v>
      </c>
      <c r="V91" s="69">
        <v>36</v>
      </c>
      <c r="W91" s="69"/>
      <c r="X91" s="69">
        <v>23</v>
      </c>
      <c r="Y91" s="69"/>
      <c r="Z91" s="69">
        <v>16</v>
      </c>
      <c r="AA91" s="69"/>
      <c r="AB91" s="69">
        <v>0</v>
      </c>
      <c r="AC91" s="69"/>
      <c r="AD91" s="69">
        <v>0</v>
      </c>
      <c r="AE91" s="69"/>
      <c r="AF91" s="69">
        <v>0</v>
      </c>
      <c r="AG91" s="69"/>
      <c r="AH91" s="69">
        <v>0</v>
      </c>
      <c r="AI91" s="69"/>
      <c r="AJ91" s="69">
        <v>0</v>
      </c>
      <c r="AK91" s="71"/>
    </row>
    <row r="92" spans="1:37" ht="15.75" x14ac:dyDescent="0.25">
      <c r="A92" s="66">
        <v>42779</v>
      </c>
      <c r="B92" s="67" t="s">
        <v>105</v>
      </c>
      <c r="C92" s="97">
        <v>4</v>
      </c>
      <c r="D92" s="68" t="s">
        <v>97</v>
      </c>
      <c r="E92" s="67">
        <v>78</v>
      </c>
      <c r="F92" s="67" t="s">
        <v>115</v>
      </c>
      <c r="G92" s="69"/>
      <c r="H92" s="69">
        <v>20</v>
      </c>
      <c r="I92" s="68">
        <v>392</v>
      </c>
      <c r="J92" s="69">
        <v>575</v>
      </c>
      <c r="K92" s="69"/>
      <c r="L92" s="70">
        <v>3</v>
      </c>
      <c r="M92" s="70">
        <v>10</v>
      </c>
      <c r="N92" s="70">
        <v>0</v>
      </c>
      <c r="O92" s="70">
        <v>0</v>
      </c>
      <c r="P92" s="70">
        <v>0</v>
      </c>
      <c r="Q92" s="70">
        <v>0</v>
      </c>
      <c r="R92" s="70">
        <v>0</v>
      </c>
      <c r="S92" s="70">
        <v>0</v>
      </c>
      <c r="T92" s="70">
        <v>0</v>
      </c>
      <c r="U92" s="70">
        <v>0</v>
      </c>
      <c r="V92" s="69">
        <v>31</v>
      </c>
      <c r="W92" s="69"/>
      <c r="X92" s="69">
        <v>15</v>
      </c>
      <c r="Y92" s="69"/>
      <c r="Z92" s="69">
        <v>0</v>
      </c>
      <c r="AA92" s="69"/>
      <c r="AB92" s="69">
        <v>0</v>
      </c>
      <c r="AC92" s="69"/>
      <c r="AD92" s="69">
        <v>0</v>
      </c>
      <c r="AE92" s="69"/>
      <c r="AF92" s="69">
        <v>0</v>
      </c>
      <c r="AG92" s="69"/>
      <c r="AH92" s="69">
        <v>0</v>
      </c>
      <c r="AI92" s="69"/>
      <c r="AJ92" s="69">
        <v>0</v>
      </c>
      <c r="AK92" s="71"/>
    </row>
    <row r="93" spans="1:37" ht="15.75" x14ac:dyDescent="0.25">
      <c r="A93" s="66">
        <v>42779</v>
      </c>
      <c r="B93" s="67" t="s">
        <v>105</v>
      </c>
      <c r="C93" s="97">
        <v>4</v>
      </c>
      <c r="D93" s="68" t="s">
        <v>98</v>
      </c>
      <c r="E93" s="72">
        <v>79</v>
      </c>
      <c r="F93" s="69">
        <v>17</v>
      </c>
      <c r="G93" s="69"/>
      <c r="H93" s="67">
        <v>20</v>
      </c>
      <c r="I93" s="68">
        <v>276</v>
      </c>
      <c r="J93" s="69">
        <v>633</v>
      </c>
      <c r="K93" s="69"/>
      <c r="L93" s="70">
        <v>2.5</v>
      </c>
      <c r="M93" s="70">
        <v>1.5</v>
      </c>
      <c r="N93" s="70">
        <v>0.3</v>
      </c>
      <c r="O93" s="70">
        <v>0</v>
      </c>
      <c r="P93" s="70">
        <v>0</v>
      </c>
      <c r="Q93" s="70">
        <v>0</v>
      </c>
      <c r="R93" s="70">
        <v>0</v>
      </c>
      <c r="S93" s="70">
        <v>0</v>
      </c>
      <c r="T93" s="70">
        <v>0</v>
      </c>
      <c r="U93" s="70">
        <v>0</v>
      </c>
      <c r="V93" s="69">
        <v>5</v>
      </c>
      <c r="W93" s="69"/>
      <c r="X93" s="69">
        <v>8</v>
      </c>
      <c r="Y93" s="69"/>
      <c r="Z93" s="69">
        <v>0</v>
      </c>
      <c r="AA93" s="69"/>
      <c r="AB93" s="69">
        <v>0</v>
      </c>
      <c r="AC93" s="69"/>
      <c r="AD93" s="69">
        <v>0</v>
      </c>
      <c r="AE93" s="69"/>
      <c r="AF93" s="69">
        <v>0</v>
      </c>
      <c r="AG93" s="69"/>
      <c r="AH93" s="69">
        <v>0</v>
      </c>
      <c r="AI93" s="69"/>
      <c r="AJ93" s="69">
        <v>0</v>
      </c>
      <c r="AK93" s="71"/>
    </row>
    <row r="94" spans="1:37" ht="16.5" thickBot="1" x14ac:dyDescent="0.3">
      <c r="A94" s="73">
        <v>42779</v>
      </c>
      <c r="B94" s="74" t="s">
        <v>105</v>
      </c>
      <c r="C94" s="97">
        <v>4</v>
      </c>
      <c r="D94" s="75" t="s">
        <v>99</v>
      </c>
      <c r="E94" s="75">
        <v>80</v>
      </c>
      <c r="F94" s="76">
        <v>17</v>
      </c>
      <c r="G94" s="76"/>
      <c r="H94" s="74">
        <v>20</v>
      </c>
      <c r="I94" s="75">
        <v>320</v>
      </c>
      <c r="J94" s="76">
        <v>485</v>
      </c>
      <c r="K94" s="76"/>
      <c r="L94" s="77">
        <v>0</v>
      </c>
      <c r="M94" s="77">
        <v>2.6</v>
      </c>
      <c r="N94" s="77">
        <v>6</v>
      </c>
      <c r="O94" s="77">
        <v>0</v>
      </c>
      <c r="P94" s="77">
        <v>0</v>
      </c>
      <c r="Q94" s="77">
        <v>0</v>
      </c>
      <c r="R94" s="77">
        <v>0</v>
      </c>
      <c r="S94" s="77">
        <v>0</v>
      </c>
      <c r="T94" s="77">
        <v>0</v>
      </c>
      <c r="U94" s="77">
        <v>0</v>
      </c>
      <c r="V94" s="76">
        <v>33</v>
      </c>
      <c r="W94" s="76"/>
      <c r="X94" s="76">
        <v>12</v>
      </c>
      <c r="Y94" s="76"/>
      <c r="Z94" s="76">
        <v>0</v>
      </c>
      <c r="AA94" s="76"/>
      <c r="AB94" s="76">
        <v>0</v>
      </c>
      <c r="AC94" s="76"/>
      <c r="AD94" s="76">
        <v>0</v>
      </c>
      <c r="AE94" s="76"/>
      <c r="AF94" s="76">
        <v>0</v>
      </c>
      <c r="AG94" s="76"/>
      <c r="AH94" s="76">
        <v>0</v>
      </c>
      <c r="AI94" s="76"/>
      <c r="AJ94" s="76">
        <v>2</v>
      </c>
      <c r="AK94" s="78"/>
    </row>
    <row r="95" spans="1:37" ht="15.75" x14ac:dyDescent="0.25">
      <c r="A95" s="40">
        <v>42816</v>
      </c>
      <c r="B95" s="41" t="s">
        <v>104</v>
      </c>
      <c r="C95" s="42">
        <v>5</v>
      </c>
      <c r="D95" s="42" t="s">
        <v>91</v>
      </c>
      <c r="E95" s="41">
        <v>61</v>
      </c>
      <c r="F95" s="41">
        <v>10</v>
      </c>
      <c r="G95" s="41"/>
      <c r="H95" s="43">
        <v>20</v>
      </c>
      <c r="I95" s="42">
        <v>208</v>
      </c>
      <c r="J95" s="43">
        <v>578</v>
      </c>
      <c r="K95" s="44"/>
      <c r="L95" s="45">
        <v>5</v>
      </c>
      <c r="M95" s="45">
        <v>7</v>
      </c>
      <c r="N95" s="45">
        <v>0</v>
      </c>
      <c r="O95" s="45">
        <v>0</v>
      </c>
      <c r="P95" s="45">
        <v>0</v>
      </c>
      <c r="Q95" s="45">
        <v>0</v>
      </c>
      <c r="R95" s="45">
        <v>0</v>
      </c>
      <c r="S95" s="45">
        <v>0</v>
      </c>
      <c r="T95" s="45">
        <v>0</v>
      </c>
      <c r="U95" s="45">
        <v>0</v>
      </c>
      <c r="V95" s="43">
        <v>24</v>
      </c>
      <c r="W95" s="43"/>
      <c r="X95" s="43">
        <v>25</v>
      </c>
      <c r="Y95" s="43"/>
      <c r="Z95" s="43">
        <v>0</v>
      </c>
      <c r="AA95" s="43"/>
      <c r="AB95" s="43">
        <v>0</v>
      </c>
      <c r="AC95" s="43"/>
      <c r="AD95" s="43">
        <v>0</v>
      </c>
      <c r="AE95" s="43">
        <v>0</v>
      </c>
      <c r="AF95" s="43">
        <v>0</v>
      </c>
      <c r="AG95" s="43">
        <v>0</v>
      </c>
      <c r="AH95" s="43">
        <v>0</v>
      </c>
      <c r="AI95" s="43"/>
      <c r="AJ95" s="43">
        <v>5</v>
      </c>
      <c r="AK95" s="46"/>
    </row>
    <row r="96" spans="1:37" ht="15.75" x14ac:dyDescent="0.25">
      <c r="A96" s="47">
        <v>42816</v>
      </c>
      <c r="B96" s="48" t="s">
        <v>104</v>
      </c>
      <c r="C96" s="49">
        <v>5</v>
      </c>
      <c r="D96" s="49" t="s">
        <v>92</v>
      </c>
      <c r="E96" s="48">
        <v>62</v>
      </c>
      <c r="F96" s="48">
        <v>10</v>
      </c>
      <c r="G96" s="48"/>
      <c r="H96" s="50">
        <v>20</v>
      </c>
      <c r="I96" s="49">
        <v>242</v>
      </c>
      <c r="J96" s="50">
        <v>570</v>
      </c>
      <c r="K96" s="51"/>
      <c r="L96" s="52">
        <v>10</v>
      </c>
      <c r="M96" s="52">
        <v>0</v>
      </c>
      <c r="N96" s="52">
        <v>0</v>
      </c>
      <c r="O96" s="52">
        <v>0</v>
      </c>
      <c r="P96" s="52">
        <v>0</v>
      </c>
      <c r="Q96" s="52">
        <v>4</v>
      </c>
      <c r="R96" s="52">
        <v>1</v>
      </c>
      <c r="S96" s="52">
        <v>0</v>
      </c>
      <c r="T96" s="52">
        <v>0</v>
      </c>
      <c r="U96" s="52">
        <v>3</v>
      </c>
      <c r="V96" s="50">
        <v>11</v>
      </c>
      <c r="W96" s="50"/>
      <c r="X96" s="50">
        <v>11</v>
      </c>
      <c r="Y96" s="50"/>
      <c r="Z96" s="50">
        <v>0</v>
      </c>
      <c r="AA96" s="50"/>
      <c r="AB96" s="50">
        <v>0</v>
      </c>
      <c r="AC96" s="50"/>
      <c r="AD96" s="50">
        <v>0</v>
      </c>
      <c r="AE96" s="50">
        <v>0</v>
      </c>
      <c r="AF96" s="50">
        <v>0</v>
      </c>
      <c r="AG96" s="50">
        <v>0</v>
      </c>
      <c r="AH96" s="50">
        <v>0</v>
      </c>
      <c r="AI96" s="50"/>
      <c r="AJ96" s="50">
        <v>0</v>
      </c>
      <c r="AK96" s="53"/>
    </row>
    <row r="97" spans="1:37" ht="15.75" x14ac:dyDescent="0.25">
      <c r="A97" s="47">
        <v>42816</v>
      </c>
      <c r="B97" s="48" t="s">
        <v>104</v>
      </c>
      <c r="C97" s="49">
        <v>5</v>
      </c>
      <c r="D97" s="49" t="s">
        <v>93</v>
      </c>
      <c r="E97" s="48">
        <v>63</v>
      </c>
      <c r="F97" s="48">
        <v>10</v>
      </c>
      <c r="G97" s="48"/>
      <c r="H97" s="50">
        <v>20</v>
      </c>
      <c r="I97" s="49">
        <v>294</v>
      </c>
      <c r="J97" s="50">
        <v>549</v>
      </c>
      <c r="K97" s="51"/>
      <c r="L97" s="52">
        <v>0</v>
      </c>
      <c r="M97" s="52">
        <v>0</v>
      </c>
      <c r="N97" s="52">
        <v>0</v>
      </c>
      <c r="O97" s="52">
        <v>0</v>
      </c>
      <c r="P97" s="52">
        <v>0</v>
      </c>
      <c r="Q97" s="52">
        <v>0</v>
      </c>
      <c r="R97" s="52">
        <v>0</v>
      </c>
      <c r="S97" s="52">
        <v>0</v>
      </c>
      <c r="T97" s="52">
        <v>0</v>
      </c>
      <c r="U97" s="52">
        <v>0</v>
      </c>
      <c r="V97" s="50">
        <v>13</v>
      </c>
      <c r="W97" s="50"/>
      <c r="X97" s="50">
        <v>18</v>
      </c>
      <c r="Y97" s="50"/>
      <c r="Z97" s="50">
        <v>0</v>
      </c>
      <c r="AA97" s="50"/>
      <c r="AB97" s="50">
        <v>0</v>
      </c>
      <c r="AC97" s="50"/>
      <c r="AD97" s="50">
        <v>0</v>
      </c>
      <c r="AE97" s="50">
        <v>0</v>
      </c>
      <c r="AF97" s="50">
        <v>0</v>
      </c>
      <c r="AG97" s="50">
        <v>0</v>
      </c>
      <c r="AH97" s="50">
        <v>0</v>
      </c>
      <c r="AI97" s="50"/>
      <c r="AJ97" s="50">
        <v>4</v>
      </c>
      <c r="AK97" s="53"/>
    </row>
    <row r="98" spans="1:37" ht="15.75" x14ac:dyDescent="0.25">
      <c r="A98" s="47">
        <v>42816</v>
      </c>
      <c r="B98" s="48" t="s">
        <v>104</v>
      </c>
      <c r="C98" s="49">
        <v>5</v>
      </c>
      <c r="D98" s="49" t="s">
        <v>94</v>
      </c>
      <c r="E98" s="48">
        <v>64</v>
      </c>
      <c r="F98" s="48">
        <v>10</v>
      </c>
      <c r="G98" s="48"/>
      <c r="H98" s="50">
        <v>20</v>
      </c>
      <c r="I98" s="49">
        <v>410</v>
      </c>
      <c r="J98" s="50">
        <v>449</v>
      </c>
      <c r="K98" s="51"/>
      <c r="L98" s="52">
        <v>0</v>
      </c>
      <c r="M98" s="52">
        <v>0</v>
      </c>
      <c r="N98" s="52">
        <v>0</v>
      </c>
      <c r="O98" s="52">
        <v>4</v>
      </c>
      <c r="P98" s="52">
        <v>3</v>
      </c>
      <c r="Q98" s="52">
        <v>1</v>
      </c>
      <c r="R98" s="52">
        <v>4</v>
      </c>
      <c r="S98" s="52">
        <v>0</v>
      </c>
      <c r="T98" s="52">
        <v>0</v>
      </c>
      <c r="U98" s="52">
        <v>0</v>
      </c>
      <c r="V98" s="50">
        <v>18</v>
      </c>
      <c r="W98" s="50"/>
      <c r="X98" s="50">
        <v>6</v>
      </c>
      <c r="Y98" s="50"/>
      <c r="Z98" s="50">
        <v>0</v>
      </c>
      <c r="AA98" s="50"/>
      <c r="AB98" s="50">
        <v>0</v>
      </c>
      <c r="AC98" s="50"/>
      <c r="AD98" s="50">
        <v>0</v>
      </c>
      <c r="AE98" s="50">
        <v>0</v>
      </c>
      <c r="AF98" s="50">
        <v>0</v>
      </c>
      <c r="AG98" s="50">
        <v>0</v>
      </c>
      <c r="AH98" s="50">
        <v>0</v>
      </c>
      <c r="AI98" s="50"/>
      <c r="AJ98" s="50">
        <v>0</v>
      </c>
      <c r="AK98" s="53"/>
    </row>
    <row r="99" spans="1:37" ht="15.75" x14ac:dyDescent="0.25">
      <c r="A99" s="47">
        <v>42816</v>
      </c>
      <c r="B99" s="48" t="s">
        <v>104</v>
      </c>
      <c r="C99" s="49">
        <v>5</v>
      </c>
      <c r="D99" s="49" t="s">
        <v>100</v>
      </c>
      <c r="E99" s="48">
        <v>65</v>
      </c>
      <c r="F99" s="48">
        <v>10</v>
      </c>
      <c r="G99" s="48"/>
      <c r="H99" s="50">
        <v>20</v>
      </c>
      <c r="I99" s="49">
        <v>283</v>
      </c>
      <c r="J99" s="50">
        <v>489</v>
      </c>
      <c r="K99" s="51"/>
      <c r="L99" s="52">
        <v>4</v>
      </c>
      <c r="M99" s="52">
        <v>0</v>
      </c>
      <c r="N99" s="52">
        <v>0</v>
      </c>
      <c r="O99" s="52">
        <v>0</v>
      </c>
      <c r="P99" s="52">
        <v>0</v>
      </c>
      <c r="Q99" s="52">
        <v>6</v>
      </c>
      <c r="R99" s="52">
        <v>0</v>
      </c>
      <c r="S99" s="52">
        <v>0</v>
      </c>
      <c r="T99" s="52">
        <v>0</v>
      </c>
      <c r="U99" s="52">
        <v>0</v>
      </c>
      <c r="V99" s="50">
        <v>3</v>
      </c>
      <c r="W99" s="50"/>
      <c r="X99" s="50">
        <v>14</v>
      </c>
      <c r="Y99" s="50"/>
      <c r="Z99" s="50">
        <v>0</v>
      </c>
      <c r="AA99" s="50"/>
      <c r="AB99" s="50">
        <v>0</v>
      </c>
      <c r="AC99" s="50"/>
      <c r="AD99" s="50">
        <v>0</v>
      </c>
      <c r="AE99" s="50">
        <v>0</v>
      </c>
      <c r="AF99" s="50">
        <v>0</v>
      </c>
      <c r="AG99" s="50">
        <v>0</v>
      </c>
      <c r="AH99" s="50">
        <v>0</v>
      </c>
      <c r="AI99" s="50"/>
      <c r="AJ99" s="50">
        <v>2</v>
      </c>
      <c r="AK99" s="53"/>
    </row>
    <row r="100" spans="1:37" ht="15.75" x14ac:dyDescent="0.25">
      <c r="A100" s="47">
        <v>42816</v>
      </c>
      <c r="B100" s="48" t="s">
        <v>104</v>
      </c>
      <c r="C100" s="49">
        <v>5</v>
      </c>
      <c r="D100" s="49" t="s">
        <v>95</v>
      </c>
      <c r="E100" s="48">
        <v>66</v>
      </c>
      <c r="F100" s="48">
        <v>11</v>
      </c>
      <c r="G100" s="50"/>
      <c r="H100" s="50">
        <v>20</v>
      </c>
      <c r="I100" s="49">
        <v>390</v>
      </c>
      <c r="J100" s="50">
        <v>533</v>
      </c>
      <c r="K100" s="50"/>
      <c r="L100" s="52">
        <v>0</v>
      </c>
      <c r="M100" s="52">
        <v>0</v>
      </c>
      <c r="N100" s="52">
        <v>0</v>
      </c>
      <c r="O100" s="52">
        <v>0</v>
      </c>
      <c r="P100" s="52">
        <v>0</v>
      </c>
      <c r="Q100" s="52">
        <v>0</v>
      </c>
      <c r="R100" s="52">
        <v>0</v>
      </c>
      <c r="S100" s="52">
        <v>0</v>
      </c>
      <c r="T100" s="52">
        <v>0</v>
      </c>
      <c r="U100" s="52">
        <v>0</v>
      </c>
      <c r="V100" s="50">
        <v>8</v>
      </c>
      <c r="W100" s="50"/>
      <c r="X100" s="50">
        <v>1</v>
      </c>
      <c r="Y100" s="50"/>
      <c r="Z100" s="50">
        <v>0</v>
      </c>
      <c r="AA100" s="50"/>
      <c r="AB100" s="50">
        <v>0</v>
      </c>
      <c r="AC100" s="50"/>
      <c r="AD100" s="50">
        <v>0</v>
      </c>
      <c r="AE100" s="50">
        <v>0</v>
      </c>
      <c r="AF100" s="50">
        <v>0</v>
      </c>
      <c r="AG100" s="50">
        <v>0</v>
      </c>
      <c r="AH100" s="50">
        <v>0</v>
      </c>
      <c r="AI100" s="50"/>
      <c r="AJ100" s="50">
        <v>0</v>
      </c>
      <c r="AK100" s="53"/>
    </row>
    <row r="101" spans="1:37" ht="15.75" x14ac:dyDescent="0.25">
      <c r="A101" s="47">
        <v>42816</v>
      </c>
      <c r="B101" s="48" t="s">
        <v>104</v>
      </c>
      <c r="C101" s="49">
        <v>5</v>
      </c>
      <c r="D101" s="49" t="s">
        <v>96</v>
      </c>
      <c r="E101" s="48">
        <v>67</v>
      </c>
      <c r="F101" s="48">
        <v>11</v>
      </c>
      <c r="G101" s="50"/>
      <c r="H101" s="50">
        <v>20</v>
      </c>
      <c r="I101" s="49">
        <v>311</v>
      </c>
      <c r="J101" s="50">
        <v>602</v>
      </c>
      <c r="K101" s="50"/>
      <c r="L101" s="52">
        <v>5</v>
      </c>
      <c r="M101" s="52">
        <v>7</v>
      </c>
      <c r="N101" s="52">
        <v>0</v>
      </c>
      <c r="O101" s="52">
        <v>0</v>
      </c>
      <c r="P101" s="52">
        <v>0</v>
      </c>
      <c r="Q101" s="52">
        <v>0</v>
      </c>
      <c r="R101" s="52">
        <v>0</v>
      </c>
      <c r="S101" s="52">
        <v>0</v>
      </c>
      <c r="T101" s="52">
        <v>0</v>
      </c>
      <c r="U101" s="52">
        <v>0</v>
      </c>
      <c r="V101" s="50">
        <v>1</v>
      </c>
      <c r="W101" s="50"/>
      <c r="X101" s="50">
        <v>16</v>
      </c>
      <c r="Y101" s="50"/>
      <c r="Z101" s="50">
        <v>0</v>
      </c>
      <c r="AA101" s="50"/>
      <c r="AB101" s="50">
        <v>0</v>
      </c>
      <c r="AC101" s="50"/>
      <c r="AD101" s="50">
        <v>0</v>
      </c>
      <c r="AE101" s="50">
        <v>0</v>
      </c>
      <c r="AF101" s="50">
        <v>0</v>
      </c>
      <c r="AG101" s="50">
        <v>0</v>
      </c>
      <c r="AH101" s="50">
        <v>0</v>
      </c>
      <c r="AI101" s="50"/>
      <c r="AJ101" s="50">
        <v>0</v>
      </c>
      <c r="AK101" s="53"/>
    </row>
    <row r="102" spans="1:37" ht="15.75" x14ac:dyDescent="0.25">
      <c r="A102" s="47">
        <v>42816</v>
      </c>
      <c r="B102" s="48" t="s">
        <v>104</v>
      </c>
      <c r="C102" s="49">
        <v>5</v>
      </c>
      <c r="D102" s="49" t="s">
        <v>97</v>
      </c>
      <c r="E102" s="48">
        <v>68</v>
      </c>
      <c r="F102" s="48">
        <v>11</v>
      </c>
      <c r="G102" s="50"/>
      <c r="H102" s="50">
        <v>20</v>
      </c>
      <c r="I102" s="49">
        <v>566</v>
      </c>
      <c r="J102" s="50">
        <v>422</v>
      </c>
      <c r="K102" s="50"/>
      <c r="L102" s="52">
        <v>6</v>
      </c>
      <c r="M102" s="52">
        <v>5</v>
      </c>
      <c r="N102" s="52">
        <v>0</v>
      </c>
      <c r="O102" s="52">
        <v>0</v>
      </c>
      <c r="P102" s="52">
        <v>0</v>
      </c>
      <c r="Q102" s="52">
        <v>0</v>
      </c>
      <c r="R102" s="52">
        <v>0</v>
      </c>
      <c r="S102" s="52">
        <v>0</v>
      </c>
      <c r="T102" s="52">
        <v>0</v>
      </c>
      <c r="U102" s="52">
        <v>0</v>
      </c>
      <c r="V102" s="50">
        <v>17</v>
      </c>
      <c r="W102" s="50"/>
      <c r="X102" s="50">
        <v>2</v>
      </c>
      <c r="Y102" s="50"/>
      <c r="Z102" s="50">
        <v>0</v>
      </c>
      <c r="AA102" s="50"/>
      <c r="AB102" s="50">
        <v>0</v>
      </c>
      <c r="AC102" s="50"/>
      <c r="AD102" s="50">
        <v>0</v>
      </c>
      <c r="AE102" s="50"/>
      <c r="AF102" s="50">
        <v>0</v>
      </c>
      <c r="AG102" s="50"/>
      <c r="AH102" s="50">
        <v>0</v>
      </c>
      <c r="AI102" s="50"/>
      <c r="AJ102" s="50">
        <v>1</v>
      </c>
      <c r="AK102" s="53"/>
    </row>
    <row r="103" spans="1:37" ht="15.75" x14ac:dyDescent="0.25">
      <c r="A103" s="47">
        <v>42816</v>
      </c>
      <c r="B103" s="48" t="s">
        <v>104</v>
      </c>
      <c r="C103" s="49">
        <v>5</v>
      </c>
      <c r="D103" s="49" t="s">
        <v>98</v>
      </c>
      <c r="E103" s="48">
        <v>69</v>
      </c>
      <c r="F103" s="48">
        <v>11</v>
      </c>
      <c r="G103" s="50"/>
      <c r="H103" s="50">
        <v>20</v>
      </c>
      <c r="I103" s="49">
        <v>492</v>
      </c>
      <c r="J103" s="50">
        <v>505</v>
      </c>
      <c r="K103" s="50"/>
      <c r="L103" s="52">
        <v>0</v>
      </c>
      <c r="M103" s="52">
        <v>0</v>
      </c>
      <c r="N103" s="52">
        <v>0</v>
      </c>
      <c r="O103" s="52">
        <v>0</v>
      </c>
      <c r="P103" s="52">
        <v>0</v>
      </c>
      <c r="Q103" s="52">
        <v>4</v>
      </c>
      <c r="R103" s="52">
        <v>0</v>
      </c>
      <c r="S103" s="52">
        <v>0</v>
      </c>
      <c r="T103" s="52">
        <v>9</v>
      </c>
      <c r="U103" s="52">
        <v>0</v>
      </c>
      <c r="V103" s="50">
        <v>9</v>
      </c>
      <c r="W103" s="50"/>
      <c r="X103" s="50">
        <v>1</v>
      </c>
      <c r="Y103" s="50"/>
      <c r="Z103" s="50">
        <v>0</v>
      </c>
      <c r="AA103" s="50"/>
      <c r="AB103" s="50">
        <v>0</v>
      </c>
      <c r="AC103" s="50"/>
      <c r="AD103" s="50">
        <v>0</v>
      </c>
      <c r="AE103" s="50"/>
      <c r="AF103" s="50">
        <v>0</v>
      </c>
      <c r="AG103" s="50"/>
      <c r="AH103" s="50">
        <v>0</v>
      </c>
      <c r="AI103" s="50"/>
      <c r="AJ103" s="50">
        <v>2</v>
      </c>
      <c r="AK103" s="53"/>
    </row>
    <row r="104" spans="1:37" ht="16.5" thickBot="1" x14ac:dyDescent="0.3">
      <c r="A104" s="54">
        <v>42816</v>
      </c>
      <c r="B104" s="55" t="s">
        <v>104</v>
      </c>
      <c r="C104" s="56">
        <v>5</v>
      </c>
      <c r="D104" s="56" t="s">
        <v>99</v>
      </c>
      <c r="E104" s="55">
        <v>70</v>
      </c>
      <c r="F104" s="55">
        <v>11</v>
      </c>
      <c r="G104" s="57"/>
      <c r="H104" s="57">
        <v>20</v>
      </c>
      <c r="I104" s="56">
        <v>380</v>
      </c>
      <c r="J104" s="57">
        <v>437</v>
      </c>
      <c r="K104" s="57"/>
      <c r="L104" s="58">
        <v>8</v>
      </c>
      <c r="M104" s="58">
        <v>0</v>
      </c>
      <c r="N104" s="58">
        <v>0</v>
      </c>
      <c r="O104" s="58">
        <v>0</v>
      </c>
      <c r="P104" s="58">
        <v>0</v>
      </c>
      <c r="Q104" s="58">
        <v>0</v>
      </c>
      <c r="R104" s="58">
        <v>2</v>
      </c>
      <c r="S104" s="58">
        <v>0</v>
      </c>
      <c r="T104" s="58">
        <v>0</v>
      </c>
      <c r="U104" s="58">
        <v>0</v>
      </c>
      <c r="V104" s="57">
        <v>35</v>
      </c>
      <c r="W104" s="57"/>
      <c r="X104" s="57">
        <v>18</v>
      </c>
      <c r="Y104" s="57"/>
      <c r="Z104" s="57">
        <v>0</v>
      </c>
      <c r="AA104" s="57"/>
      <c r="AB104" s="57">
        <v>0</v>
      </c>
      <c r="AC104" s="57"/>
      <c r="AD104" s="57">
        <v>0</v>
      </c>
      <c r="AE104" s="57"/>
      <c r="AF104" s="57">
        <v>0</v>
      </c>
      <c r="AG104" s="57"/>
      <c r="AH104" s="57">
        <v>0</v>
      </c>
      <c r="AI104" s="57"/>
      <c r="AJ104" s="57">
        <v>3</v>
      </c>
      <c r="AK104" s="59"/>
    </row>
    <row r="105" spans="1:37" ht="15.75" x14ac:dyDescent="0.25">
      <c r="A105" s="60">
        <v>42815</v>
      </c>
      <c r="B105" s="61" t="s">
        <v>105</v>
      </c>
      <c r="C105" s="62">
        <v>5</v>
      </c>
      <c r="D105" s="62" t="s">
        <v>91</v>
      </c>
      <c r="E105" s="61">
        <v>71</v>
      </c>
      <c r="F105" s="61">
        <v>16</v>
      </c>
      <c r="G105" s="63"/>
      <c r="H105" s="63">
        <v>20</v>
      </c>
      <c r="I105" s="62">
        <v>275</v>
      </c>
      <c r="J105" s="63">
        <v>473</v>
      </c>
      <c r="K105" s="63"/>
      <c r="L105" s="64">
        <v>13</v>
      </c>
      <c r="M105" s="64">
        <v>11</v>
      </c>
      <c r="N105" s="64">
        <v>1</v>
      </c>
      <c r="O105" s="64">
        <v>0</v>
      </c>
      <c r="P105" s="64">
        <v>0</v>
      </c>
      <c r="Q105" s="64">
        <v>0</v>
      </c>
      <c r="R105" s="64">
        <v>0</v>
      </c>
      <c r="S105" s="64">
        <v>0</v>
      </c>
      <c r="T105" s="64">
        <v>0</v>
      </c>
      <c r="U105" s="64">
        <v>0</v>
      </c>
      <c r="V105" s="63">
        <v>6</v>
      </c>
      <c r="W105" s="63"/>
      <c r="X105" s="63">
        <v>14</v>
      </c>
      <c r="Y105" s="63"/>
      <c r="Z105" s="63">
        <v>0</v>
      </c>
      <c r="AA105" s="63"/>
      <c r="AB105" s="63">
        <v>0</v>
      </c>
      <c r="AC105" s="63"/>
      <c r="AD105" s="63">
        <v>0</v>
      </c>
      <c r="AE105" s="63"/>
      <c r="AF105" s="63">
        <v>0</v>
      </c>
      <c r="AG105" s="63"/>
      <c r="AH105" s="63">
        <v>0</v>
      </c>
      <c r="AI105" s="63"/>
      <c r="AJ105" s="63">
        <v>7</v>
      </c>
      <c r="AK105" s="65"/>
    </row>
    <row r="106" spans="1:37" ht="15.75" x14ac:dyDescent="0.25">
      <c r="A106" s="66">
        <v>42815</v>
      </c>
      <c r="B106" s="67" t="s">
        <v>105</v>
      </c>
      <c r="C106" s="68">
        <v>5</v>
      </c>
      <c r="D106" s="68" t="s">
        <v>92</v>
      </c>
      <c r="E106" s="67">
        <v>72</v>
      </c>
      <c r="F106" s="67">
        <v>16</v>
      </c>
      <c r="G106" s="69"/>
      <c r="H106" s="69">
        <v>20</v>
      </c>
      <c r="I106" s="68">
        <v>201</v>
      </c>
      <c r="J106" s="69">
        <v>549</v>
      </c>
      <c r="K106" s="69"/>
      <c r="L106" s="70">
        <v>0</v>
      </c>
      <c r="M106" s="70">
        <v>0</v>
      </c>
      <c r="N106" s="70">
        <v>0</v>
      </c>
      <c r="O106" s="70">
        <v>0</v>
      </c>
      <c r="P106" s="70">
        <v>0</v>
      </c>
      <c r="Q106" s="70">
        <v>0</v>
      </c>
      <c r="R106" s="70">
        <v>0</v>
      </c>
      <c r="S106" s="70">
        <v>0</v>
      </c>
      <c r="T106" s="70">
        <v>0</v>
      </c>
      <c r="U106" s="70">
        <v>0</v>
      </c>
      <c r="V106" s="69">
        <v>10</v>
      </c>
      <c r="W106" s="69"/>
      <c r="X106" s="69">
        <v>51</v>
      </c>
      <c r="Y106" s="69"/>
      <c r="Z106" s="69">
        <v>0</v>
      </c>
      <c r="AA106" s="69"/>
      <c r="AB106" s="69">
        <v>0</v>
      </c>
      <c r="AC106" s="69"/>
      <c r="AD106" s="69">
        <v>0</v>
      </c>
      <c r="AE106" s="69"/>
      <c r="AF106" s="69">
        <v>0</v>
      </c>
      <c r="AG106" s="69"/>
      <c r="AH106" s="69">
        <v>0</v>
      </c>
      <c r="AI106" s="69"/>
      <c r="AJ106" s="69">
        <v>1</v>
      </c>
      <c r="AK106" s="71"/>
    </row>
    <row r="107" spans="1:37" ht="15.75" x14ac:dyDescent="0.25">
      <c r="A107" s="66">
        <v>42815</v>
      </c>
      <c r="B107" s="72" t="s">
        <v>105</v>
      </c>
      <c r="C107" s="68">
        <v>5</v>
      </c>
      <c r="D107" s="68" t="s">
        <v>93</v>
      </c>
      <c r="E107" s="72">
        <v>73</v>
      </c>
      <c r="F107" s="72">
        <v>16</v>
      </c>
      <c r="G107" s="69"/>
      <c r="H107" s="69">
        <v>20</v>
      </c>
      <c r="I107" s="68">
        <v>257</v>
      </c>
      <c r="J107" s="69">
        <v>475</v>
      </c>
      <c r="K107" s="69"/>
      <c r="L107" s="70">
        <v>4</v>
      </c>
      <c r="M107" s="70">
        <v>0</v>
      </c>
      <c r="N107" s="70">
        <v>0</v>
      </c>
      <c r="O107" s="70">
        <v>0</v>
      </c>
      <c r="P107" s="70">
        <v>0</v>
      </c>
      <c r="Q107" s="70">
        <v>0</v>
      </c>
      <c r="R107" s="70">
        <v>0</v>
      </c>
      <c r="S107" s="70">
        <v>0</v>
      </c>
      <c r="T107" s="70">
        <v>0</v>
      </c>
      <c r="U107" s="70">
        <v>0</v>
      </c>
      <c r="V107" s="69">
        <v>2</v>
      </c>
      <c r="W107" s="69"/>
      <c r="X107" s="69">
        <v>17</v>
      </c>
      <c r="Y107" s="69"/>
      <c r="Z107" s="69">
        <v>0</v>
      </c>
      <c r="AA107" s="69"/>
      <c r="AB107" s="69">
        <v>0</v>
      </c>
      <c r="AC107" s="69"/>
      <c r="AD107" s="69">
        <v>0</v>
      </c>
      <c r="AE107" s="69"/>
      <c r="AF107" s="69">
        <v>1</v>
      </c>
      <c r="AG107" s="69"/>
      <c r="AH107" s="69">
        <v>0</v>
      </c>
      <c r="AI107" s="69"/>
      <c r="AJ107" s="69">
        <v>0</v>
      </c>
      <c r="AK107" s="71"/>
    </row>
    <row r="108" spans="1:37" ht="15.75" x14ac:dyDescent="0.25">
      <c r="A108" s="66">
        <v>42815</v>
      </c>
      <c r="B108" s="67" t="s">
        <v>105</v>
      </c>
      <c r="C108" s="68">
        <v>5</v>
      </c>
      <c r="D108" s="68" t="s">
        <v>94</v>
      </c>
      <c r="E108" s="67">
        <v>74</v>
      </c>
      <c r="F108" s="67">
        <v>15</v>
      </c>
      <c r="G108" s="69"/>
      <c r="H108" s="69">
        <v>20</v>
      </c>
      <c r="I108" s="68">
        <v>195</v>
      </c>
      <c r="J108" s="69">
        <v>546</v>
      </c>
      <c r="K108" s="69"/>
      <c r="L108" s="70">
        <v>2</v>
      </c>
      <c r="M108" s="70">
        <v>0</v>
      </c>
      <c r="N108" s="70">
        <v>0</v>
      </c>
      <c r="O108" s="70">
        <v>0</v>
      </c>
      <c r="P108" s="70">
        <v>0</v>
      </c>
      <c r="Q108" s="70">
        <v>0</v>
      </c>
      <c r="R108" s="70">
        <v>0</v>
      </c>
      <c r="S108" s="70">
        <v>0</v>
      </c>
      <c r="T108" s="70">
        <v>0</v>
      </c>
      <c r="U108" s="70">
        <v>0</v>
      </c>
      <c r="V108" s="69">
        <v>3</v>
      </c>
      <c r="W108" s="69"/>
      <c r="X108" s="69">
        <v>16</v>
      </c>
      <c r="Y108" s="69"/>
      <c r="Z108" s="69">
        <v>0</v>
      </c>
      <c r="AA108" s="69"/>
      <c r="AB108" s="69">
        <v>0</v>
      </c>
      <c r="AC108" s="69"/>
      <c r="AD108" s="69">
        <v>0</v>
      </c>
      <c r="AE108" s="69"/>
      <c r="AF108" s="69">
        <v>0</v>
      </c>
      <c r="AG108" s="69"/>
      <c r="AH108" s="69">
        <v>0</v>
      </c>
      <c r="AI108" s="69"/>
      <c r="AJ108" s="69">
        <v>0</v>
      </c>
      <c r="AK108" s="71"/>
    </row>
    <row r="109" spans="1:37" ht="15.75" x14ac:dyDescent="0.25">
      <c r="A109" s="66">
        <v>42815</v>
      </c>
      <c r="B109" s="67" t="s">
        <v>105</v>
      </c>
      <c r="C109" s="68">
        <v>5</v>
      </c>
      <c r="D109" s="68" t="s">
        <v>100</v>
      </c>
      <c r="E109" s="72">
        <v>75</v>
      </c>
      <c r="F109" s="67">
        <v>15</v>
      </c>
      <c r="G109" s="69"/>
      <c r="H109" s="69">
        <v>20</v>
      </c>
      <c r="I109" s="68">
        <v>310</v>
      </c>
      <c r="J109" s="69">
        <v>300</v>
      </c>
      <c r="K109" s="69"/>
      <c r="L109" s="70">
        <v>0</v>
      </c>
      <c r="M109" s="70">
        <v>0</v>
      </c>
      <c r="N109" s="70">
        <v>0</v>
      </c>
      <c r="O109" s="70">
        <v>0</v>
      </c>
      <c r="P109" s="70">
        <v>0</v>
      </c>
      <c r="Q109" s="70">
        <v>4</v>
      </c>
      <c r="R109" s="70">
        <v>0</v>
      </c>
      <c r="S109" s="70">
        <v>0</v>
      </c>
      <c r="T109" s="70">
        <v>0</v>
      </c>
      <c r="U109" s="70">
        <v>0</v>
      </c>
      <c r="V109" s="69">
        <v>0</v>
      </c>
      <c r="W109" s="69"/>
      <c r="X109" s="69">
        <v>0</v>
      </c>
      <c r="Y109" s="69"/>
      <c r="Z109" s="69">
        <v>39</v>
      </c>
      <c r="AA109" s="69"/>
      <c r="AB109" s="69">
        <v>0</v>
      </c>
      <c r="AC109" s="69"/>
      <c r="AD109" s="69">
        <v>0</v>
      </c>
      <c r="AE109" s="69"/>
      <c r="AF109" s="69">
        <v>0</v>
      </c>
      <c r="AG109" s="69"/>
      <c r="AH109" s="69">
        <v>0</v>
      </c>
      <c r="AI109" s="69"/>
      <c r="AJ109" s="69">
        <v>0</v>
      </c>
      <c r="AK109" s="71"/>
    </row>
    <row r="110" spans="1:37" ht="15.75" x14ac:dyDescent="0.25">
      <c r="A110" s="66">
        <v>42815</v>
      </c>
      <c r="B110" s="67" t="s">
        <v>105</v>
      </c>
      <c r="C110" s="68">
        <v>5</v>
      </c>
      <c r="D110" s="68" t="s">
        <v>96</v>
      </c>
      <c r="E110" s="67">
        <v>76</v>
      </c>
      <c r="F110" s="67">
        <v>18</v>
      </c>
      <c r="G110" s="69"/>
      <c r="H110" s="69">
        <v>20</v>
      </c>
      <c r="I110" s="68">
        <v>459</v>
      </c>
      <c r="J110" s="69">
        <v>410</v>
      </c>
      <c r="K110" s="69"/>
      <c r="L110" s="70">
        <v>2</v>
      </c>
      <c r="M110" s="70">
        <v>0</v>
      </c>
      <c r="N110" s="70">
        <v>0</v>
      </c>
      <c r="O110" s="70">
        <v>4</v>
      </c>
      <c r="P110" s="70">
        <v>0</v>
      </c>
      <c r="Q110" s="70">
        <v>0</v>
      </c>
      <c r="R110" s="70">
        <v>0</v>
      </c>
      <c r="S110" s="70">
        <v>0</v>
      </c>
      <c r="T110" s="70">
        <v>0</v>
      </c>
      <c r="U110" s="70">
        <v>0</v>
      </c>
      <c r="V110" s="69">
        <v>8</v>
      </c>
      <c r="W110" s="69"/>
      <c r="X110" s="69">
        <v>39</v>
      </c>
      <c r="Y110" s="69"/>
      <c r="Z110" s="69">
        <v>0</v>
      </c>
      <c r="AA110" s="69"/>
      <c r="AB110" s="69">
        <v>0</v>
      </c>
      <c r="AC110" s="69"/>
      <c r="AD110" s="69">
        <v>0</v>
      </c>
      <c r="AE110" s="69"/>
      <c r="AF110" s="69">
        <v>0</v>
      </c>
      <c r="AG110" s="69"/>
      <c r="AH110" s="69">
        <v>0</v>
      </c>
      <c r="AI110" s="69"/>
      <c r="AJ110" s="69">
        <v>2</v>
      </c>
      <c r="AK110" s="71"/>
    </row>
    <row r="111" spans="1:37" ht="15.75" x14ac:dyDescent="0.25">
      <c r="A111" s="66">
        <v>42815</v>
      </c>
      <c r="B111" s="67" t="s">
        <v>105</v>
      </c>
      <c r="C111" s="68">
        <v>5</v>
      </c>
      <c r="D111" s="68" t="s">
        <v>96</v>
      </c>
      <c r="E111" s="72">
        <v>77</v>
      </c>
      <c r="F111" s="67">
        <v>18</v>
      </c>
      <c r="G111" s="69"/>
      <c r="H111" s="69">
        <v>20</v>
      </c>
      <c r="I111" s="68">
        <v>436</v>
      </c>
      <c r="J111" s="69">
        <v>680</v>
      </c>
      <c r="K111" s="69"/>
      <c r="L111" s="70">
        <v>4</v>
      </c>
      <c r="M111" s="70">
        <v>2</v>
      </c>
      <c r="N111" s="70">
        <v>2</v>
      </c>
      <c r="O111" s="70">
        <v>0</v>
      </c>
      <c r="P111" s="70">
        <v>0</v>
      </c>
      <c r="Q111" s="70">
        <v>0</v>
      </c>
      <c r="R111" s="70">
        <v>0</v>
      </c>
      <c r="S111" s="70">
        <v>0</v>
      </c>
      <c r="T111" s="70">
        <v>0</v>
      </c>
      <c r="U111" s="70">
        <v>0</v>
      </c>
      <c r="V111" s="69">
        <v>0</v>
      </c>
      <c r="W111" s="69"/>
      <c r="X111" s="69">
        <v>6</v>
      </c>
      <c r="Y111" s="69"/>
      <c r="Z111" s="69">
        <v>31</v>
      </c>
      <c r="AA111" s="69"/>
      <c r="AB111" s="69">
        <v>0</v>
      </c>
      <c r="AC111" s="69"/>
      <c r="AD111" s="69">
        <v>0</v>
      </c>
      <c r="AE111" s="69"/>
      <c r="AF111" s="69">
        <v>0</v>
      </c>
      <c r="AG111" s="69"/>
      <c r="AH111" s="69">
        <v>0</v>
      </c>
      <c r="AI111" s="69"/>
      <c r="AJ111" s="69">
        <v>3</v>
      </c>
      <c r="AK111" s="71"/>
    </row>
    <row r="112" spans="1:37" ht="15.75" x14ac:dyDescent="0.25">
      <c r="A112" s="66">
        <v>42815</v>
      </c>
      <c r="B112" s="67" t="s">
        <v>105</v>
      </c>
      <c r="C112" s="68">
        <v>5</v>
      </c>
      <c r="D112" s="68" t="s">
        <v>97</v>
      </c>
      <c r="E112" s="67">
        <v>78</v>
      </c>
      <c r="F112" s="67">
        <v>18</v>
      </c>
      <c r="G112" s="69"/>
      <c r="H112" s="69">
        <v>20</v>
      </c>
      <c r="I112" s="68">
        <v>515</v>
      </c>
      <c r="J112" s="69">
        <v>495</v>
      </c>
      <c r="K112" s="69"/>
      <c r="L112" s="70">
        <v>2</v>
      </c>
      <c r="M112" s="70">
        <v>0</v>
      </c>
      <c r="N112" s="70">
        <v>0</v>
      </c>
      <c r="O112" s="70">
        <v>0</v>
      </c>
      <c r="P112" s="70">
        <v>0</v>
      </c>
      <c r="Q112" s="70">
        <v>0</v>
      </c>
      <c r="R112" s="70">
        <v>0</v>
      </c>
      <c r="S112" s="70">
        <v>0</v>
      </c>
      <c r="T112" s="70">
        <v>0</v>
      </c>
      <c r="U112" s="70">
        <v>0</v>
      </c>
      <c r="V112" s="69">
        <v>12</v>
      </c>
      <c r="W112" s="69"/>
      <c r="X112" s="69">
        <v>23</v>
      </c>
      <c r="Y112" s="69"/>
      <c r="Z112" s="69">
        <v>0</v>
      </c>
      <c r="AA112" s="69"/>
      <c r="AB112" s="69">
        <v>0</v>
      </c>
      <c r="AC112" s="69"/>
      <c r="AD112" s="69">
        <v>0</v>
      </c>
      <c r="AE112" s="69"/>
      <c r="AF112" s="69">
        <v>0</v>
      </c>
      <c r="AG112" s="69"/>
      <c r="AH112" s="69">
        <v>0</v>
      </c>
      <c r="AI112" s="69"/>
      <c r="AJ112" s="69">
        <v>4</v>
      </c>
      <c r="AK112" s="71"/>
    </row>
    <row r="113" spans="1:37" ht="15.75" x14ac:dyDescent="0.25">
      <c r="A113" s="66">
        <v>42815</v>
      </c>
      <c r="B113" s="67" t="s">
        <v>105</v>
      </c>
      <c r="C113" s="68">
        <v>5</v>
      </c>
      <c r="D113" s="68" t="s">
        <v>98</v>
      </c>
      <c r="E113" s="72">
        <v>79</v>
      </c>
      <c r="F113" s="69">
        <v>17</v>
      </c>
      <c r="G113" s="69"/>
      <c r="H113" s="67">
        <v>20</v>
      </c>
      <c r="I113" s="68">
        <v>637</v>
      </c>
      <c r="J113" s="69">
        <v>368</v>
      </c>
      <c r="K113" s="69"/>
      <c r="L113" s="70">
        <v>0</v>
      </c>
      <c r="M113" s="70">
        <v>0</v>
      </c>
      <c r="N113" s="70">
        <v>0</v>
      </c>
      <c r="O113" s="70">
        <v>4</v>
      </c>
      <c r="P113" s="70">
        <v>0</v>
      </c>
      <c r="Q113" s="70">
        <v>0</v>
      </c>
      <c r="R113" s="70">
        <v>0</v>
      </c>
      <c r="S113" s="70">
        <v>0</v>
      </c>
      <c r="T113" s="70">
        <v>0</v>
      </c>
      <c r="U113" s="70">
        <v>0</v>
      </c>
      <c r="V113" s="69">
        <v>11</v>
      </c>
      <c r="W113" s="69"/>
      <c r="X113" s="69">
        <v>15</v>
      </c>
      <c r="Y113" s="69"/>
      <c r="Z113" s="69">
        <v>0</v>
      </c>
      <c r="AA113" s="69"/>
      <c r="AB113" s="69">
        <v>0</v>
      </c>
      <c r="AC113" s="69"/>
      <c r="AD113" s="69">
        <v>0</v>
      </c>
      <c r="AE113" s="69"/>
      <c r="AF113" s="69">
        <v>0</v>
      </c>
      <c r="AG113" s="69"/>
      <c r="AH113" s="69">
        <v>0</v>
      </c>
      <c r="AI113" s="69"/>
      <c r="AJ113" s="69">
        <v>0</v>
      </c>
      <c r="AK113" s="71"/>
    </row>
    <row r="114" spans="1:37" ht="16.5" thickBot="1" x14ac:dyDescent="0.3">
      <c r="A114" s="73">
        <v>42815</v>
      </c>
      <c r="B114" s="74" t="s">
        <v>105</v>
      </c>
      <c r="C114" s="75">
        <v>5</v>
      </c>
      <c r="D114" s="75" t="s">
        <v>99</v>
      </c>
      <c r="E114" s="75">
        <v>80</v>
      </c>
      <c r="F114" s="76">
        <v>17</v>
      </c>
      <c r="G114" s="76"/>
      <c r="H114" s="74">
        <v>20</v>
      </c>
      <c r="I114" s="75">
        <v>358</v>
      </c>
      <c r="J114" s="76">
        <v>564</v>
      </c>
      <c r="K114" s="76"/>
      <c r="L114" s="77">
        <v>3</v>
      </c>
      <c r="M114" s="77">
        <v>0</v>
      </c>
      <c r="N114" s="77">
        <v>0</v>
      </c>
      <c r="O114" s="77">
        <v>0</v>
      </c>
      <c r="P114" s="77">
        <v>0</v>
      </c>
      <c r="Q114" s="77">
        <v>0</v>
      </c>
      <c r="R114" s="77">
        <v>0</v>
      </c>
      <c r="S114" s="77">
        <v>0</v>
      </c>
      <c r="T114" s="77">
        <v>0</v>
      </c>
      <c r="U114" s="77">
        <v>0</v>
      </c>
      <c r="V114" s="76">
        <v>0</v>
      </c>
      <c r="W114" s="76"/>
      <c r="X114" s="76">
        <v>16</v>
      </c>
      <c r="Y114" s="76"/>
      <c r="Z114" s="76">
        <v>0</v>
      </c>
      <c r="AA114" s="76"/>
      <c r="AB114" s="76">
        <v>0</v>
      </c>
      <c r="AC114" s="76"/>
      <c r="AD114" s="76">
        <v>0</v>
      </c>
      <c r="AE114" s="76"/>
      <c r="AF114" s="76">
        <v>0</v>
      </c>
      <c r="AG114" s="76"/>
      <c r="AH114" s="76">
        <v>0</v>
      </c>
      <c r="AI114" s="76"/>
      <c r="AJ114" s="76">
        <v>0</v>
      </c>
      <c r="AK114" s="78"/>
    </row>
    <row r="115" spans="1:37" ht="15.75" x14ac:dyDescent="0.25">
      <c r="A115" s="40">
        <v>42851</v>
      </c>
      <c r="B115" s="41" t="s">
        <v>104</v>
      </c>
      <c r="C115" s="42">
        <v>6</v>
      </c>
      <c r="D115" s="42" t="s">
        <v>91</v>
      </c>
      <c r="E115" s="41">
        <v>61</v>
      </c>
      <c r="F115" s="41">
        <v>10</v>
      </c>
      <c r="G115" s="41"/>
      <c r="H115" s="43">
        <v>20</v>
      </c>
      <c r="I115" s="42">
        <v>327</v>
      </c>
      <c r="J115" s="43">
        <v>281</v>
      </c>
      <c r="K115" s="44"/>
      <c r="L115" s="45">
        <v>2</v>
      </c>
      <c r="M115" s="45">
        <v>4</v>
      </c>
      <c r="N115" s="45">
        <v>4</v>
      </c>
      <c r="O115" s="45">
        <v>0</v>
      </c>
      <c r="P115" s="45">
        <v>0</v>
      </c>
      <c r="Q115" s="45">
        <v>0</v>
      </c>
      <c r="R115" s="45">
        <v>0</v>
      </c>
      <c r="S115" s="45">
        <v>0</v>
      </c>
      <c r="T115" s="45">
        <v>0</v>
      </c>
      <c r="U115" s="45">
        <v>0</v>
      </c>
      <c r="V115" s="43">
        <v>8</v>
      </c>
      <c r="W115" s="43"/>
      <c r="X115" s="43">
        <v>2</v>
      </c>
      <c r="Y115" s="43"/>
      <c r="Z115" s="43">
        <v>0</v>
      </c>
      <c r="AA115" s="43"/>
      <c r="AB115" s="43">
        <v>0</v>
      </c>
      <c r="AC115" s="43"/>
      <c r="AD115" s="43">
        <v>0</v>
      </c>
      <c r="AE115" s="43"/>
      <c r="AF115" s="43">
        <v>0</v>
      </c>
      <c r="AG115" s="43"/>
      <c r="AH115" s="43">
        <v>0</v>
      </c>
      <c r="AI115" s="43"/>
      <c r="AJ115" s="43">
        <v>1</v>
      </c>
      <c r="AK115" s="46"/>
    </row>
    <row r="116" spans="1:37" ht="15.75" x14ac:dyDescent="0.25">
      <c r="A116" s="47">
        <v>42851</v>
      </c>
      <c r="B116" s="48" t="s">
        <v>104</v>
      </c>
      <c r="C116" s="49">
        <v>6</v>
      </c>
      <c r="D116" s="49" t="s">
        <v>92</v>
      </c>
      <c r="E116" s="48">
        <v>62</v>
      </c>
      <c r="F116" s="48">
        <v>10</v>
      </c>
      <c r="G116" s="48"/>
      <c r="H116" s="50">
        <v>20</v>
      </c>
      <c r="I116" s="49">
        <v>387</v>
      </c>
      <c r="J116" s="50">
        <v>300</v>
      </c>
      <c r="K116" s="51"/>
      <c r="L116" s="52">
        <v>20</v>
      </c>
      <c r="M116" s="52">
        <v>2</v>
      </c>
      <c r="N116" s="52">
        <v>2</v>
      </c>
      <c r="O116" s="52">
        <v>0</v>
      </c>
      <c r="P116" s="52">
        <v>0</v>
      </c>
      <c r="Q116" s="52">
        <v>0</v>
      </c>
      <c r="R116" s="52">
        <v>0</v>
      </c>
      <c r="S116" s="52">
        <v>0</v>
      </c>
      <c r="T116" s="52">
        <v>0</v>
      </c>
      <c r="U116" s="52">
        <v>0</v>
      </c>
      <c r="V116" s="50">
        <v>31</v>
      </c>
      <c r="W116" s="50"/>
      <c r="X116" s="50">
        <v>16</v>
      </c>
      <c r="Y116" s="50"/>
      <c r="Z116" s="50">
        <v>0</v>
      </c>
      <c r="AA116" s="50"/>
      <c r="AB116" s="50">
        <v>1</v>
      </c>
      <c r="AC116" s="50"/>
      <c r="AD116" s="50">
        <v>0</v>
      </c>
      <c r="AE116" s="50"/>
      <c r="AF116" s="50">
        <v>0</v>
      </c>
      <c r="AG116" s="50"/>
      <c r="AH116" s="50">
        <v>0</v>
      </c>
      <c r="AI116" s="50"/>
      <c r="AJ116" s="50">
        <v>2</v>
      </c>
      <c r="AK116" s="53"/>
    </row>
    <row r="117" spans="1:37" ht="15.75" x14ac:dyDescent="0.25">
      <c r="A117" s="47">
        <v>42851</v>
      </c>
      <c r="B117" s="48" t="s">
        <v>104</v>
      </c>
      <c r="C117" s="49">
        <v>6</v>
      </c>
      <c r="D117" s="49" t="s">
        <v>93</v>
      </c>
      <c r="E117" s="48">
        <v>63</v>
      </c>
      <c r="F117" s="48">
        <v>10</v>
      </c>
      <c r="G117" s="48"/>
      <c r="H117" s="50">
        <v>20</v>
      </c>
      <c r="I117" s="49">
        <v>268</v>
      </c>
      <c r="J117" s="50">
        <v>313</v>
      </c>
      <c r="K117" s="51"/>
      <c r="L117" s="52">
        <v>20</v>
      </c>
      <c r="M117" s="52">
        <v>10</v>
      </c>
      <c r="N117" s="52">
        <v>12</v>
      </c>
      <c r="O117" s="52">
        <v>0</v>
      </c>
      <c r="P117" s="52">
        <v>0</v>
      </c>
      <c r="Q117" s="52">
        <v>0</v>
      </c>
      <c r="R117" s="52">
        <v>0</v>
      </c>
      <c r="S117" s="52">
        <v>0</v>
      </c>
      <c r="T117" s="52">
        <v>0</v>
      </c>
      <c r="U117" s="52">
        <v>0</v>
      </c>
      <c r="V117" s="50">
        <v>19</v>
      </c>
      <c r="W117" s="50"/>
      <c r="X117" s="50">
        <v>10</v>
      </c>
      <c r="Y117" s="50"/>
      <c r="Z117" s="50">
        <v>0</v>
      </c>
      <c r="AA117" s="50"/>
      <c r="AB117" s="50">
        <v>0</v>
      </c>
      <c r="AC117" s="50"/>
      <c r="AD117" s="50">
        <v>0</v>
      </c>
      <c r="AE117" s="50"/>
      <c r="AF117" s="50">
        <v>0</v>
      </c>
      <c r="AG117" s="50"/>
      <c r="AH117" s="50">
        <v>0</v>
      </c>
      <c r="AI117" s="50"/>
      <c r="AJ117" s="50">
        <v>3</v>
      </c>
      <c r="AK117" s="53"/>
    </row>
    <row r="118" spans="1:37" ht="15.75" x14ac:dyDescent="0.25">
      <c r="A118" s="47">
        <v>42851</v>
      </c>
      <c r="B118" s="48" t="s">
        <v>104</v>
      </c>
      <c r="C118" s="49">
        <v>6</v>
      </c>
      <c r="D118" s="49" t="s">
        <v>94</v>
      </c>
      <c r="E118" s="48">
        <v>64</v>
      </c>
      <c r="F118" s="48">
        <v>10</v>
      </c>
      <c r="G118" s="48"/>
      <c r="H118" s="50">
        <v>20</v>
      </c>
      <c r="I118" s="49">
        <v>329</v>
      </c>
      <c r="J118" s="50">
        <v>374</v>
      </c>
      <c r="K118" s="51"/>
      <c r="L118" s="52">
        <v>8</v>
      </c>
      <c r="M118" s="52">
        <v>6</v>
      </c>
      <c r="N118" s="52">
        <v>11</v>
      </c>
      <c r="O118" s="52">
        <v>10</v>
      </c>
      <c r="P118" s="52">
        <v>0</v>
      </c>
      <c r="Q118" s="52">
        <v>0</v>
      </c>
      <c r="R118" s="52">
        <v>0</v>
      </c>
      <c r="S118" s="52">
        <v>0</v>
      </c>
      <c r="T118" s="52">
        <v>0</v>
      </c>
      <c r="U118" s="52">
        <v>0</v>
      </c>
      <c r="V118" s="50">
        <v>14</v>
      </c>
      <c r="W118" s="50"/>
      <c r="X118" s="50">
        <v>10</v>
      </c>
      <c r="Y118" s="50"/>
      <c r="Z118" s="50">
        <v>0</v>
      </c>
      <c r="AA118" s="50"/>
      <c r="AB118" s="50">
        <v>0</v>
      </c>
      <c r="AC118" s="50"/>
      <c r="AD118" s="50">
        <v>0</v>
      </c>
      <c r="AE118" s="50"/>
      <c r="AF118" s="50">
        <v>0</v>
      </c>
      <c r="AG118" s="50"/>
      <c r="AH118" s="50">
        <v>0</v>
      </c>
      <c r="AI118" s="50"/>
      <c r="AJ118" s="50">
        <v>0</v>
      </c>
      <c r="AK118" s="53"/>
    </row>
    <row r="119" spans="1:37" ht="15.75" x14ac:dyDescent="0.25">
      <c r="A119" s="47">
        <v>42851</v>
      </c>
      <c r="B119" s="48" t="s">
        <v>104</v>
      </c>
      <c r="C119" s="49">
        <v>6</v>
      </c>
      <c r="D119" s="49" t="s">
        <v>100</v>
      </c>
      <c r="E119" s="48">
        <v>65</v>
      </c>
      <c r="F119" s="48">
        <v>10</v>
      </c>
      <c r="G119" s="48"/>
      <c r="H119" s="50">
        <v>20</v>
      </c>
      <c r="I119" s="49">
        <v>315</v>
      </c>
      <c r="J119" s="50">
        <v>340</v>
      </c>
      <c r="K119" s="51"/>
      <c r="L119" s="52">
        <v>10</v>
      </c>
      <c r="M119" s="52">
        <v>12</v>
      </c>
      <c r="N119" s="52">
        <v>2</v>
      </c>
      <c r="O119" s="52">
        <v>0</v>
      </c>
      <c r="P119" s="52">
        <v>0</v>
      </c>
      <c r="Q119" s="52">
        <v>0</v>
      </c>
      <c r="R119" s="52">
        <v>0</v>
      </c>
      <c r="S119" s="52">
        <v>0</v>
      </c>
      <c r="T119" s="52">
        <v>0</v>
      </c>
      <c r="U119" s="52">
        <v>0</v>
      </c>
      <c r="V119" s="50">
        <v>18</v>
      </c>
      <c r="W119" s="50"/>
      <c r="X119" s="50">
        <v>3</v>
      </c>
      <c r="Y119" s="50"/>
      <c r="Z119" s="50">
        <v>0</v>
      </c>
      <c r="AA119" s="50"/>
      <c r="AB119" s="50">
        <v>1</v>
      </c>
      <c r="AC119" s="50"/>
      <c r="AD119" s="50">
        <v>0</v>
      </c>
      <c r="AE119" s="50"/>
      <c r="AF119" s="50">
        <v>0</v>
      </c>
      <c r="AG119" s="50"/>
      <c r="AH119" s="50">
        <v>0</v>
      </c>
      <c r="AI119" s="50"/>
      <c r="AJ119" s="50">
        <v>1</v>
      </c>
      <c r="AK119" s="53"/>
    </row>
    <row r="120" spans="1:37" ht="15.75" x14ac:dyDescent="0.25">
      <c r="A120" s="47">
        <v>42851</v>
      </c>
      <c r="B120" s="48" t="s">
        <v>104</v>
      </c>
      <c r="C120" s="49">
        <v>6</v>
      </c>
      <c r="D120" s="49" t="s">
        <v>95</v>
      </c>
      <c r="E120" s="48">
        <v>66</v>
      </c>
      <c r="F120" s="48">
        <v>11</v>
      </c>
      <c r="G120" s="50"/>
      <c r="H120" s="50">
        <v>20</v>
      </c>
      <c r="I120" s="49">
        <v>460</v>
      </c>
      <c r="J120" s="50">
        <v>440</v>
      </c>
      <c r="K120" s="50"/>
      <c r="L120" s="52">
        <v>2</v>
      </c>
      <c r="M120" s="52">
        <v>2</v>
      </c>
      <c r="N120" s="52">
        <v>0</v>
      </c>
      <c r="O120" s="52">
        <v>0</v>
      </c>
      <c r="P120" s="52">
        <v>0</v>
      </c>
      <c r="Q120" s="52">
        <v>0</v>
      </c>
      <c r="R120" s="52">
        <v>0</v>
      </c>
      <c r="S120" s="52">
        <v>0</v>
      </c>
      <c r="T120" s="52">
        <v>0</v>
      </c>
      <c r="U120" s="52">
        <v>0</v>
      </c>
      <c r="V120" s="50">
        <v>16</v>
      </c>
      <c r="W120" s="50"/>
      <c r="X120" s="50">
        <v>2</v>
      </c>
      <c r="Y120" s="50"/>
      <c r="Z120" s="50">
        <v>0</v>
      </c>
      <c r="AA120" s="50"/>
      <c r="AB120" s="50">
        <v>0</v>
      </c>
      <c r="AC120" s="50"/>
      <c r="AD120" s="50">
        <v>0</v>
      </c>
      <c r="AE120" s="50"/>
      <c r="AF120" s="50">
        <v>0</v>
      </c>
      <c r="AG120" s="50"/>
      <c r="AH120" s="50">
        <v>0</v>
      </c>
      <c r="AI120" s="50"/>
      <c r="AJ120" s="50">
        <v>1</v>
      </c>
      <c r="AK120" s="53"/>
    </row>
    <row r="121" spans="1:37" ht="15.75" x14ac:dyDescent="0.25">
      <c r="A121" s="47">
        <v>42851</v>
      </c>
      <c r="B121" s="48" t="s">
        <v>104</v>
      </c>
      <c r="C121" s="49">
        <v>6</v>
      </c>
      <c r="D121" s="49" t="s">
        <v>96</v>
      </c>
      <c r="E121" s="48">
        <v>67</v>
      </c>
      <c r="F121" s="48">
        <v>11</v>
      </c>
      <c r="G121" s="50"/>
      <c r="H121" s="50">
        <v>20</v>
      </c>
      <c r="I121" s="49">
        <v>386</v>
      </c>
      <c r="J121" s="50">
        <v>371</v>
      </c>
      <c r="K121" s="50"/>
      <c r="L121" s="52">
        <v>9</v>
      </c>
      <c r="M121" s="52">
        <v>3</v>
      </c>
      <c r="N121" s="52">
        <v>0</v>
      </c>
      <c r="O121" s="52">
        <v>0</v>
      </c>
      <c r="P121" s="52">
        <v>0</v>
      </c>
      <c r="Q121" s="52">
        <v>0</v>
      </c>
      <c r="R121" s="52">
        <v>0</v>
      </c>
      <c r="S121" s="52">
        <v>0</v>
      </c>
      <c r="T121" s="52">
        <v>0</v>
      </c>
      <c r="U121" s="52">
        <v>0</v>
      </c>
      <c r="V121" s="50">
        <v>11</v>
      </c>
      <c r="W121" s="50"/>
      <c r="X121" s="50">
        <v>4</v>
      </c>
      <c r="Y121" s="50"/>
      <c r="Z121" s="50">
        <v>0</v>
      </c>
      <c r="AA121" s="50"/>
      <c r="AB121" s="50">
        <v>0</v>
      </c>
      <c r="AC121" s="50"/>
      <c r="AD121" s="50">
        <v>0</v>
      </c>
      <c r="AE121" s="50"/>
      <c r="AF121" s="50">
        <v>0</v>
      </c>
      <c r="AG121" s="50"/>
      <c r="AH121" s="50">
        <v>0</v>
      </c>
      <c r="AI121" s="50"/>
      <c r="AJ121" s="50">
        <v>1</v>
      </c>
      <c r="AK121" s="53"/>
    </row>
    <row r="122" spans="1:37" ht="15.75" x14ac:dyDescent="0.25">
      <c r="A122" s="47">
        <v>42851</v>
      </c>
      <c r="B122" s="48" t="s">
        <v>104</v>
      </c>
      <c r="C122" s="49">
        <v>6</v>
      </c>
      <c r="D122" s="49" t="s">
        <v>97</v>
      </c>
      <c r="E122" s="48">
        <v>68</v>
      </c>
      <c r="F122" s="48">
        <v>11</v>
      </c>
      <c r="G122" s="50"/>
      <c r="H122" s="50">
        <v>20</v>
      </c>
      <c r="I122" s="49">
        <v>475</v>
      </c>
      <c r="J122" s="50">
        <v>316</v>
      </c>
      <c r="K122" s="50"/>
      <c r="L122" s="52">
        <v>3</v>
      </c>
      <c r="M122" s="52">
        <v>2</v>
      </c>
      <c r="N122" s="52">
        <v>14.5</v>
      </c>
      <c r="O122" s="52">
        <v>2</v>
      </c>
      <c r="P122" s="52">
        <v>0</v>
      </c>
      <c r="Q122" s="52">
        <v>0</v>
      </c>
      <c r="R122" s="52">
        <v>0</v>
      </c>
      <c r="S122" s="52">
        <v>0</v>
      </c>
      <c r="T122" s="52">
        <v>0</v>
      </c>
      <c r="U122" s="52">
        <v>0</v>
      </c>
      <c r="V122" s="50">
        <v>25</v>
      </c>
      <c r="W122" s="50"/>
      <c r="X122" s="50">
        <v>3</v>
      </c>
      <c r="Y122" s="50"/>
      <c r="Z122" s="50">
        <v>0</v>
      </c>
      <c r="AA122" s="50"/>
      <c r="AB122" s="50">
        <v>0</v>
      </c>
      <c r="AC122" s="50"/>
      <c r="AD122" s="50">
        <v>0</v>
      </c>
      <c r="AE122" s="50"/>
      <c r="AF122" s="50">
        <v>0</v>
      </c>
      <c r="AG122" s="50"/>
      <c r="AH122" s="50">
        <v>0</v>
      </c>
      <c r="AI122" s="50"/>
      <c r="AJ122" s="50">
        <v>1</v>
      </c>
      <c r="AK122" s="53"/>
    </row>
    <row r="123" spans="1:37" ht="15.75" x14ac:dyDescent="0.25">
      <c r="A123" s="47">
        <v>42851</v>
      </c>
      <c r="B123" s="48" t="s">
        <v>104</v>
      </c>
      <c r="C123" s="49">
        <v>6</v>
      </c>
      <c r="D123" s="49" t="s">
        <v>98</v>
      </c>
      <c r="E123" s="48">
        <v>69</v>
      </c>
      <c r="F123" s="48">
        <v>11</v>
      </c>
      <c r="G123" s="50"/>
      <c r="H123" s="50">
        <v>20</v>
      </c>
      <c r="I123" s="49">
        <v>449</v>
      </c>
      <c r="J123" s="50">
        <v>288</v>
      </c>
      <c r="K123" s="50"/>
      <c r="L123" s="52">
        <v>3</v>
      </c>
      <c r="M123" s="52">
        <v>2</v>
      </c>
      <c r="N123" s="52">
        <v>0</v>
      </c>
      <c r="O123" s="52">
        <v>0</v>
      </c>
      <c r="P123" s="52">
        <v>0</v>
      </c>
      <c r="Q123" s="52">
        <v>0</v>
      </c>
      <c r="R123" s="52">
        <v>0</v>
      </c>
      <c r="S123" s="52">
        <v>0</v>
      </c>
      <c r="T123" s="52">
        <v>0</v>
      </c>
      <c r="U123" s="52">
        <v>0</v>
      </c>
      <c r="V123" s="50">
        <v>11</v>
      </c>
      <c r="W123" s="50"/>
      <c r="X123" s="50">
        <v>2</v>
      </c>
      <c r="Y123" s="50"/>
      <c r="Z123" s="50">
        <v>0</v>
      </c>
      <c r="AA123" s="50"/>
      <c r="AB123" s="50">
        <v>0</v>
      </c>
      <c r="AC123" s="50"/>
      <c r="AD123" s="50">
        <v>0</v>
      </c>
      <c r="AE123" s="50"/>
      <c r="AF123" s="50">
        <v>0</v>
      </c>
      <c r="AG123" s="50"/>
      <c r="AH123" s="50">
        <v>0</v>
      </c>
      <c r="AI123" s="50"/>
      <c r="AJ123" s="50">
        <v>0</v>
      </c>
      <c r="AK123" s="53"/>
    </row>
    <row r="124" spans="1:37" ht="16.5" thickBot="1" x14ac:dyDescent="0.3">
      <c r="A124" s="54">
        <v>42851</v>
      </c>
      <c r="B124" s="55" t="s">
        <v>104</v>
      </c>
      <c r="C124" s="56">
        <v>6</v>
      </c>
      <c r="D124" s="56" t="s">
        <v>99</v>
      </c>
      <c r="E124" s="55">
        <v>70</v>
      </c>
      <c r="F124" s="55">
        <v>11</v>
      </c>
      <c r="G124" s="57"/>
      <c r="H124" s="57">
        <v>20</v>
      </c>
      <c r="I124" s="56">
        <v>420</v>
      </c>
      <c r="J124" s="57">
        <v>262</v>
      </c>
      <c r="K124" s="57"/>
      <c r="L124" s="58">
        <v>6</v>
      </c>
      <c r="M124" s="58">
        <v>4</v>
      </c>
      <c r="N124" s="58">
        <v>3</v>
      </c>
      <c r="O124" s="58">
        <v>0</v>
      </c>
      <c r="P124" s="58">
        <v>0</v>
      </c>
      <c r="Q124" s="58">
        <v>0</v>
      </c>
      <c r="R124" s="58">
        <v>0</v>
      </c>
      <c r="S124" s="58">
        <v>0</v>
      </c>
      <c r="T124" s="58">
        <v>0</v>
      </c>
      <c r="U124" s="58">
        <v>0</v>
      </c>
      <c r="V124" s="57">
        <v>23</v>
      </c>
      <c r="W124" s="57"/>
      <c r="X124" s="57">
        <v>8</v>
      </c>
      <c r="Y124" s="57"/>
      <c r="Z124" s="57">
        <v>0</v>
      </c>
      <c r="AA124" s="57"/>
      <c r="AB124" s="57">
        <v>0</v>
      </c>
      <c r="AC124" s="57"/>
      <c r="AD124" s="57">
        <v>0</v>
      </c>
      <c r="AE124" s="57"/>
      <c r="AF124" s="57">
        <v>0</v>
      </c>
      <c r="AG124" s="57"/>
      <c r="AH124" s="57">
        <v>0</v>
      </c>
      <c r="AI124" s="57"/>
      <c r="AJ124" s="57">
        <v>1</v>
      </c>
      <c r="AK124" s="59"/>
    </row>
    <row r="125" spans="1:37" ht="15.75" x14ac:dyDescent="0.25">
      <c r="A125" s="60">
        <v>42849</v>
      </c>
      <c r="B125" s="61" t="s">
        <v>105</v>
      </c>
      <c r="C125" s="62">
        <v>6</v>
      </c>
      <c r="D125" s="62" t="s">
        <v>91</v>
      </c>
      <c r="E125" s="61">
        <v>71</v>
      </c>
      <c r="F125" s="61">
        <v>16</v>
      </c>
      <c r="G125" s="63"/>
      <c r="H125" s="63">
        <v>20</v>
      </c>
      <c r="I125" s="62">
        <v>562</v>
      </c>
      <c r="J125" s="63">
        <v>330</v>
      </c>
      <c r="K125" s="63"/>
      <c r="L125" s="64">
        <v>8</v>
      </c>
      <c r="M125" s="64">
        <v>0.6</v>
      </c>
      <c r="N125" s="64">
        <v>0</v>
      </c>
      <c r="O125" s="64">
        <v>0</v>
      </c>
      <c r="P125" s="64">
        <v>0</v>
      </c>
      <c r="Q125" s="64">
        <v>0</v>
      </c>
      <c r="R125" s="64">
        <v>0</v>
      </c>
      <c r="S125" s="64">
        <v>0</v>
      </c>
      <c r="T125" s="64">
        <v>0</v>
      </c>
      <c r="U125" s="64">
        <v>0</v>
      </c>
      <c r="V125" s="63">
        <v>47</v>
      </c>
      <c r="W125" s="63"/>
      <c r="X125" s="63">
        <v>27</v>
      </c>
      <c r="Y125" s="63"/>
      <c r="Z125" s="63">
        <v>0</v>
      </c>
      <c r="AA125" s="63"/>
      <c r="AB125" s="63">
        <v>0</v>
      </c>
      <c r="AC125" s="63"/>
      <c r="AD125" s="63">
        <v>0</v>
      </c>
      <c r="AE125" s="63"/>
      <c r="AF125" s="63">
        <v>0</v>
      </c>
      <c r="AG125" s="63"/>
      <c r="AH125" s="63">
        <v>0</v>
      </c>
      <c r="AI125" s="63"/>
      <c r="AJ125" s="63">
        <v>3</v>
      </c>
      <c r="AK125" s="65"/>
    </row>
    <row r="126" spans="1:37" ht="15.75" x14ac:dyDescent="0.25">
      <c r="A126" s="66">
        <v>42849</v>
      </c>
      <c r="B126" s="67" t="s">
        <v>105</v>
      </c>
      <c r="C126" s="68">
        <v>6</v>
      </c>
      <c r="D126" s="68" t="s">
        <v>92</v>
      </c>
      <c r="E126" s="67">
        <v>72</v>
      </c>
      <c r="F126" s="67">
        <v>16</v>
      </c>
      <c r="G126" s="69"/>
      <c r="H126" s="69">
        <v>20</v>
      </c>
      <c r="I126" s="68">
        <v>564</v>
      </c>
      <c r="J126" s="69">
        <v>260</v>
      </c>
      <c r="K126" s="69"/>
      <c r="L126" s="70">
        <v>4</v>
      </c>
      <c r="M126" s="70">
        <v>3</v>
      </c>
      <c r="N126" s="70">
        <v>3</v>
      </c>
      <c r="O126" s="70">
        <v>0</v>
      </c>
      <c r="P126" s="70">
        <v>0</v>
      </c>
      <c r="Q126" s="70">
        <v>0</v>
      </c>
      <c r="R126" s="70">
        <v>0</v>
      </c>
      <c r="S126" s="70">
        <v>0</v>
      </c>
      <c r="T126" s="70">
        <v>0</v>
      </c>
      <c r="U126" s="70">
        <v>0</v>
      </c>
      <c r="V126" s="69">
        <v>24</v>
      </c>
      <c r="W126" s="69"/>
      <c r="X126" s="69">
        <v>32</v>
      </c>
      <c r="Y126" s="69"/>
      <c r="Z126" s="69">
        <v>1</v>
      </c>
      <c r="AA126" s="69"/>
      <c r="AB126" s="69">
        <v>0</v>
      </c>
      <c r="AC126" s="69"/>
      <c r="AD126" s="69">
        <v>0</v>
      </c>
      <c r="AE126" s="69"/>
      <c r="AF126" s="69">
        <v>0</v>
      </c>
      <c r="AG126" s="69"/>
      <c r="AH126" s="69">
        <v>0</v>
      </c>
      <c r="AI126" s="69"/>
      <c r="AJ126" s="69">
        <v>1</v>
      </c>
      <c r="AK126" s="71"/>
    </row>
    <row r="127" spans="1:37" ht="15.75" x14ac:dyDescent="0.25">
      <c r="A127" s="66">
        <v>42849</v>
      </c>
      <c r="B127" s="72" t="s">
        <v>105</v>
      </c>
      <c r="C127" s="68">
        <v>6</v>
      </c>
      <c r="D127" s="68" t="s">
        <v>93</v>
      </c>
      <c r="E127" s="72">
        <v>73</v>
      </c>
      <c r="F127" s="72">
        <v>15</v>
      </c>
      <c r="G127" s="69"/>
      <c r="H127" s="69">
        <v>20</v>
      </c>
      <c r="I127" s="68">
        <v>505</v>
      </c>
      <c r="J127" s="69">
        <v>283</v>
      </c>
      <c r="K127" s="69"/>
      <c r="L127" s="70">
        <v>0</v>
      </c>
      <c r="M127" s="70">
        <v>0</v>
      </c>
      <c r="N127" s="70">
        <v>0</v>
      </c>
      <c r="O127" s="70">
        <v>5</v>
      </c>
      <c r="P127" s="70">
        <v>0</v>
      </c>
      <c r="Q127" s="70">
        <v>0</v>
      </c>
      <c r="R127" s="70">
        <v>0</v>
      </c>
      <c r="S127" s="70">
        <v>0</v>
      </c>
      <c r="T127" s="70">
        <v>0</v>
      </c>
      <c r="U127" s="70">
        <v>0</v>
      </c>
      <c r="V127" s="69">
        <v>50</v>
      </c>
      <c r="W127" s="69"/>
      <c r="X127" s="69">
        <v>47</v>
      </c>
      <c r="Y127" s="69"/>
      <c r="Z127" s="69">
        <v>0</v>
      </c>
      <c r="AA127" s="69"/>
      <c r="AB127" s="69">
        <v>0</v>
      </c>
      <c r="AC127" s="69"/>
      <c r="AD127" s="69">
        <v>0</v>
      </c>
      <c r="AE127" s="69"/>
      <c r="AF127" s="69">
        <v>0</v>
      </c>
      <c r="AG127" s="69"/>
      <c r="AH127" s="69">
        <v>0</v>
      </c>
      <c r="AI127" s="69"/>
      <c r="AJ127" s="69">
        <v>2</v>
      </c>
      <c r="AK127" s="71"/>
    </row>
    <row r="128" spans="1:37" ht="15.75" x14ac:dyDescent="0.25">
      <c r="A128" s="66">
        <v>42849</v>
      </c>
      <c r="B128" s="67" t="s">
        <v>106</v>
      </c>
      <c r="C128" s="68">
        <v>6</v>
      </c>
      <c r="D128" s="68" t="s">
        <v>94</v>
      </c>
      <c r="E128" s="67">
        <v>74</v>
      </c>
      <c r="F128" s="67">
        <v>15</v>
      </c>
      <c r="G128" s="69"/>
      <c r="H128" s="69">
        <v>20</v>
      </c>
      <c r="I128" s="68">
        <v>465</v>
      </c>
      <c r="J128" s="69">
        <v>333</v>
      </c>
      <c r="K128" s="69"/>
      <c r="L128" s="70">
        <v>1</v>
      </c>
      <c r="M128" s="70">
        <v>2</v>
      </c>
      <c r="N128" s="70">
        <v>2</v>
      </c>
      <c r="O128" s="70">
        <v>0</v>
      </c>
      <c r="P128" s="70">
        <v>0</v>
      </c>
      <c r="Q128" s="70">
        <v>0</v>
      </c>
      <c r="R128" s="70">
        <v>0</v>
      </c>
      <c r="S128" s="70">
        <v>0</v>
      </c>
      <c r="T128" s="70">
        <v>0</v>
      </c>
      <c r="U128" s="70">
        <v>0</v>
      </c>
      <c r="V128" s="69">
        <v>9</v>
      </c>
      <c r="W128" s="69"/>
      <c r="X128" s="69">
        <v>40</v>
      </c>
      <c r="Y128" s="69"/>
      <c r="Z128" s="69">
        <v>0</v>
      </c>
      <c r="AA128" s="69"/>
      <c r="AB128" s="69">
        <v>0</v>
      </c>
      <c r="AC128" s="69"/>
      <c r="AD128" s="69">
        <v>0</v>
      </c>
      <c r="AE128" s="69"/>
      <c r="AF128" s="69">
        <v>0</v>
      </c>
      <c r="AG128" s="69"/>
      <c r="AH128" s="69">
        <v>0</v>
      </c>
      <c r="AI128" s="69"/>
      <c r="AJ128" s="69">
        <v>1</v>
      </c>
      <c r="AK128" s="71"/>
    </row>
    <row r="129" spans="1:37" ht="15.75" x14ac:dyDescent="0.25">
      <c r="A129" s="66">
        <v>42849</v>
      </c>
      <c r="B129" s="67" t="s">
        <v>107</v>
      </c>
      <c r="C129" s="68">
        <v>6</v>
      </c>
      <c r="D129" s="68" t="s">
        <v>100</v>
      </c>
      <c r="E129" s="72">
        <v>75</v>
      </c>
      <c r="F129" s="67">
        <v>15</v>
      </c>
      <c r="G129" s="69"/>
      <c r="H129" s="69">
        <v>20</v>
      </c>
      <c r="I129" s="68">
        <v>796</v>
      </c>
      <c r="J129" s="69">
        <v>257</v>
      </c>
      <c r="K129" s="69"/>
      <c r="L129" s="70">
        <v>7</v>
      </c>
      <c r="M129" s="70">
        <v>2</v>
      </c>
      <c r="N129" s="70">
        <v>0</v>
      </c>
      <c r="O129" s="70">
        <v>0</v>
      </c>
      <c r="P129" s="70">
        <v>0</v>
      </c>
      <c r="Q129" s="70">
        <v>0</v>
      </c>
      <c r="R129" s="70">
        <v>0</v>
      </c>
      <c r="S129" s="70">
        <v>0</v>
      </c>
      <c r="T129" s="70">
        <v>0</v>
      </c>
      <c r="U129" s="70">
        <v>0</v>
      </c>
      <c r="V129" s="69">
        <v>24</v>
      </c>
      <c r="W129" s="69"/>
      <c r="X129" s="69">
        <v>51</v>
      </c>
      <c r="Y129" s="69"/>
      <c r="Z129" s="69">
        <v>0</v>
      </c>
      <c r="AA129" s="69"/>
      <c r="AB129" s="69">
        <v>0</v>
      </c>
      <c r="AC129" s="69"/>
      <c r="AD129" s="69">
        <v>0</v>
      </c>
      <c r="AE129" s="69"/>
      <c r="AF129" s="69">
        <v>0</v>
      </c>
      <c r="AG129" s="69"/>
      <c r="AH129" s="69">
        <v>0</v>
      </c>
      <c r="AI129" s="69"/>
      <c r="AJ129" s="69">
        <v>1</v>
      </c>
      <c r="AK129" s="71"/>
    </row>
    <row r="130" spans="1:37" ht="15.75" x14ac:dyDescent="0.25">
      <c r="A130" s="66">
        <v>42849</v>
      </c>
      <c r="B130" s="67" t="s">
        <v>108</v>
      </c>
      <c r="C130" s="68">
        <v>6</v>
      </c>
      <c r="D130" s="68" t="s">
        <v>95</v>
      </c>
      <c r="E130" s="67">
        <v>76</v>
      </c>
      <c r="F130" s="67">
        <v>17</v>
      </c>
      <c r="G130" s="69"/>
      <c r="H130" s="69">
        <v>20</v>
      </c>
      <c r="I130" s="68">
        <v>480</v>
      </c>
      <c r="J130" s="69">
        <v>198</v>
      </c>
      <c r="K130" s="69"/>
      <c r="L130" s="70">
        <v>6</v>
      </c>
      <c r="M130" s="70">
        <v>6</v>
      </c>
      <c r="N130" s="70">
        <v>1.5</v>
      </c>
      <c r="O130" s="70">
        <v>0</v>
      </c>
      <c r="P130" s="70">
        <v>0</v>
      </c>
      <c r="Q130" s="70">
        <v>0</v>
      </c>
      <c r="R130" s="70">
        <v>0</v>
      </c>
      <c r="S130" s="70">
        <v>0</v>
      </c>
      <c r="T130" s="70">
        <v>0</v>
      </c>
      <c r="U130" s="70">
        <v>0</v>
      </c>
      <c r="V130" s="69">
        <v>34</v>
      </c>
      <c r="W130" s="69"/>
      <c r="X130" s="69">
        <v>25</v>
      </c>
      <c r="Y130" s="69"/>
      <c r="Z130" s="69">
        <v>0</v>
      </c>
      <c r="AA130" s="69"/>
      <c r="AB130" s="69">
        <v>0</v>
      </c>
      <c r="AC130" s="69"/>
      <c r="AD130" s="69">
        <v>0</v>
      </c>
      <c r="AE130" s="69"/>
      <c r="AF130" s="69">
        <v>0</v>
      </c>
      <c r="AG130" s="69"/>
      <c r="AH130" s="69">
        <v>0</v>
      </c>
      <c r="AI130" s="69"/>
      <c r="AJ130" s="69">
        <v>0</v>
      </c>
      <c r="AK130" s="71"/>
    </row>
    <row r="131" spans="1:37" ht="15.75" x14ac:dyDescent="0.25">
      <c r="A131" s="66">
        <v>42849</v>
      </c>
      <c r="B131" s="67" t="s">
        <v>109</v>
      </c>
      <c r="C131" s="68">
        <v>6</v>
      </c>
      <c r="D131" s="68" t="s">
        <v>96</v>
      </c>
      <c r="E131" s="72">
        <v>77</v>
      </c>
      <c r="F131" s="67">
        <v>18</v>
      </c>
      <c r="G131" s="69"/>
      <c r="H131" s="69">
        <v>20</v>
      </c>
      <c r="I131" s="68">
        <v>604</v>
      </c>
      <c r="J131" s="69">
        <v>357</v>
      </c>
      <c r="K131" s="69"/>
      <c r="L131" s="70">
        <v>1</v>
      </c>
      <c r="M131" s="70">
        <v>2</v>
      </c>
      <c r="N131" s="70">
        <v>2</v>
      </c>
      <c r="O131" s="70">
        <v>0</v>
      </c>
      <c r="P131" s="70">
        <v>0</v>
      </c>
      <c r="Q131" s="70">
        <v>0</v>
      </c>
      <c r="R131" s="70">
        <v>0</v>
      </c>
      <c r="S131" s="70">
        <v>0</v>
      </c>
      <c r="T131" s="70">
        <v>0</v>
      </c>
      <c r="U131" s="70">
        <v>0</v>
      </c>
      <c r="V131" s="69">
        <v>7</v>
      </c>
      <c r="W131" s="69"/>
      <c r="X131" s="69">
        <v>24</v>
      </c>
      <c r="Y131" s="69"/>
      <c r="Z131" s="69">
        <v>0</v>
      </c>
      <c r="AA131" s="69"/>
      <c r="AB131" s="69">
        <v>0</v>
      </c>
      <c r="AC131" s="69"/>
      <c r="AD131" s="69">
        <v>0</v>
      </c>
      <c r="AE131" s="69"/>
      <c r="AF131" s="69">
        <v>0</v>
      </c>
      <c r="AG131" s="69"/>
      <c r="AH131" s="69">
        <v>0</v>
      </c>
      <c r="AI131" s="69"/>
      <c r="AJ131" s="69">
        <v>5</v>
      </c>
      <c r="AK131" s="71"/>
    </row>
    <row r="132" spans="1:37" ht="15.75" x14ac:dyDescent="0.25">
      <c r="A132" s="66">
        <v>42849</v>
      </c>
      <c r="B132" s="67" t="s">
        <v>110</v>
      </c>
      <c r="C132" s="68">
        <v>6</v>
      </c>
      <c r="D132" s="68" t="s">
        <v>97</v>
      </c>
      <c r="E132" s="67">
        <v>78</v>
      </c>
      <c r="F132" s="67">
        <v>18</v>
      </c>
      <c r="G132" s="69"/>
      <c r="H132" s="69">
        <v>20</v>
      </c>
      <c r="I132" s="68">
        <v>569</v>
      </c>
      <c r="J132" s="69">
        <v>271</v>
      </c>
      <c r="K132" s="69"/>
      <c r="L132" s="70">
        <v>2</v>
      </c>
      <c r="M132" s="70">
        <v>0</v>
      </c>
      <c r="N132" s="70">
        <v>0</v>
      </c>
      <c r="O132" s="70">
        <v>0</v>
      </c>
      <c r="P132" s="70">
        <v>0</v>
      </c>
      <c r="Q132" s="70">
        <v>0</v>
      </c>
      <c r="R132" s="70">
        <v>0</v>
      </c>
      <c r="S132" s="70">
        <v>0</v>
      </c>
      <c r="T132" s="70">
        <v>0</v>
      </c>
      <c r="U132" s="70">
        <v>0</v>
      </c>
      <c r="V132" s="69">
        <v>14</v>
      </c>
      <c r="W132" s="69"/>
      <c r="X132" s="69">
        <v>7</v>
      </c>
      <c r="Y132" s="69"/>
      <c r="Z132" s="69">
        <v>0</v>
      </c>
      <c r="AA132" s="69"/>
      <c r="AB132" s="69">
        <v>0</v>
      </c>
      <c r="AC132" s="69"/>
      <c r="AD132" s="69">
        <v>0</v>
      </c>
      <c r="AE132" s="69"/>
      <c r="AF132" s="69">
        <v>0</v>
      </c>
      <c r="AG132" s="69"/>
      <c r="AH132" s="69">
        <v>0</v>
      </c>
      <c r="AI132" s="69"/>
      <c r="AJ132" s="69">
        <v>0</v>
      </c>
      <c r="AK132" s="71"/>
    </row>
    <row r="133" spans="1:37" ht="15.75" x14ac:dyDescent="0.25">
      <c r="A133" s="66">
        <v>42849</v>
      </c>
      <c r="B133" s="67" t="s">
        <v>111</v>
      </c>
      <c r="C133" s="68">
        <v>6</v>
      </c>
      <c r="D133" s="68" t="s">
        <v>98</v>
      </c>
      <c r="E133" s="72">
        <v>79</v>
      </c>
      <c r="F133" s="69">
        <v>17</v>
      </c>
      <c r="G133" s="69"/>
      <c r="H133" s="67">
        <v>20</v>
      </c>
      <c r="I133" s="68">
        <v>539</v>
      </c>
      <c r="J133" s="69">
        <v>265</v>
      </c>
      <c r="K133" s="69"/>
      <c r="L133" s="70">
        <v>4</v>
      </c>
      <c r="M133" s="70">
        <v>0</v>
      </c>
      <c r="N133" s="70">
        <v>0</v>
      </c>
      <c r="O133" s="70">
        <v>0</v>
      </c>
      <c r="P133" s="70">
        <v>0</v>
      </c>
      <c r="Q133" s="70">
        <v>0</v>
      </c>
      <c r="R133" s="70">
        <v>0</v>
      </c>
      <c r="S133" s="70">
        <v>0</v>
      </c>
      <c r="T133" s="70">
        <v>0</v>
      </c>
      <c r="U133" s="70">
        <v>0</v>
      </c>
      <c r="V133" s="69">
        <v>10</v>
      </c>
      <c r="W133" s="69"/>
      <c r="X133" s="69">
        <v>14</v>
      </c>
      <c r="Y133" s="69"/>
      <c r="Z133" s="69">
        <v>1</v>
      </c>
      <c r="AA133" s="69"/>
      <c r="AB133" s="69">
        <v>0</v>
      </c>
      <c r="AC133" s="69"/>
      <c r="AD133" s="69">
        <v>0</v>
      </c>
      <c r="AE133" s="69"/>
      <c r="AF133" s="69">
        <v>0</v>
      </c>
      <c r="AG133" s="69"/>
      <c r="AH133" s="69">
        <v>0</v>
      </c>
      <c r="AI133" s="69"/>
      <c r="AJ133" s="69">
        <v>1</v>
      </c>
      <c r="AK133" s="71"/>
    </row>
    <row r="134" spans="1:37" ht="16.5" thickBot="1" x14ac:dyDescent="0.3">
      <c r="A134" s="83">
        <v>42849</v>
      </c>
      <c r="B134" s="84" t="s">
        <v>112</v>
      </c>
      <c r="C134" s="85">
        <v>6</v>
      </c>
      <c r="D134" s="85" t="s">
        <v>99</v>
      </c>
      <c r="E134" s="85">
        <v>80</v>
      </c>
      <c r="F134" s="86">
        <v>17</v>
      </c>
      <c r="G134" s="86"/>
      <c r="H134" s="84">
        <v>20</v>
      </c>
      <c r="I134" s="85">
        <v>619</v>
      </c>
      <c r="J134" s="86">
        <v>207</v>
      </c>
      <c r="K134" s="86"/>
      <c r="L134" s="87">
        <v>7</v>
      </c>
      <c r="M134" s="87">
        <v>2</v>
      </c>
      <c r="N134" s="87">
        <v>2</v>
      </c>
      <c r="O134" s="87">
        <v>0</v>
      </c>
      <c r="P134" s="87">
        <v>0</v>
      </c>
      <c r="Q134" s="87">
        <v>0</v>
      </c>
      <c r="R134" s="87">
        <v>0</v>
      </c>
      <c r="S134" s="87">
        <v>0</v>
      </c>
      <c r="T134" s="87">
        <v>0</v>
      </c>
      <c r="U134" s="87">
        <v>0</v>
      </c>
      <c r="V134" s="86">
        <v>4</v>
      </c>
      <c r="W134" s="86"/>
      <c r="X134" s="86">
        <v>29</v>
      </c>
      <c r="Y134" s="86"/>
      <c r="Z134" s="86">
        <v>0</v>
      </c>
      <c r="AA134" s="86"/>
      <c r="AB134" s="86">
        <v>0</v>
      </c>
      <c r="AC134" s="86"/>
      <c r="AD134" s="86">
        <v>0</v>
      </c>
      <c r="AE134" s="86"/>
      <c r="AF134" s="86">
        <v>0</v>
      </c>
      <c r="AG134" s="86"/>
      <c r="AH134" s="86">
        <v>0</v>
      </c>
      <c r="AI134" s="86"/>
      <c r="AJ134" s="86">
        <v>0</v>
      </c>
      <c r="AK134" s="88"/>
    </row>
    <row r="135" spans="1:37" ht="15.75" x14ac:dyDescent="0.25">
      <c r="A135" s="154">
        <v>42886</v>
      </c>
      <c r="B135" s="91" t="s">
        <v>104</v>
      </c>
      <c r="C135" s="42">
        <v>7</v>
      </c>
      <c r="D135" s="91" t="s">
        <v>91</v>
      </c>
      <c r="E135" s="91">
        <v>61</v>
      </c>
      <c r="F135" s="92">
        <v>10</v>
      </c>
      <c r="G135" s="92"/>
      <c r="H135" s="91">
        <v>20</v>
      </c>
      <c r="I135" s="92">
        <v>364</v>
      </c>
      <c r="J135" s="92">
        <v>95</v>
      </c>
      <c r="K135" s="92"/>
      <c r="L135" s="92">
        <v>20</v>
      </c>
      <c r="M135" s="92">
        <v>6</v>
      </c>
      <c r="N135" s="92">
        <v>0</v>
      </c>
      <c r="O135" s="92">
        <v>0</v>
      </c>
      <c r="P135" s="92">
        <v>0</v>
      </c>
      <c r="Q135" s="92">
        <v>0</v>
      </c>
      <c r="R135" s="92">
        <v>0</v>
      </c>
      <c r="S135" s="92">
        <v>0</v>
      </c>
      <c r="T135" s="92">
        <v>0</v>
      </c>
      <c r="U135" s="92">
        <v>0</v>
      </c>
      <c r="V135" s="92">
        <v>37</v>
      </c>
      <c r="W135" s="92">
        <v>22</v>
      </c>
      <c r="X135" s="92">
        <v>28</v>
      </c>
      <c r="Y135" s="92">
        <v>19</v>
      </c>
      <c r="Z135" s="92">
        <v>0</v>
      </c>
      <c r="AA135" s="92">
        <v>0</v>
      </c>
      <c r="AB135" s="92">
        <v>0</v>
      </c>
      <c r="AC135" s="92">
        <v>1</v>
      </c>
      <c r="AD135" s="92">
        <v>0</v>
      </c>
      <c r="AE135" s="92">
        <v>0</v>
      </c>
      <c r="AF135" s="92">
        <v>0</v>
      </c>
      <c r="AG135" s="92">
        <v>0</v>
      </c>
      <c r="AH135" s="92">
        <v>0</v>
      </c>
      <c r="AI135" s="92">
        <v>0</v>
      </c>
      <c r="AJ135" s="92">
        <v>4</v>
      </c>
      <c r="AK135" s="156">
        <v>3</v>
      </c>
    </row>
    <row r="136" spans="1:37" x14ac:dyDescent="0.25">
      <c r="A136" s="155">
        <v>42886</v>
      </c>
      <c r="B136" s="89" t="s">
        <v>104</v>
      </c>
      <c r="C136" s="89">
        <v>7</v>
      </c>
      <c r="D136" s="89" t="s">
        <v>92</v>
      </c>
      <c r="E136" s="89">
        <v>62</v>
      </c>
      <c r="F136" s="90">
        <v>10</v>
      </c>
      <c r="G136" s="90"/>
      <c r="H136" s="89">
        <v>20</v>
      </c>
      <c r="I136" s="90">
        <v>612</v>
      </c>
      <c r="J136" s="90">
        <v>271</v>
      </c>
      <c r="K136" s="90"/>
      <c r="L136" s="90">
        <v>11</v>
      </c>
      <c r="M136" s="90">
        <v>13.5</v>
      </c>
      <c r="N136" s="90">
        <v>20</v>
      </c>
      <c r="O136" s="90">
        <v>14</v>
      </c>
      <c r="P136" s="90">
        <v>9</v>
      </c>
      <c r="Q136" s="90">
        <v>5</v>
      </c>
      <c r="R136" s="90">
        <v>0</v>
      </c>
      <c r="S136" s="90">
        <v>0</v>
      </c>
      <c r="T136" s="90">
        <v>0</v>
      </c>
      <c r="U136" s="90">
        <v>0</v>
      </c>
      <c r="V136" s="90">
        <v>51</v>
      </c>
      <c r="W136" s="90">
        <v>32</v>
      </c>
      <c r="X136" s="90">
        <v>15</v>
      </c>
      <c r="Y136" s="90">
        <v>12</v>
      </c>
      <c r="Z136" s="90">
        <v>0</v>
      </c>
      <c r="AA136" s="90">
        <v>0</v>
      </c>
      <c r="AB136" s="90">
        <v>0</v>
      </c>
      <c r="AC136" s="90">
        <v>0</v>
      </c>
      <c r="AD136" s="90">
        <v>0</v>
      </c>
      <c r="AE136" s="90">
        <v>0</v>
      </c>
      <c r="AF136" s="90">
        <v>0</v>
      </c>
      <c r="AG136" s="90">
        <v>0</v>
      </c>
      <c r="AH136" s="90">
        <v>0</v>
      </c>
      <c r="AI136" s="90">
        <v>0</v>
      </c>
      <c r="AJ136" s="90">
        <v>3</v>
      </c>
      <c r="AK136" s="157">
        <v>6</v>
      </c>
    </row>
    <row r="137" spans="1:37" x14ac:dyDescent="0.25">
      <c r="A137" s="155">
        <v>42886</v>
      </c>
      <c r="B137" s="89" t="s">
        <v>104</v>
      </c>
      <c r="C137" s="89">
        <v>7</v>
      </c>
      <c r="D137" s="89" t="s">
        <v>93</v>
      </c>
      <c r="E137" s="89">
        <v>63</v>
      </c>
      <c r="F137" s="90">
        <v>10</v>
      </c>
      <c r="G137" s="90"/>
      <c r="H137" s="89">
        <v>20</v>
      </c>
      <c r="I137" s="90">
        <v>600</v>
      </c>
      <c r="J137" s="90">
        <v>207</v>
      </c>
      <c r="K137" s="90"/>
      <c r="L137" s="90">
        <v>12</v>
      </c>
      <c r="M137" s="90">
        <v>18</v>
      </c>
      <c r="N137" s="90">
        <v>10</v>
      </c>
      <c r="O137" s="90">
        <v>13</v>
      </c>
      <c r="P137" s="90">
        <v>0</v>
      </c>
      <c r="Q137" s="90">
        <v>0</v>
      </c>
      <c r="R137" s="90">
        <v>0</v>
      </c>
      <c r="S137" s="90">
        <v>0</v>
      </c>
      <c r="T137" s="90">
        <v>0</v>
      </c>
      <c r="U137" s="90">
        <v>0</v>
      </c>
      <c r="V137" s="90">
        <v>94</v>
      </c>
      <c r="W137" s="90">
        <v>73</v>
      </c>
      <c r="X137" s="90">
        <v>19</v>
      </c>
      <c r="Y137" s="90">
        <v>8</v>
      </c>
      <c r="Z137" s="90">
        <v>0</v>
      </c>
      <c r="AA137" s="90">
        <v>0</v>
      </c>
      <c r="AB137" s="90">
        <v>0</v>
      </c>
      <c r="AC137" s="90">
        <v>0</v>
      </c>
      <c r="AD137" s="90">
        <v>0</v>
      </c>
      <c r="AE137" s="90">
        <v>0</v>
      </c>
      <c r="AF137" s="90">
        <v>0</v>
      </c>
      <c r="AG137" s="90">
        <v>0</v>
      </c>
      <c r="AH137" s="90">
        <v>0</v>
      </c>
      <c r="AI137" s="90">
        <v>0</v>
      </c>
      <c r="AJ137" s="90">
        <v>11</v>
      </c>
      <c r="AK137" s="157">
        <v>12</v>
      </c>
    </row>
    <row r="138" spans="1:37" x14ac:dyDescent="0.25">
      <c r="A138" s="155">
        <v>42886</v>
      </c>
      <c r="B138" s="89" t="s">
        <v>104</v>
      </c>
      <c r="C138" s="89">
        <v>7</v>
      </c>
      <c r="D138" s="89" t="s">
        <v>94</v>
      </c>
      <c r="E138" s="89">
        <v>64</v>
      </c>
      <c r="F138" s="90">
        <v>10</v>
      </c>
      <c r="G138" s="90"/>
      <c r="H138" s="89">
        <v>20</v>
      </c>
      <c r="I138" s="90">
        <v>439</v>
      </c>
      <c r="J138" s="90">
        <v>195</v>
      </c>
      <c r="K138" s="90"/>
      <c r="L138" s="90">
        <v>7</v>
      </c>
      <c r="M138" s="90">
        <v>3</v>
      </c>
      <c r="N138" s="90">
        <v>13</v>
      </c>
      <c r="O138" s="90">
        <v>20</v>
      </c>
      <c r="P138" s="90">
        <v>20</v>
      </c>
      <c r="Q138" s="90">
        <v>0</v>
      </c>
      <c r="R138" s="90">
        <v>0</v>
      </c>
      <c r="S138" s="90">
        <v>0</v>
      </c>
      <c r="T138" s="90">
        <v>0</v>
      </c>
      <c r="U138" s="90">
        <v>0</v>
      </c>
      <c r="V138" s="90">
        <v>74</v>
      </c>
      <c r="W138" s="90">
        <v>65</v>
      </c>
      <c r="X138" s="90">
        <v>34</v>
      </c>
      <c r="Y138" s="90">
        <v>39</v>
      </c>
      <c r="Z138" s="90">
        <v>0</v>
      </c>
      <c r="AA138" s="90">
        <v>0</v>
      </c>
      <c r="AB138" s="90">
        <v>0</v>
      </c>
      <c r="AC138" s="90">
        <v>0</v>
      </c>
      <c r="AD138" s="90">
        <v>0</v>
      </c>
      <c r="AE138" s="90">
        <v>0</v>
      </c>
      <c r="AF138" s="90">
        <v>0</v>
      </c>
      <c r="AG138" s="90">
        <v>0</v>
      </c>
      <c r="AH138" s="90">
        <v>0</v>
      </c>
      <c r="AI138" s="90">
        <v>0</v>
      </c>
      <c r="AJ138" s="90">
        <v>8</v>
      </c>
      <c r="AK138" s="157">
        <v>7</v>
      </c>
    </row>
    <row r="139" spans="1:37" x14ac:dyDescent="0.25">
      <c r="A139" s="155">
        <v>42886</v>
      </c>
      <c r="B139" s="89" t="s">
        <v>104</v>
      </c>
      <c r="C139" s="89">
        <v>7</v>
      </c>
      <c r="D139" s="89" t="s">
        <v>100</v>
      </c>
      <c r="E139" s="89">
        <v>65</v>
      </c>
      <c r="F139" s="90">
        <v>10</v>
      </c>
      <c r="G139" s="90"/>
      <c r="H139" s="89">
        <v>20</v>
      </c>
      <c r="I139" s="90">
        <v>542</v>
      </c>
      <c r="J139" s="90">
        <v>183</v>
      </c>
      <c r="K139" s="90"/>
      <c r="L139" s="90">
        <v>10</v>
      </c>
      <c r="M139" s="90">
        <v>20</v>
      </c>
      <c r="N139" s="90">
        <v>6</v>
      </c>
      <c r="O139" s="90">
        <v>10</v>
      </c>
      <c r="P139" s="90">
        <v>0</v>
      </c>
      <c r="Q139" s="90">
        <v>0</v>
      </c>
      <c r="R139" s="90">
        <v>0</v>
      </c>
      <c r="S139" s="90">
        <v>0</v>
      </c>
      <c r="T139" s="90">
        <v>0</v>
      </c>
      <c r="U139" s="90">
        <v>0</v>
      </c>
      <c r="V139" s="90">
        <v>64</v>
      </c>
      <c r="W139" s="90">
        <v>59</v>
      </c>
      <c r="X139" s="90">
        <v>50</v>
      </c>
      <c r="Y139" s="90">
        <v>39</v>
      </c>
      <c r="Z139" s="90">
        <v>0</v>
      </c>
      <c r="AA139" s="90">
        <v>0</v>
      </c>
      <c r="AB139" s="90">
        <v>0</v>
      </c>
      <c r="AC139" s="90">
        <v>0</v>
      </c>
      <c r="AD139" s="90">
        <v>0</v>
      </c>
      <c r="AE139" s="90">
        <v>0</v>
      </c>
      <c r="AF139" s="90">
        <v>0</v>
      </c>
      <c r="AG139" s="90">
        <v>0</v>
      </c>
      <c r="AH139" s="90">
        <v>0</v>
      </c>
      <c r="AI139" s="90">
        <v>0</v>
      </c>
      <c r="AJ139" s="90">
        <v>4</v>
      </c>
      <c r="AK139" s="157">
        <v>9</v>
      </c>
    </row>
    <row r="140" spans="1:37" x14ac:dyDescent="0.25">
      <c r="A140" s="155">
        <v>42886</v>
      </c>
      <c r="B140" s="89" t="s">
        <v>104</v>
      </c>
      <c r="C140" s="89">
        <v>7</v>
      </c>
      <c r="D140" s="89" t="s">
        <v>95</v>
      </c>
      <c r="E140" s="89">
        <v>66</v>
      </c>
      <c r="F140" s="90">
        <v>11</v>
      </c>
      <c r="G140" s="90"/>
      <c r="H140" s="89">
        <v>20</v>
      </c>
      <c r="I140" s="90">
        <v>626</v>
      </c>
      <c r="J140" s="90">
        <v>101</v>
      </c>
      <c r="K140" s="90"/>
      <c r="L140" s="90">
        <v>11</v>
      </c>
      <c r="M140" s="90">
        <v>8.9</v>
      </c>
      <c r="N140" s="90">
        <v>3.5</v>
      </c>
      <c r="O140" s="90">
        <v>16</v>
      </c>
      <c r="P140" s="90">
        <v>0</v>
      </c>
      <c r="Q140" s="90">
        <v>6</v>
      </c>
      <c r="R140" s="90">
        <v>0</v>
      </c>
      <c r="S140" s="90">
        <v>0</v>
      </c>
      <c r="T140" s="90">
        <v>0</v>
      </c>
      <c r="U140" s="90">
        <v>0</v>
      </c>
      <c r="V140" s="90">
        <v>59</v>
      </c>
      <c r="W140" s="90">
        <v>45</v>
      </c>
      <c r="X140" s="90">
        <v>2</v>
      </c>
      <c r="Y140" s="90">
        <v>3</v>
      </c>
      <c r="Z140" s="90">
        <v>0</v>
      </c>
      <c r="AA140" s="90">
        <v>0</v>
      </c>
      <c r="AB140" s="90">
        <v>0</v>
      </c>
      <c r="AC140" s="90">
        <v>0</v>
      </c>
      <c r="AD140" s="90">
        <v>0</v>
      </c>
      <c r="AE140" s="90">
        <v>0</v>
      </c>
      <c r="AF140" s="90">
        <v>0</v>
      </c>
      <c r="AG140" s="90">
        <v>0</v>
      </c>
      <c r="AH140" s="90">
        <v>0</v>
      </c>
      <c r="AI140" s="90">
        <v>0</v>
      </c>
      <c r="AJ140" s="90">
        <v>1</v>
      </c>
      <c r="AK140" s="157">
        <v>4</v>
      </c>
    </row>
    <row r="141" spans="1:37" x14ac:dyDescent="0.25">
      <c r="A141" s="155">
        <v>42886</v>
      </c>
      <c r="B141" s="89" t="s">
        <v>104</v>
      </c>
      <c r="C141" s="89">
        <v>7</v>
      </c>
      <c r="D141" s="89" t="s">
        <v>96</v>
      </c>
      <c r="E141" s="89">
        <v>67</v>
      </c>
      <c r="F141" s="90">
        <v>11</v>
      </c>
      <c r="G141" s="90"/>
      <c r="H141" s="89">
        <v>20</v>
      </c>
      <c r="I141" s="90">
        <v>570</v>
      </c>
      <c r="J141" s="90">
        <v>91</v>
      </c>
      <c r="K141" s="90"/>
      <c r="L141" s="90">
        <v>5</v>
      </c>
      <c r="M141" s="90">
        <v>3</v>
      </c>
      <c r="N141" s="90">
        <v>4</v>
      </c>
      <c r="O141" s="90">
        <v>0</v>
      </c>
      <c r="P141" s="90">
        <v>0</v>
      </c>
      <c r="Q141" s="90">
        <v>0</v>
      </c>
      <c r="R141" s="90">
        <v>0</v>
      </c>
      <c r="S141" s="90">
        <v>0</v>
      </c>
      <c r="T141" s="90">
        <v>0</v>
      </c>
      <c r="U141" s="90">
        <v>0</v>
      </c>
      <c r="V141" s="90">
        <v>34</v>
      </c>
      <c r="W141" s="90">
        <v>30</v>
      </c>
      <c r="X141" s="90">
        <v>3</v>
      </c>
      <c r="Y141" s="90">
        <v>1</v>
      </c>
      <c r="Z141" s="90">
        <v>0</v>
      </c>
      <c r="AA141" s="90">
        <v>0</v>
      </c>
      <c r="AB141" s="90">
        <v>1</v>
      </c>
      <c r="AC141" s="90">
        <v>0</v>
      </c>
      <c r="AD141" s="90">
        <v>0</v>
      </c>
      <c r="AE141" s="90">
        <v>0</v>
      </c>
      <c r="AF141" s="90">
        <v>0</v>
      </c>
      <c r="AG141" s="90">
        <v>0</v>
      </c>
      <c r="AH141" s="90">
        <v>0</v>
      </c>
      <c r="AI141" s="90">
        <v>0</v>
      </c>
      <c r="AJ141" s="90">
        <v>0</v>
      </c>
      <c r="AK141" s="157">
        <v>0</v>
      </c>
    </row>
    <row r="142" spans="1:37" x14ac:dyDescent="0.25">
      <c r="A142" s="155">
        <v>42886</v>
      </c>
      <c r="B142" s="89" t="s">
        <v>104</v>
      </c>
      <c r="C142" s="89">
        <v>7</v>
      </c>
      <c r="D142" s="89" t="s">
        <v>97</v>
      </c>
      <c r="E142" s="89">
        <v>68</v>
      </c>
      <c r="F142" s="90">
        <v>11</v>
      </c>
      <c r="G142" s="90"/>
      <c r="H142" s="89">
        <v>20</v>
      </c>
      <c r="I142" s="90">
        <v>653</v>
      </c>
      <c r="J142" s="90">
        <v>353</v>
      </c>
      <c r="K142" s="90"/>
      <c r="L142" s="90">
        <v>0</v>
      </c>
      <c r="M142" s="90">
        <v>0</v>
      </c>
      <c r="N142" s="90">
        <v>0</v>
      </c>
      <c r="O142" s="90">
        <v>0</v>
      </c>
      <c r="P142" s="90">
        <v>0</v>
      </c>
      <c r="Q142" s="90">
        <v>0</v>
      </c>
      <c r="R142" s="90">
        <v>0</v>
      </c>
      <c r="S142" s="90">
        <v>0</v>
      </c>
      <c r="T142" s="90">
        <v>0</v>
      </c>
      <c r="U142" s="90">
        <v>0</v>
      </c>
      <c r="V142" s="90">
        <v>9</v>
      </c>
      <c r="W142" s="90">
        <v>17</v>
      </c>
      <c r="X142" s="90">
        <v>7</v>
      </c>
      <c r="Y142" s="90">
        <v>7</v>
      </c>
      <c r="Z142" s="90">
        <v>0</v>
      </c>
      <c r="AA142" s="90">
        <v>0</v>
      </c>
      <c r="AB142" s="90">
        <v>0</v>
      </c>
      <c r="AC142" s="90">
        <v>1</v>
      </c>
      <c r="AD142" s="90">
        <v>0</v>
      </c>
      <c r="AE142" s="90">
        <v>0</v>
      </c>
      <c r="AF142" s="90">
        <v>0</v>
      </c>
      <c r="AG142" s="90">
        <v>0</v>
      </c>
      <c r="AH142" s="90">
        <v>0</v>
      </c>
      <c r="AI142" s="90">
        <v>0</v>
      </c>
      <c r="AJ142" s="90">
        <v>0</v>
      </c>
      <c r="AK142" s="157">
        <v>2</v>
      </c>
    </row>
    <row r="143" spans="1:37" x14ac:dyDescent="0.25">
      <c r="A143" s="155">
        <v>42886</v>
      </c>
      <c r="B143" s="89" t="s">
        <v>104</v>
      </c>
      <c r="C143" s="89">
        <v>7</v>
      </c>
      <c r="D143" s="89" t="s">
        <v>98</v>
      </c>
      <c r="E143" s="89">
        <v>69</v>
      </c>
      <c r="F143" s="90">
        <v>11</v>
      </c>
      <c r="G143" s="90"/>
      <c r="H143" s="89">
        <v>20</v>
      </c>
      <c r="I143" s="90">
        <v>663</v>
      </c>
      <c r="J143" s="90">
        <v>69</v>
      </c>
      <c r="K143" s="90"/>
      <c r="L143" s="90">
        <v>10</v>
      </c>
      <c r="M143" s="90">
        <v>4</v>
      </c>
      <c r="N143" s="90">
        <v>6</v>
      </c>
      <c r="O143" s="90">
        <v>8</v>
      </c>
      <c r="P143" s="90">
        <v>0</v>
      </c>
      <c r="Q143" s="90">
        <v>0</v>
      </c>
      <c r="R143" s="90">
        <v>0</v>
      </c>
      <c r="S143" s="90">
        <v>0</v>
      </c>
      <c r="T143" s="90">
        <v>0</v>
      </c>
      <c r="U143" s="90">
        <v>0</v>
      </c>
      <c r="V143" s="90">
        <v>93</v>
      </c>
      <c r="W143" s="90">
        <v>90</v>
      </c>
      <c r="X143" s="90">
        <v>14</v>
      </c>
      <c r="Y143" s="90">
        <v>10</v>
      </c>
      <c r="Z143" s="90">
        <v>0</v>
      </c>
      <c r="AA143" s="90">
        <v>0</v>
      </c>
      <c r="AB143" s="90">
        <v>0</v>
      </c>
      <c r="AC143" s="90">
        <v>0</v>
      </c>
      <c r="AD143" s="90">
        <v>0</v>
      </c>
      <c r="AE143" s="90">
        <v>0</v>
      </c>
      <c r="AF143" s="90">
        <v>0</v>
      </c>
      <c r="AG143" s="90">
        <v>0</v>
      </c>
      <c r="AH143" s="90">
        <v>0</v>
      </c>
      <c r="AI143" s="90">
        <v>0</v>
      </c>
      <c r="AJ143" s="90">
        <v>4</v>
      </c>
      <c r="AK143" s="157">
        <v>0</v>
      </c>
    </row>
    <row r="144" spans="1:37" x14ac:dyDescent="0.25">
      <c r="A144" s="155">
        <v>42886</v>
      </c>
      <c r="B144" s="89" t="s">
        <v>104</v>
      </c>
      <c r="C144" s="89">
        <v>7</v>
      </c>
      <c r="D144" s="89" t="s">
        <v>99</v>
      </c>
      <c r="E144" s="89">
        <v>70</v>
      </c>
      <c r="F144" s="90">
        <v>11</v>
      </c>
      <c r="G144" s="90"/>
      <c r="H144" s="89">
        <v>20</v>
      </c>
      <c r="I144" s="90">
        <v>430</v>
      </c>
      <c r="J144" s="90">
        <v>336</v>
      </c>
      <c r="K144" s="90"/>
      <c r="L144" s="90">
        <v>3</v>
      </c>
      <c r="M144" s="90">
        <v>6</v>
      </c>
      <c r="N144" s="90">
        <v>0</v>
      </c>
      <c r="O144" s="90">
        <v>0</v>
      </c>
      <c r="P144" s="90">
        <v>0</v>
      </c>
      <c r="Q144" s="90">
        <v>0</v>
      </c>
      <c r="R144" s="90">
        <v>0</v>
      </c>
      <c r="S144" s="90">
        <v>0</v>
      </c>
      <c r="T144" s="90">
        <v>0</v>
      </c>
      <c r="U144" s="90">
        <v>0</v>
      </c>
      <c r="V144" s="90">
        <v>17</v>
      </c>
      <c r="W144" s="90">
        <v>25</v>
      </c>
      <c r="X144" s="90">
        <v>6</v>
      </c>
      <c r="Y144" s="90">
        <v>6</v>
      </c>
      <c r="Z144" s="90">
        <v>0</v>
      </c>
      <c r="AA144" s="90">
        <v>0</v>
      </c>
      <c r="AB144" s="90">
        <v>0</v>
      </c>
      <c r="AC144" s="90">
        <v>0</v>
      </c>
      <c r="AD144" s="90">
        <v>0</v>
      </c>
      <c r="AE144" s="90">
        <v>0</v>
      </c>
      <c r="AF144" s="90">
        <v>0</v>
      </c>
      <c r="AG144" s="90">
        <v>0</v>
      </c>
      <c r="AH144" s="90">
        <v>0</v>
      </c>
      <c r="AI144" s="90">
        <v>0</v>
      </c>
      <c r="AJ144" s="90">
        <v>0</v>
      </c>
      <c r="AK144" s="157">
        <v>2</v>
      </c>
    </row>
    <row r="145" spans="1:37" x14ac:dyDescent="0.25">
      <c r="A145" s="158">
        <v>42885</v>
      </c>
      <c r="B145" s="93" t="s">
        <v>105</v>
      </c>
      <c r="C145" s="93">
        <v>7</v>
      </c>
      <c r="D145" s="93" t="s">
        <v>91</v>
      </c>
      <c r="E145" s="93">
        <v>71</v>
      </c>
      <c r="F145" s="94">
        <v>16</v>
      </c>
      <c r="G145" s="94"/>
      <c r="H145" s="93">
        <v>20</v>
      </c>
      <c r="I145" s="94">
        <v>776</v>
      </c>
      <c r="J145" s="94">
        <v>284</v>
      </c>
      <c r="K145" s="94"/>
      <c r="L145" s="94">
        <v>11</v>
      </c>
      <c r="M145" s="94">
        <v>2</v>
      </c>
      <c r="N145" s="94">
        <v>6</v>
      </c>
      <c r="O145" s="94">
        <v>4</v>
      </c>
      <c r="P145" s="94">
        <v>4</v>
      </c>
      <c r="Q145" s="94">
        <v>0</v>
      </c>
      <c r="R145" s="94">
        <v>0</v>
      </c>
      <c r="S145" s="94">
        <v>0</v>
      </c>
      <c r="T145" s="94">
        <v>0</v>
      </c>
      <c r="U145" s="94">
        <v>0</v>
      </c>
      <c r="V145" s="94">
        <v>23</v>
      </c>
      <c r="W145" s="94">
        <v>21</v>
      </c>
      <c r="X145" s="94">
        <v>47</v>
      </c>
      <c r="Y145" s="94">
        <v>40</v>
      </c>
      <c r="Z145" s="94">
        <v>0</v>
      </c>
      <c r="AA145" s="94">
        <v>0</v>
      </c>
      <c r="AB145" s="94">
        <v>0</v>
      </c>
      <c r="AC145" s="94">
        <v>0</v>
      </c>
      <c r="AD145" s="94">
        <v>0</v>
      </c>
      <c r="AE145" s="94">
        <v>0</v>
      </c>
      <c r="AF145" s="94">
        <v>0</v>
      </c>
      <c r="AG145" s="94">
        <v>0</v>
      </c>
      <c r="AH145" s="94">
        <v>0</v>
      </c>
      <c r="AI145" s="94">
        <v>0</v>
      </c>
      <c r="AJ145" s="94">
        <v>1</v>
      </c>
      <c r="AK145" s="160">
        <v>0</v>
      </c>
    </row>
    <row r="146" spans="1:37" x14ac:dyDescent="0.25">
      <c r="A146" s="158">
        <v>42885</v>
      </c>
      <c r="B146" s="93" t="s">
        <v>105</v>
      </c>
      <c r="C146" s="93">
        <v>7</v>
      </c>
      <c r="D146" s="93" t="s">
        <v>92</v>
      </c>
      <c r="E146" s="93">
        <v>72</v>
      </c>
      <c r="F146" s="94">
        <v>16</v>
      </c>
      <c r="G146" s="94"/>
      <c r="H146" s="93">
        <v>20</v>
      </c>
      <c r="I146" s="94">
        <v>686</v>
      </c>
      <c r="J146" s="94">
        <v>174</v>
      </c>
      <c r="K146" s="94"/>
      <c r="L146" s="94">
        <v>16</v>
      </c>
      <c r="M146" s="94">
        <v>7</v>
      </c>
      <c r="N146" s="94">
        <v>2.5</v>
      </c>
      <c r="O146" s="94">
        <v>1</v>
      </c>
      <c r="P146" s="94">
        <v>0</v>
      </c>
      <c r="Q146" s="94">
        <v>0</v>
      </c>
      <c r="R146" s="94">
        <v>0</v>
      </c>
      <c r="S146" s="94">
        <v>0</v>
      </c>
      <c r="T146" s="94"/>
      <c r="U146" s="94">
        <v>0</v>
      </c>
      <c r="V146" s="94">
        <v>38</v>
      </c>
      <c r="W146" s="94">
        <v>34</v>
      </c>
      <c r="X146" s="94">
        <v>55</v>
      </c>
      <c r="Y146" s="94">
        <v>52</v>
      </c>
      <c r="Z146" s="94">
        <v>0</v>
      </c>
      <c r="AA146" s="94">
        <v>0</v>
      </c>
      <c r="AB146" s="94">
        <v>0</v>
      </c>
      <c r="AC146" s="94">
        <v>0</v>
      </c>
      <c r="AD146" s="94">
        <v>0</v>
      </c>
      <c r="AE146" s="94">
        <v>0</v>
      </c>
      <c r="AF146" s="94">
        <v>0</v>
      </c>
      <c r="AG146" s="94">
        <v>0</v>
      </c>
      <c r="AH146" s="94">
        <v>0</v>
      </c>
      <c r="AI146" s="94">
        <v>0</v>
      </c>
      <c r="AJ146" s="94">
        <v>2</v>
      </c>
      <c r="AK146" s="160">
        <v>2</v>
      </c>
    </row>
    <row r="147" spans="1:37" x14ac:dyDescent="0.25">
      <c r="A147" s="158">
        <v>42885</v>
      </c>
      <c r="B147" s="93" t="s">
        <v>105</v>
      </c>
      <c r="C147" s="93">
        <v>7</v>
      </c>
      <c r="D147" s="93" t="s">
        <v>93</v>
      </c>
      <c r="E147" s="93">
        <v>73</v>
      </c>
      <c r="F147" s="94">
        <v>15</v>
      </c>
      <c r="G147" s="94"/>
      <c r="H147" s="93">
        <v>20</v>
      </c>
      <c r="I147" s="94">
        <v>681</v>
      </c>
      <c r="J147" s="94">
        <v>350</v>
      </c>
      <c r="K147" s="94"/>
      <c r="L147" s="94">
        <v>12</v>
      </c>
      <c r="M147" s="94">
        <v>20</v>
      </c>
      <c r="N147" s="94">
        <v>2</v>
      </c>
      <c r="O147" s="94">
        <v>2</v>
      </c>
      <c r="P147" s="94">
        <v>0</v>
      </c>
      <c r="Q147" s="94">
        <v>0</v>
      </c>
      <c r="R147" s="94">
        <v>0</v>
      </c>
      <c r="S147" s="94">
        <v>0</v>
      </c>
      <c r="T147" s="94">
        <v>0</v>
      </c>
      <c r="U147" s="94">
        <v>0</v>
      </c>
      <c r="V147" s="94">
        <v>22</v>
      </c>
      <c r="W147" s="94">
        <v>29</v>
      </c>
      <c r="X147" s="94">
        <v>38</v>
      </c>
      <c r="Y147" s="94">
        <v>20</v>
      </c>
      <c r="Z147" s="94">
        <v>0</v>
      </c>
      <c r="AA147" s="94">
        <v>0</v>
      </c>
      <c r="AB147" s="94">
        <v>1</v>
      </c>
      <c r="AC147" s="94">
        <v>0</v>
      </c>
      <c r="AD147" s="94">
        <v>0</v>
      </c>
      <c r="AE147" s="94">
        <v>0</v>
      </c>
      <c r="AF147" s="94">
        <v>0</v>
      </c>
      <c r="AG147" s="94">
        <v>0</v>
      </c>
      <c r="AH147" s="94">
        <v>0</v>
      </c>
      <c r="AI147" s="94">
        <v>0</v>
      </c>
      <c r="AJ147" s="94">
        <v>5</v>
      </c>
      <c r="AK147" s="160">
        <v>3</v>
      </c>
    </row>
    <row r="148" spans="1:37" x14ac:dyDescent="0.25">
      <c r="A148" s="158">
        <v>42885</v>
      </c>
      <c r="B148" s="93" t="s">
        <v>106</v>
      </c>
      <c r="C148" s="93">
        <v>7</v>
      </c>
      <c r="D148" s="93" t="s">
        <v>94</v>
      </c>
      <c r="E148" s="93">
        <v>74</v>
      </c>
      <c r="F148" s="94">
        <v>15</v>
      </c>
      <c r="G148" s="94"/>
      <c r="H148" s="93">
        <v>20</v>
      </c>
      <c r="I148" s="94">
        <v>458</v>
      </c>
      <c r="J148" s="94">
        <v>228</v>
      </c>
      <c r="K148" s="94"/>
      <c r="L148" s="94">
        <v>14</v>
      </c>
      <c r="M148" s="94">
        <v>9</v>
      </c>
      <c r="N148" s="94">
        <v>20</v>
      </c>
      <c r="O148" s="94">
        <v>9</v>
      </c>
      <c r="P148" s="94">
        <v>13</v>
      </c>
      <c r="Q148" s="94">
        <v>0</v>
      </c>
      <c r="R148" s="94">
        <v>0</v>
      </c>
      <c r="S148" s="94">
        <v>0</v>
      </c>
      <c r="T148" s="94">
        <v>0</v>
      </c>
      <c r="U148" s="94">
        <v>0</v>
      </c>
      <c r="V148" s="94">
        <v>66</v>
      </c>
      <c r="W148" s="94">
        <v>59</v>
      </c>
      <c r="X148" s="94">
        <v>46</v>
      </c>
      <c r="Y148" s="94">
        <v>42</v>
      </c>
      <c r="Z148" s="94">
        <v>0</v>
      </c>
      <c r="AA148" s="94">
        <v>0</v>
      </c>
      <c r="AB148" s="94">
        <v>0</v>
      </c>
      <c r="AC148" s="94">
        <v>0</v>
      </c>
      <c r="AD148" s="94">
        <v>0</v>
      </c>
      <c r="AE148" s="94">
        <v>0</v>
      </c>
      <c r="AF148" s="94">
        <v>0</v>
      </c>
      <c r="AG148" s="94">
        <v>0</v>
      </c>
      <c r="AH148" s="94">
        <v>0</v>
      </c>
      <c r="AI148" s="94">
        <v>0</v>
      </c>
      <c r="AJ148" s="94">
        <v>6</v>
      </c>
      <c r="AK148" s="160">
        <v>2</v>
      </c>
    </row>
    <row r="149" spans="1:37" x14ac:dyDescent="0.25">
      <c r="A149" s="158">
        <v>42885</v>
      </c>
      <c r="B149" s="93" t="s">
        <v>107</v>
      </c>
      <c r="C149" s="93">
        <v>7</v>
      </c>
      <c r="D149" s="93" t="s">
        <v>100</v>
      </c>
      <c r="E149" s="93">
        <v>75</v>
      </c>
      <c r="F149" s="94">
        <v>15</v>
      </c>
      <c r="G149" s="94"/>
      <c r="H149" s="93">
        <v>20</v>
      </c>
      <c r="I149" s="94">
        <v>776</v>
      </c>
      <c r="J149" s="94">
        <v>208</v>
      </c>
      <c r="K149" s="94"/>
      <c r="L149" s="94">
        <v>8</v>
      </c>
      <c r="M149" s="94">
        <v>10</v>
      </c>
      <c r="N149" s="94">
        <v>2</v>
      </c>
      <c r="O149" s="94">
        <v>0</v>
      </c>
      <c r="P149" s="94">
        <v>2</v>
      </c>
      <c r="Q149" s="94">
        <v>6</v>
      </c>
      <c r="R149" s="94">
        <v>0</v>
      </c>
      <c r="S149" s="94">
        <v>0</v>
      </c>
      <c r="T149" s="94">
        <v>0</v>
      </c>
      <c r="U149" s="94">
        <v>0</v>
      </c>
      <c r="V149" s="94">
        <v>46</v>
      </c>
      <c r="W149" s="94">
        <v>48</v>
      </c>
      <c r="X149" s="94">
        <v>67</v>
      </c>
      <c r="Y149" s="94">
        <v>25</v>
      </c>
      <c r="Z149" s="94">
        <v>0</v>
      </c>
      <c r="AA149" s="94">
        <v>0</v>
      </c>
      <c r="AB149" s="94">
        <v>0</v>
      </c>
      <c r="AC149" s="94">
        <v>0</v>
      </c>
      <c r="AD149" s="94">
        <v>0</v>
      </c>
      <c r="AE149" s="94">
        <v>0</v>
      </c>
      <c r="AF149" s="94">
        <v>0</v>
      </c>
      <c r="AG149" s="94">
        <v>0</v>
      </c>
      <c r="AH149" s="94">
        <v>0</v>
      </c>
      <c r="AI149" s="94">
        <v>0</v>
      </c>
      <c r="AJ149" s="94">
        <v>3</v>
      </c>
      <c r="AK149" s="160">
        <v>7</v>
      </c>
    </row>
    <row r="150" spans="1:37" x14ac:dyDescent="0.25">
      <c r="A150" s="158">
        <v>42885</v>
      </c>
      <c r="B150" s="93" t="s">
        <v>108</v>
      </c>
      <c r="C150" s="93">
        <v>7</v>
      </c>
      <c r="D150" s="93" t="s">
        <v>95</v>
      </c>
      <c r="E150" s="93">
        <v>76</v>
      </c>
      <c r="F150" s="94">
        <v>17</v>
      </c>
      <c r="G150" s="94"/>
      <c r="H150" s="93">
        <v>20</v>
      </c>
      <c r="I150" s="94">
        <v>777</v>
      </c>
      <c r="J150" s="94">
        <v>342</v>
      </c>
      <c r="K150" s="94"/>
      <c r="L150" s="94">
        <v>4</v>
      </c>
      <c r="M150" s="94">
        <v>5</v>
      </c>
      <c r="N150" s="94">
        <v>8</v>
      </c>
      <c r="O150" s="94">
        <v>6</v>
      </c>
      <c r="P150" s="94">
        <v>0</v>
      </c>
      <c r="Q150" s="94">
        <v>0</v>
      </c>
      <c r="R150" s="94">
        <v>0</v>
      </c>
      <c r="S150" s="94">
        <v>0</v>
      </c>
      <c r="T150" s="94">
        <v>0</v>
      </c>
      <c r="U150" s="94">
        <v>0</v>
      </c>
      <c r="V150" s="94">
        <v>2</v>
      </c>
      <c r="W150" s="94">
        <v>10</v>
      </c>
      <c r="X150" s="94">
        <v>0</v>
      </c>
      <c r="Y150" s="94">
        <v>1</v>
      </c>
      <c r="Z150" s="94">
        <v>0</v>
      </c>
      <c r="AA150" s="94">
        <v>0</v>
      </c>
      <c r="AB150" s="94">
        <v>0</v>
      </c>
      <c r="AC150" s="94">
        <v>0</v>
      </c>
      <c r="AD150" s="94">
        <v>0</v>
      </c>
      <c r="AE150" s="94">
        <v>0</v>
      </c>
      <c r="AF150" s="94">
        <v>0</v>
      </c>
      <c r="AG150" s="94">
        <v>0</v>
      </c>
      <c r="AH150" s="94">
        <v>0</v>
      </c>
      <c r="AI150" s="94">
        <v>0</v>
      </c>
      <c r="AJ150" s="94">
        <v>1</v>
      </c>
      <c r="AK150" s="160">
        <v>0</v>
      </c>
    </row>
    <row r="151" spans="1:37" x14ac:dyDescent="0.25">
      <c r="A151" s="158">
        <v>42885</v>
      </c>
      <c r="B151" s="93" t="s">
        <v>109</v>
      </c>
      <c r="C151" s="93">
        <v>7</v>
      </c>
      <c r="D151" s="93" t="s">
        <v>96</v>
      </c>
      <c r="E151" s="93">
        <v>77</v>
      </c>
      <c r="F151" s="94">
        <v>18</v>
      </c>
      <c r="G151" s="94"/>
      <c r="H151" s="93">
        <v>20</v>
      </c>
      <c r="I151" s="94">
        <v>1114</v>
      </c>
      <c r="J151" s="94">
        <v>294</v>
      </c>
      <c r="K151" s="94"/>
      <c r="L151" s="94">
        <v>10</v>
      </c>
      <c r="M151" s="94">
        <v>7</v>
      </c>
      <c r="N151" s="94">
        <v>2</v>
      </c>
      <c r="O151" s="94">
        <v>0</v>
      </c>
      <c r="P151" s="94">
        <v>0</v>
      </c>
      <c r="Q151" s="94">
        <v>0</v>
      </c>
      <c r="R151" s="94">
        <v>0</v>
      </c>
      <c r="S151" s="94">
        <v>0</v>
      </c>
      <c r="T151" s="94">
        <v>0</v>
      </c>
      <c r="U151" s="94">
        <v>0</v>
      </c>
      <c r="V151" s="94">
        <v>6</v>
      </c>
      <c r="W151" s="94">
        <v>1</v>
      </c>
      <c r="X151" s="94">
        <v>7</v>
      </c>
      <c r="Y151" s="94">
        <v>4</v>
      </c>
      <c r="Z151" s="94">
        <v>0</v>
      </c>
      <c r="AA151" s="94">
        <v>0</v>
      </c>
      <c r="AB151" s="94">
        <v>0</v>
      </c>
      <c r="AC151" s="94">
        <v>0</v>
      </c>
      <c r="AD151" s="94">
        <v>0</v>
      </c>
      <c r="AE151" s="94">
        <v>0</v>
      </c>
      <c r="AF151" s="94">
        <v>0</v>
      </c>
      <c r="AG151" s="94">
        <v>0</v>
      </c>
      <c r="AH151" s="94">
        <v>0</v>
      </c>
      <c r="AI151" s="94">
        <v>0</v>
      </c>
      <c r="AJ151" s="94">
        <v>0</v>
      </c>
      <c r="AK151" s="160">
        <v>0</v>
      </c>
    </row>
    <row r="152" spans="1:37" x14ac:dyDescent="0.25">
      <c r="A152" s="158">
        <v>42885</v>
      </c>
      <c r="B152" s="93" t="s">
        <v>110</v>
      </c>
      <c r="C152" s="93">
        <v>7</v>
      </c>
      <c r="D152" s="93" t="s">
        <v>97</v>
      </c>
      <c r="E152" s="93">
        <v>78</v>
      </c>
      <c r="F152" s="94">
        <v>18</v>
      </c>
      <c r="G152" s="94"/>
      <c r="H152" s="93">
        <v>20</v>
      </c>
      <c r="I152" s="94">
        <v>847</v>
      </c>
      <c r="J152" s="94">
        <v>425</v>
      </c>
      <c r="K152" s="94"/>
      <c r="L152" s="94">
        <v>0</v>
      </c>
      <c r="M152" s="94">
        <v>0</v>
      </c>
      <c r="N152" s="94">
        <v>0</v>
      </c>
      <c r="O152" s="94">
        <v>0</v>
      </c>
      <c r="P152" s="94">
        <v>0</v>
      </c>
      <c r="Q152" s="94">
        <v>0</v>
      </c>
      <c r="R152" s="94">
        <v>0</v>
      </c>
      <c r="S152" s="94">
        <v>0</v>
      </c>
      <c r="T152" s="94">
        <v>0</v>
      </c>
      <c r="U152" s="94">
        <v>0</v>
      </c>
      <c r="V152" s="94">
        <v>7</v>
      </c>
      <c r="W152" s="94">
        <v>7</v>
      </c>
      <c r="X152" s="94">
        <v>5</v>
      </c>
      <c r="Y152" s="94">
        <v>14</v>
      </c>
      <c r="Z152" s="94">
        <v>0</v>
      </c>
      <c r="AA152" s="94">
        <v>0</v>
      </c>
      <c r="AB152" s="94">
        <v>0</v>
      </c>
      <c r="AC152" s="94">
        <v>0</v>
      </c>
      <c r="AD152" s="94">
        <v>0</v>
      </c>
      <c r="AE152" s="94">
        <v>0</v>
      </c>
      <c r="AF152" s="94">
        <v>0</v>
      </c>
      <c r="AG152" s="94">
        <v>0</v>
      </c>
      <c r="AH152" s="94">
        <v>0</v>
      </c>
      <c r="AI152" s="94">
        <v>0</v>
      </c>
      <c r="AJ152" s="94">
        <v>0</v>
      </c>
      <c r="AK152" s="160">
        <v>0</v>
      </c>
    </row>
    <row r="153" spans="1:37" x14ac:dyDescent="0.25">
      <c r="A153" s="158">
        <v>42885</v>
      </c>
      <c r="B153" s="93" t="s">
        <v>111</v>
      </c>
      <c r="C153" s="93">
        <v>7</v>
      </c>
      <c r="D153" s="93" t="s">
        <v>98</v>
      </c>
      <c r="E153" s="93">
        <v>79</v>
      </c>
      <c r="F153" s="94">
        <v>17</v>
      </c>
      <c r="G153" s="94"/>
      <c r="H153" s="93">
        <v>20</v>
      </c>
      <c r="I153" s="94">
        <v>883</v>
      </c>
      <c r="J153" s="94">
        <v>129</v>
      </c>
      <c r="K153" s="94"/>
      <c r="L153" s="94">
        <v>13</v>
      </c>
      <c r="M153" s="94">
        <v>7</v>
      </c>
      <c r="N153" s="94">
        <v>2</v>
      </c>
      <c r="O153" s="94">
        <v>0</v>
      </c>
      <c r="P153" s="94">
        <v>0</v>
      </c>
      <c r="Q153" s="94">
        <v>0</v>
      </c>
      <c r="R153" s="94">
        <v>0</v>
      </c>
      <c r="S153" s="94">
        <v>0</v>
      </c>
      <c r="T153" s="94">
        <v>0</v>
      </c>
      <c r="U153" s="94">
        <v>0</v>
      </c>
      <c r="V153" s="94">
        <v>7</v>
      </c>
      <c r="W153" s="94">
        <v>3</v>
      </c>
      <c r="X153" s="94">
        <v>8</v>
      </c>
      <c r="Y153" s="94">
        <v>5</v>
      </c>
      <c r="Z153" s="94">
        <v>0</v>
      </c>
      <c r="AA153" s="94">
        <v>0</v>
      </c>
      <c r="AB153" s="94">
        <v>0</v>
      </c>
      <c r="AC153" s="94">
        <v>0</v>
      </c>
      <c r="AD153" s="94">
        <v>0</v>
      </c>
      <c r="AE153" s="94">
        <v>0</v>
      </c>
      <c r="AF153" s="94">
        <v>0</v>
      </c>
      <c r="AG153" s="94">
        <v>0</v>
      </c>
      <c r="AH153" s="94">
        <v>0</v>
      </c>
      <c r="AI153" s="94">
        <v>0</v>
      </c>
      <c r="AJ153" s="94">
        <v>0</v>
      </c>
      <c r="AK153" s="160">
        <v>0</v>
      </c>
    </row>
    <row r="154" spans="1:37" ht="15.75" thickBot="1" x14ac:dyDescent="0.3">
      <c r="A154" s="159">
        <v>42885</v>
      </c>
      <c r="B154" s="95" t="s">
        <v>112</v>
      </c>
      <c r="C154" s="95">
        <v>7</v>
      </c>
      <c r="D154" s="95" t="s">
        <v>99</v>
      </c>
      <c r="E154" s="95">
        <v>80</v>
      </c>
      <c r="F154" s="96">
        <v>17</v>
      </c>
      <c r="G154" s="96"/>
      <c r="H154" s="95">
        <v>20</v>
      </c>
      <c r="I154" s="96">
        <v>756</v>
      </c>
      <c r="J154" s="96">
        <v>299</v>
      </c>
      <c r="K154" s="96"/>
      <c r="L154" s="96">
        <v>4</v>
      </c>
      <c r="M154" s="96">
        <v>2</v>
      </c>
      <c r="N154" s="96">
        <v>0</v>
      </c>
      <c r="O154" s="96">
        <v>0</v>
      </c>
      <c r="P154" s="96">
        <v>0</v>
      </c>
      <c r="Q154" s="96">
        <v>0</v>
      </c>
      <c r="R154" s="96">
        <v>0</v>
      </c>
      <c r="S154" s="96">
        <v>0</v>
      </c>
      <c r="T154" s="96">
        <v>0</v>
      </c>
      <c r="U154" s="96">
        <v>0</v>
      </c>
      <c r="V154" s="96">
        <v>39</v>
      </c>
      <c r="W154" s="96">
        <v>14</v>
      </c>
      <c r="X154" s="96">
        <v>9</v>
      </c>
      <c r="Y154" s="96">
        <v>16</v>
      </c>
      <c r="Z154" s="96">
        <v>0</v>
      </c>
      <c r="AA154" s="96">
        <v>0</v>
      </c>
      <c r="AB154" s="96">
        <v>0</v>
      </c>
      <c r="AC154" s="96">
        <v>0</v>
      </c>
      <c r="AD154" s="96">
        <v>0</v>
      </c>
      <c r="AE154" s="96">
        <v>0</v>
      </c>
      <c r="AF154" s="96">
        <v>0</v>
      </c>
      <c r="AG154" s="96">
        <v>0</v>
      </c>
      <c r="AH154" s="96">
        <v>0</v>
      </c>
      <c r="AI154" s="96">
        <v>1</v>
      </c>
      <c r="AJ154" s="96">
        <v>0</v>
      </c>
      <c r="AK154" s="161">
        <v>0</v>
      </c>
    </row>
  </sheetData>
  <mergeCells count="39">
    <mergeCell ref="AM13:AM14"/>
    <mergeCell ref="AN13:AN14"/>
    <mergeCell ref="AL13:AL14"/>
    <mergeCell ref="A13:A14"/>
    <mergeCell ref="AD13:AE13"/>
    <mergeCell ref="I13:I14"/>
    <mergeCell ref="AH13:AK13"/>
    <mergeCell ref="AF13:AG13"/>
    <mergeCell ref="G13:G14"/>
    <mergeCell ref="K13:K14"/>
    <mergeCell ref="F13:F14"/>
    <mergeCell ref="X13:Y13"/>
    <mergeCell ref="J13:J14"/>
    <mergeCell ref="AB13:AC13"/>
    <mergeCell ref="B13:B14"/>
    <mergeCell ref="H13:H14"/>
    <mergeCell ref="V13:W13"/>
    <mergeCell ref="L13:U13"/>
    <mergeCell ref="Z13:AA13"/>
    <mergeCell ref="E13:E14"/>
    <mergeCell ref="C13:C14"/>
    <mergeCell ref="D13:D14"/>
    <mergeCell ref="A1:G5"/>
    <mergeCell ref="H4:AF5"/>
    <mergeCell ref="AG4:AK5"/>
    <mergeCell ref="AG2:AK3"/>
    <mergeCell ref="AG1:AK1"/>
    <mergeCell ref="H1:AF3"/>
    <mergeCell ref="A12:AK12"/>
    <mergeCell ref="AD6:AK8"/>
    <mergeCell ref="AB9:AK11"/>
    <mergeCell ref="S9:AA11"/>
    <mergeCell ref="H9:R11"/>
    <mergeCell ref="A9:G11"/>
    <mergeCell ref="A6:C8"/>
    <mergeCell ref="E6:N8"/>
    <mergeCell ref="O6:Q8"/>
    <mergeCell ref="R6:W8"/>
    <mergeCell ref="X6:AC8"/>
  </mergeCells>
  <phoneticPr fontId="3" type="noConversion"/>
  <pageMargins left="0.7" right="0.7" top="0.75" bottom="0.75" header="0.3" footer="0.3"/>
  <pageSetup paperSize="9"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85"/>
  <sheetViews>
    <sheetView topLeftCell="F1" workbookViewId="0">
      <pane ySplit="10" topLeftCell="A145" activePane="bottomLeft" state="frozen"/>
      <selection pane="bottomLeft" activeCell="I131" sqref="I131:X150"/>
    </sheetView>
  </sheetViews>
  <sheetFormatPr baseColWidth="10" defaultRowHeight="15" x14ac:dyDescent="0.25"/>
  <cols>
    <col min="1" max="1" width="11.5703125" customWidth="1"/>
    <col min="2" max="2" width="19.28515625" customWidth="1"/>
    <col min="3" max="3" width="10.85546875" customWidth="1"/>
    <col min="4" max="4" width="10.28515625" customWidth="1"/>
    <col min="5" max="5" width="11.5703125" customWidth="1"/>
    <col min="6" max="7" width="6.5703125" customWidth="1"/>
    <col min="8" max="9" width="7.7109375" customWidth="1"/>
    <col min="10" max="12" width="6.140625" customWidth="1"/>
    <col min="13" max="13" width="7.85546875" customWidth="1"/>
    <col min="14" max="14" width="11" customWidth="1"/>
    <col min="15" max="15" width="11.7109375" customWidth="1"/>
    <col min="16" max="16" width="9" customWidth="1"/>
    <col min="17" max="17" width="10.42578125" customWidth="1"/>
    <col min="18" max="18" width="9.5703125" customWidth="1"/>
    <col min="19" max="19" width="8.85546875" customWidth="1"/>
    <col min="20" max="20" width="9.42578125" customWidth="1"/>
    <col min="21" max="21" width="10.5703125" customWidth="1"/>
    <col min="22" max="22" width="14.7109375" customWidth="1"/>
    <col min="23" max="23" width="7.85546875" customWidth="1"/>
    <col min="24" max="24" width="15.5703125" customWidth="1"/>
  </cols>
  <sheetData>
    <row r="1" spans="1:42" ht="15" customHeight="1" x14ac:dyDescent="0.25">
      <c r="A1" s="205"/>
      <c r="B1" s="206"/>
      <c r="C1" s="206"/>
      <c r="D1" s="206"/>
      <c r="E1" s="206"/>
      <c r="F1" s="206"/>
      <c r="G1" s="207"/>
      <c r="H1" s="171" t="s">
        <v>90</v>
      </c>
      <c r="I1" s="172"/>
      <c r="J1" s="172"/>
      <c r="K1" s="172"/>
      <c r="L1" s="172"/>
      <c r="M1" s="172"/>
      <c r="N1" s="172"/>
      <c r="O1" s="172"/>
      <c r="P1" s="172"/>
      <c r="Q1" s="172"/>
      <c r="R1" s="172"/>
      <c r="S1" s="172"/>
      <c r="T1" s="172"/>
      <c r="U1" s="172"/>
      <c r="V1" s="172"/>
      <c r="W1" s="172"/>
      <c r="X1" s="173"/>
      <c r="AM1" s="2"/>
      <c r="AN1" s="2"/>
      <c r="AO1" s="2"/>
      <c r="AP1" s="2"/>
    </row>
    <row r="2" spans="1:42" ht="15.75" customHeight="1" thickBot="1" x14ac:dyDescent="0.3">
      <c r="A2" s="208"/>
      <c r="B2" s="209"/>
      <c r="C2" s="209"/>
      <c r="D2" s="209"/>
      <c r="E2" s="209"/>
      <c r="F2" s="209"/>
      <c r="G2" s="210"/>
      <c r="H2" s="174"/>
      <c r="I2" s="175"/>
      <c r="J2" s="175"/>
      <c r="K2" s="175"/>
      <c r="L2" s="175"/>
      <c r="M2" s="175"/>
      <c r="N2" s="175"/>
      <c r="O2" s="175"/>
      <c r="P2" s="175"/>
      <c r="Q2" s="175"/>
      <c r="R2" s="175"/>
      <c r="S2" s="175"/>
      <c r="T2" s="175"/>
      <c r="U2" s="175"/>
      <c r="V2" s="175"/>
      <c r="W2" s="175"/>
      <c r="X2" s="176"/>
      <c r="AM2" s="2"/>
      <c r="AN2" s="2"/>
      <c r="AO2" s="2"/>
      <c r="AP2" s="2"/>
    </row>
    <row r="3" spans="1:42" ht="15.75" customHeight="1" x14ac:dyDescent="0.25">
      <c r="A3" s="208"/>
      <c r="B3" s="209"/>
      <c r="C3" s="209"/>
      <c r="D3" s="209"/>
      <c r="E3" s="209"/>
      <c r="F3" s="209"/>
      <c r="G3" s="210"/>
      <c r="H3" s="247" t="s">
        <v>37</v>
      </c>
      <c r="I3" s="248"/>
      <c r="J3" s="248"/>
      <c r="K3" s="248"/>
      <c r="L3" s="248"/>
      <c r="M3" s="248"/>
      <c r="N3" s="248"/>
      <c r="O3" s="248"/>
      <c r="P3" s="248"/>
      <c r="Q3" s="248"/>
      <c r="R3" s="248"/>
      <c r="S3" s="248"/>
      <c r="T3" s="248"/>
      <c r="U3" s="248"/>
      <c r="V3" s="248"/>
      <c r="W3" s="248"/>
      <c r="X3" s="249"/>
      <c r="AM3" s="2"/>
      <c r="AN3" s="2"/>
      <c r="AO3" s="2"/>
      <c r="AP3" s="2"/>
    </row>
    <row r="4" spans="1:42" ht="15.75" customHeight="1" thickBot="1" x14ac:dyDescent="0.3">
      <c r="A4" s="208"/>
      <c r="B4" s="209"/>
      <c r="C4" s="209"/>
      <c r="D4" s="209"/>
      <c r="E4" s="209"/>
      <c r="F4" s="209"/>
      <c r="G4" s="210"/>
      <c r="H4" s="250"/>
      <c r="I4" s="251"/>
      <c r="J4" s="251"/>
      <c r="K4" s="251"/>
      <c r="L4" s="251"/>
      <c r="M4" s="251"/>
      <c r="N4" s="251"/>
      <c r="O4" s="251"/>
      <c r="P4" s="251"/>
      <c r="Q4" s="251"/>
      <c r="R4" s="251"/>
      <c r="S4" s="251"/>
      <c r="T4" s="251"/>
      <c r="U4" s="251"/>
      <c r="V4" s="251"/>
      <c r="W4" s="251"/>
      <c r="X4" s="252"/>
      <c r="AM4" s="2"/>
      <c r="AN4" s="2"/>
      <c r="AO4" s="2"/>
      <c r="AP4" s="2"/>
    </row>
    <row r="5" spans="1:42" ht="15.75" customHeight="1" x14ac:dyDescent="0.25">
      <c r="A5" s="208"/>
      <c r="B5" s="209"/>
      <c r="C5" s="209"/>
      <c r="D5" s="209"/>
      <c r="E5" s="209"/>
      <c r="F5" s="209"/>
      <c r="G5" s="210"/>
      <c r="H5" s="247" t="s">
        <v>60</v>
      </c>
      <c r="I5" s="248"/>
      <c r="J5" s="248"/>
      <c r="K5" s="249"/>
      <c r="L5" s="247" t="s">
        <v>39</v>
      </c>
      <c r="M5" s="248"/>
      <c r="N5" s="248"/>
      <c r="O5" s="249"/>
      <c r="P5" s="247" t="s">
        <v>42</v>
      </c>
      <c r="Q5" s="248"/>
      <c r="R5" s="248"/>
      <c r="S5" s="248"/>
      <c r="T5" s="248"/>
      <c r="U5" s="248"/>
      <c r="V5" s="248"/>
      <c r="W5" s="248"/>
      <c r="X5" s="249"/>
      <c r="AM5" s="2"/>
      <c r="AN5" s="2"/>
      <c r="AO5" s="2"/>
      <c r="AP5" s="2"/>
    </row>
    <row r="6" spans="1:42" ht="15.75" customHeight="1" thickBot="1" x14ac:dyDescent="0.3">
      <c r="A6" s="211"/>
      <c r="B6" s="212"/>
      <c r="C6" s="212"/>
      <c r="D6" s="212"/>
      <c r="E6" s="212"/>
      <c r="F6" s="212"/>
      <c r="G6" s="213"/>
      <c r="H6" s="250"/>
      <c r="I6" s="251"/>
      <c r="J6" s="251"/>
      <c r="K6" s="252"/>
      <c r="L6" s="250"/>
      <c r="M6" s="251"/>
      <c r="N6" s="251"/>
      <c r="O6" s="252"/>
      <c r="P6" s="250"/>
      <c r="Q6" s="251"/>
      <c r="R6" s="251"/>
      <c r="S6" s="251"/>
      <c r="T6" s="251"/>
      <c r="U6" s="251"/>
      <c r="V6" s="251"/>
      <c r="W6" s="251"/>
      <c r="X6" s="252"/>
      <c r="AM6" s="2"/>
      <c r="AN6" s="2"/>
      <c r="AO6" s="2"/>
      <c r="AP6" s="2"/>
    </row>
    <row r="9" spans="1:42" ht="15.75" customHeight="1" thickBot="1" x14ac:dyDescent="0.3"/>
    <row r="10" spans="1:42" s="1" customFormat="1" ht="43.5" customHeight="1" thickBot="1" x14ac:dyDescent="0.3">
      <c r="A10" s="98" t="s">
        <v>14</v>
      </c>
      <c r="B10" s="98" t="s">
        <v>0</v>
      </c>
      <c r="C10" s="19" t="s">
        <v>70</v>
      </c>
      <c r="D10" s="19" t="s">
        <v>113</v>
      </c>
      <c r="E10" s="81" t="s">
        <v>52</v>
      </c>
      <c r="F10" s="82" t="s">
        <v>58</v>
      </c>
      <c r="G10" s="82" t="s">
        <v>61</v>
      </c>
      <c r="H10" s="99" t="s">
        <v>53</v>
      </c>
      <c r="I10" s="98" t="s">
        <v>23</v>
      </c>
      <c r="J10" s="98" t="s">
        <v>24</v>
      </c>
      <c r="K10" s="98" t="s">
        <v>34</v>
      </c>
      <c r="L10" s="98" t="s">
        <v>25</v>
      </c>
      <c r="M10" s="98" t="s">
        <v>26</v>
      </c>
      <c r="N10" s="98" t="s">
        <v>27</v>
      </c>
      <c r="O10" s="98" t="s">
        <v>43</v>
      </c>
      <c r="P10" s="98" t="s">
        <v>28</v>
      </c>
      <c r="Q10" s="98" t="s">
        <v>31</v>
      </c>
      <c r="R10" s="98" t="s">
        <v>32</v>
      </c>
      <c r="S10" s="98" t="s">
        <v>29</v>
      </c>
      <c r="T10" s="98" t="s">
        <v>30</v>
      </c>
      <c r="U10" s="99" t="s">
        <v>33</v>
      </c>
      <c r="V10" s="99" t="s">
        <v>67</v>
      </c>
      <c r="W10" s="99" t="s">
        <v>69</v>
      </c>
      <c r="X10" s="99" t="s">
        <v>68</v>
      </c>
    </row>
    <row r="11" spans="1:42" s="1" customFormat="1" ht="15.75" customHeight="1" x14ac:dyDescent="0.25">
      <c r="A11" s="23">
        <f>datos_campo!A15</f>
        <v>42662</v>
      </c>
      <c r="B11" s="24" t="str">
        <f>datos_campo!B15</f>
        <v>ALAMEDA</v>
      </c>
      <c r="C11" s="114">
        <f>datos_campo!C15</f>
        <v>1</v>
      </c>
      <c r="D11" s="22" t="str">
        <f>datos_campo!D15</f>
        <v>T0R1</v>
      </c>
      <c r="E11" s="24">
        <f>datos_campo!E15</f>
        <v>61</v>
      </c>
      <c r="F11" s="25">
        <f>datos_campo!F15</f>
        <v>10</v>
      </c>
      <c r="G11" s="24">
        <f>datos_campo!G15</f>
        <v>0</v>
      </c>
      <c r="H11" s="24">
        <f>datos_campo!H15</f>
        <v>20</v>
      </c>
      <c r="I11" s="25">
        <f>(datos_campo!I15/H11)</f>
        <v>8.3000000000000007</v>
      </c>
      <c r="J11" s="25">
        <f>(datos_campo!J15/H11)</f>
        <v>4.25</v>
      </c>
      <c r="K11" s="25">
        <f>I11+J11</f>
        <v>12.55</v>
      </c>
      <c r="L11" s="25">
        <f>(I11*100)/$K11</f>
        <v>66.135458167330682</v>
      </c>
      <c r="M11" s="25">
        <f>(J11*100)/$K11</f>
        <v>33.864541832669318</v>
      </c>
      <c r="N11" s="26">
        <f>IF(COUNTIF(datos_campo!L15:U15,"&gt;=0")&gt;=1,((SUM(datos_campo!L15:U15)*100)/(COUNTIF(datos_campo!L15:U15,"&gt;=0")*20))," ")</f>
        <v>14</v>
      </c>
      <c r="O11" s="24">
        <f>IF(AND(datos_campo!V15&gt;=0,datos_campo!W15&gt;=0),AVERAGE(datos_campo!V15:W15),IF(OR(datos_campo!V15="",datos_campo!W15=""),SUM(datos_campo!V15:W15),"revisar"))*400</f>
        <v>30000</v>
      </c>
      <c r="P11" s="24">
        <f>IF(AND(datos_campo!X15&gt;=0,datos_campo!Y15&gt;=0),AVERAGE(datos_campo!X15:Y15),IF(OR(datos_campo!X15="",datos_campo!Y15=""),SUM(datos_campo!X15:Y15),"revisar"))*400</f>
        <v>2400</v>
      </c>
      <c r="Q11" s="24">
        <f>IF(AND(datos_campo!Z15&gt;=0,datos_campo!AA15&gt;=0),AVERAGE(datos_campo!Z15:AA15),IF(OR(datos_campo!Z15="",datos_campo!AA15=""),SUM(datos_campo!Z15:AA15),"revisar"))*400</f>
        <v>0</v>
      </c>
      <c r="R11" s="24">
        <f>IF(AND(datos_campo!AB15&gt;=0,datos_campo!AC15&gt;=0),AVERAGE(datos_campo!AB15:AC15),IF(OR(datos_campo!AB15="",datos_campo!AC15=""),SUM(datos_campo!AB15:AC15),"revisar"))*400</f>
        <v>0</v>
      </c>
      <c r="S11" s="24">
        <f>IF(AND(datos_campo!AD15&gt;=0,datos_campo!AE15&gt;=0),AVERAGE(datos_campo!AD15:AE15),IF(OR(datos_campo!AD15="",datos_campo!AE15=""),SUM(datos_campo!AD15:AE15),"revisar"))*400</f>
        <v>0</v>
      </c>
      <c r="T11" s="24">
        <f>IF(AND(datos_campo!AF15&gt;=0,datos_campo!AG15&gt;=0),AVERAGE(datos_campo!AF15:AG15),IF(OR(datos_campo!AF15="",datos_campo!AG15=""),SUM(datos_campo!AF15:AG15),"revisar"))*400</f>
        <v>0</v>
      </c>
      <c r="U11" s="24">
        <f>SUM(O11:T11)</f>
        <v>32400</v>
      </c>
      <c r="V11" s="24">
        <f>IF(AND(datos_campo!AH15&gt;=0,datos_campo!AI15&gt;=0),AVERAGE(datos_campo!AH15:AI15),IF(OR(datos_campo!AH15="",datos_campo!AI15=""),SUM(datos_campo!AH15:AI15),"revisar"))*400</f>
        <v>0</v>
      </c>
      <c r="W11" s="24">
        <f>IF(AND(datos_campo!AJ15&gt;=0,datos_campo!AK15&gt;=0),AVERAGE(datos_campo!AJ15:AK15),IF(OR(datos_campo!AJ15="",datos_campo!AK15=""),SUM(datos_campo!AJ15:AK15),"revisar"))*400</f>
        <v>1200</v>
      </c>
      <c r="X11" s="39">
        <f>SUM(V11+W11)</f>
        <v>1200</v>
      </c>
    </row>
    <row r="12" spans="1:42" s="1" customFormat="1" ht="15.75" customHeight="1" x14ac:dyDescent="0.25">
      <c r="A12" s="32">
        <f>datos_campo!A16</f>
        <v>42662</v>
      </c>
      <c r="B12" s="28" t="str">
        <f>datos_campo!B16</f>
        <v>ALAMEDA</v>
      </c>
      <c r="C12" s="115">
        <f>datos_campo!C16</f>
        <v>1</v>
      </c>
      <c r="D12" s="29" t="str">
        <f>datos_campo!D16</f>
        <v>T0R2</v>
      </c>
      <c r="E12" s="28">
        <f>datos_campo!E16</f>
        <v>62</v>
      </c>
      <c r="F12" s="30">
        <f>datos_campo!F16</f>
        <v>10</v>
      </c>
      <c r="G12" s="28">
        <f>datos_campo!G16</f>
        <v>0</v>
      </c>
      <c r="H12" s="28">
        <f>datos_campo!H16</f>
        <v>20</v>
      </c>
      <c r="I12" s="30">
        <f>(datos_campo!I16/H12)</f>
        <v>10.1</v>
      </c>
      <c r="J12" s="30">
        <f>(datos_campo!J16/H12)</f>
        <v>7.75</v>
      </c>
      <c r="K12" s="30">
        <f t="shared" ref="K12:K75" si="0">I12+J12</f>
        <v>17.850000000000001</v>
      </c>
      <c r="L12" s="30">
        <f t="shared" ref="L12:L75" si="1">(I12*100)/$K12</f>
        <v>56.582633053221286</v>
      </c>
      <c r="M12" s="30">
        <f t="shared" ref="M12:M75" si="2">(J12*100)/$K12</f>
        <v>43.417366946778706</v>
      </c>
      <c r="N12" s="31">
        <f>IF(COUNTIF(datos_campo!L16:U16,"&gt;=0")&gt;=1,((SUM(datos_campo!L16:U16)*100)/(COUNTIF(datos_campo!L16:U16,"&gt;=0")*20))," ")</f>
        <v>13</v>
      </c>
      <c r="O12" s="28">
        <f>IF(AND(datos_campo!V16&gt;=0,datos_campo!W16&gt;=0),AVERAGE(datos_campo!V16:W16),IF(OR(datos_campo!V16="",datos_campo!W16=""),SUM(datos_campo!V16:W16),"revisar"))*400</f>
        <v>11600</v>
      </c>
      <c r="P12" s="28">
        <f>IF(AND(datos_campo!X16&gt;=0,datos_campo!Y16&gt;=0),AVERAGE(datos_campo!X16:Y16),IF(OR(datos_campo!X16="",datos_campo!Y16=""),SUM(datos_campo!X16:Y16),"revisar"))*400</f>
        <v>6800</v>
      </c>
      <c r="Q12" s="28">
        <f>IF(AND(datos_campo!Z16&gt;=0,datos_campo!AA16&gt;=0),AVERAGE(datos_campo!Z16:AA16),IF(OR(datos_campo!Z16="",datos_campo!AA16=""),SUM(datos_campo!Z16:AA16),"revisar"))*400</f>
        <v>0</v>
      </c>
      <c r="R12" s="28">
        <f>IF(AND(datos_campo!AB16&gt;=0,datos_campo!AC16&gt;=0),AVERAGE(datos_campo!AB16:AC16),IF(OR(datos_campo!AB16="",datos_campo!AC16=""),SUM(datos_campo!AB16:AC16),"revisar"))*400</f>
        <v>0</v>
      </c>
      <c r="S12" s="28">
        <f>IF(AND(datos_campo!AD16&gt;=0,datos_campo!AE16&gt;=0),AVERAGE(datos_campo!AD16:AE16),IF(OR(datos_campo!AD16="",datos_campo!AE16=""),SUM(datos_campo!AD16:AE16),"revisar"))*400</f>
        <v>0</v>
      </c>
      <c r="T12" s="28">
        <f>IF(AND(datos_campo!AF16&gt;=0,datos_campo!AG16&gt;=0),AVERAGE(datos_campo!AF16:AG16),IF(OR(datos_campo!AF16="",datos_campo!AG16=""),SUM(datos_campo!AF16:AG16),"revisar"))*400</f>
        <v>0</v>
      </c>
      <c r="U12" s="28">
        <f t="shared" ref="U12:U75" si="3">SUM(O12:T12)</f>
        <v>18400</v>
      </c>
      <c r="V12" s="28">
        <f>IF(AND(datos_campo!AH16&gt;=0,datos_campo!AI16&gt;=0),AVERAGE(datos_campo!AH16:AI16),IF(OR(datos_campo!AH16="",datos_campo!AI16=""),SUM(datos_campo!AH16:AI16),"revisar"))*400</f>
        <v>0</v>
      </c>
      <c r="W12" s="28">
        <f>IF(AND(datos_campo!AJ16&gt;=0,datos_campo!AK16&gt;=0),AVERAGE(datos_campo!AJ16:AK16),IF(OR(datos_campo!AJ16="",datos_campo!AK16=""),SUM(datos_campo!AJ16:AK16),"revisar"))*400</f>
        <v>1200</v>
      </c>
      <c r="X12" s="38">
        <f t="shared" ref="X12:X75" si="4">SUM(V12+W12)</f>
        <v>1200</v>
      </c>
    </row>
    <row r="13" spans="1:42" s="1" customFormat="1" ht="15.75" customHeight="1" x14ac:dyDescent="0.25">
      <c r="A13" s="32">
        <f>datos_campo!A17</f>
        <v>42662</v>
      </c>
      <c r="B13" s="28" t="str">
        <f>datos_campo!B17</f>
        <v>ALAMEDA</v>
      </c>
      <c r="C13" s="115">
        <f>datos_campo!C17</f>
        <v>1</v>
      </c>
      <c r="D13" s="29" t="str">
        <f>datos_campo!D17</f>
        <v>T0R3</v>
      </c>
      <c r="E13" s="28">
        <f>datos_campo!E17</f>
        <v>63</v>
      </c>
      <c r="F13" s="30">
        <f>datos_campo!F17</f>
        <v>10</v>
      </c>
      <c r="G13" s="28">
        <f>datos_campo!G17</f>
        <v>0</v>
      </c>
      <c r="H13" s="28">
        <f>datos_campo!H17</f>
        <v>20</v>
      </c>
      <c r="I13" s="30">
        <f>(datos_campo!I17/H13)</f>
        <v>0.8</v>
      </c>
      <c r="J13" s="30">
        <f>(datos_campo!J17/H13)</f>
        <v>0.21000000000000002</v>
      </c>
      <c r="K13" s="30">
        <f t="shared" si="0"/>
        <v>1.01</v>
      </c>
      <c r="L13" s="30">
        <f t="shared" si="1"/>
        <v>79.207920792079207</v>
      </c>
      <c r="M13" s="30">
        <f t="shared" si="2"/>
        <v>20.792079207920796</v>
      </c>
      <c r="N13" s="31">
        <f>IF(COUNTIF(datos_campo!L17:U17,"&gt;=0")&gt;=1,((SUM(datos_campo!L17:U17)*100)/(COUNTIF(datos_campo!L17:U17,"&gt;=0")*20))," ")</f>
        <v>0</v>
      </c>
      <c r="O13" s="28">
        <f>IF(AND(datos_campo!V17&gt;=0,datos_campo!W17&gt;=0),AVERAGE(datos_campo!V17:W17),IF(OR(datos_campo!V17="",datos_campo!W17=""),SUM(datos_campo!V17:W17),"revisar"))*400</f>
        <v>12000</v>
      </c>
      <c r="P13" s="28">
        <f>IF(AND(datos_campo!X17&gt;=0,datos_campo!Y17&gt;=0),AVERAGE(datos_campo!X17:Y17),IF(OR(datos_campo!X17="",datos_campo!Y17=""),SUM(datos_campo!X17:Y17),"revisar"))*400</f>
        <v>14800</v>
      </c>
      <c r="Q13" s="28">
        <f>IF(AND(datos_campo!Z17&gt;=0,datos_campo!AA17&gt;=0),AVERAGE(datos_campo!Z17:AA17),IF(OR(datos_campo!Z17="",datos_campo!AA17=""),SUM(datos_campo!Z17:AA17),"revisar"))*400</f>
        <v>0</v>
      </c>
      <c r="R13" s="28">
        <f>IF(AND(datos_campo!AB17&gt;=0,datos_campo!AC17&gt;=0),AVERAGE(datos_campo!AB17:AC17),IF(OR(datos_campo!AB17="",datos_campo!AC17=""),SUM(datos_campo!AB17:AC17),"revisar"))*400</f>
        <v>400</v>
      </c>
      <c r="S13" s="28">
        <f>IF(AND(datos_campo!AD17&gt;=0,datos_campo!AE17&gt;=0),AVERAGE(datos_campo!AD17:AE17),IF(OR(datos_campo!AD17="",datos_campo!AE17=""),SUM(datos_campo!AD17:AE17),"revisar"))*400</f>
        <v>0</v>
      </c>
      <c r="T13" s="28">
        <f>IF(AND(datos_campo!AF17&gt;=0,datos_campo!AG17&gt;=0),AVERAGE(datos_campo!AF17:AG17),IF(OR(datos_campo!AF17="",datos_campo!AG17=""),SUM(datos_campo!AF17:AG17),"revisar"))*400</f>
        <v>0</v>
      </c>
      <c r="U13" s="28">
        <f t="shared" si="3"/>
        <v>27200</v>
      </c>
      <c r="V13" s="28">
        <f>IF(AND(datos_campo!AH17&gt;=0,datos_campo!AI17&gt;=0),AVERAGE(datos_campo!AH17:AI17),IF(OR(datos_campo!AH17="",datos_campo!AI17=""),SUM(datos_campo!AH17:AI17),"revisar"))*400</f>
        <v>0</v>
      </c>
      <c r="W13" s="28">
        <f>IF(AND(datos_campo!AJ17&gt;=0,datos_campo!AK17&gt;=0),AVERAGE(datos_campo!AJ17:AK17),IF(OR(datos_campo!AJ17="",datos_campo!AK17=""),SUM(datos_campo!AJ17:AK17),"revisar"))*400</f>
        <v>0</v>
      </c>
      <c r="X13" s="38">
        <f t="shared" si="4"/>
        <v>0</v>
      </c>
    </row>
    <row r="14" spans="1:42" s="1" customFormat="1" ht="15.75" customHeight="1" x14ac:dyDescent="0.25">
      <c r="A14" s="32">
        <f>datos_campo!A18</f>
        <v>42662</v>
      </c>
      <c r="B14" s="28" t="str">
        <f>datos_campo!B18</f>
        <v>ALAMEDA</v>
      </c>
      <c r="C14" s="115">
        <f>datos_campo!C18</f>
        <v>1</v>
      </c>
      <c r="D14" s="29" t="str">
        <f>datos_campo!D18</f>
        <v>T0R4</v>
      </c>
      <c r="E14" s="28">
        <f>datos_campo!E18</f>
        <v>64</v>
      </c>
      <c r="F14" s="30">
        <f>datos_campo!F18</f>
        <v>10</v>
      </c>
      <c r="G14" s="28">
        <f>datos_campo!G18</f>
        <v>0</v>
      </c>
      <c r="H14" s="28">
        <f>datos_campo!H18</f>
        <v>20</v>
      </c>
      <c r="I14" s="30">
        <f>(datos_campo!I18/H14)</f>
        <v>14.1</v>
      </c>
      <c r="J14" s="30">
        <f>(datos_campo!J18/H14)</f>
        <v>6.3</v>
      </c>
      <c r="K14" s="30">
        <f t="shared" si="0"/>
        <v>20.399999999999999</v>
      </c>
      <c r="L14" s="30">
        <f t="shared" si="1"/>
        <v>69.117647058823536</v>
      </c>
      <c r="M14" s="30">
        <f t="shared" si="2"/>
        <v>30.882352941176471</v>
      </c>
      <c r="N14" s="31">
        <f>IF(COUNTIF(datos_campo!L18:U18,"&gt;=0")&gt;=1,((SUM(datos_campo!L18:U18)*100)/(COUNTIF(datos_campo!L18:U18,"&gt;=0")*20))," ")</f>
        <v>3.6500000000000004</v>
      </c>
      <c r="O14" s="28">
        <f>IF(AND(datos_campo!V18&gt;=0,datos_campo!W18&gt;=0),AVERAGE(datos_campo!V18:W18),IF(OR(datos_campo!V18="",datos_campo!W18=""),SUM(datos_campo!V18:W18),"revisar"))*400</f>
        <v>40000</v>
      </c>
      <c r="P14" s="28">
        <f>IF(AND(datos_campo!X18&gt;=0,datos_campo!Y18&gt;=0),AVERAGE(datos_campo!X18:Y18),IF(OR(datos_campo!X18="",datos_campo!Y18=""),SUM(datos_campo!X18:Y18),"revisar"))*400</f>
        <v>5200</v>
      </c>
      <c r="Q14" s="28">
        <f>IF(AND(datos_campo!Z18&gt;=0,datos_campo!AA18&gt;=0),AVERAGE(datos_campo!Z18:AA18),IF(OR(datos_campo!Z18="",datos_campo!AA18=""),SUM(datos_campo!Z18:AA18),"revisar"))*400</f>
        <v>0</v>
      </c>
      <c r="R14" s="28">
        <f>IF(AND(datos_campo!AB18&gt;=0,datos_campo!AC18&gt;=0),AVERAGE(datos_campo!AB18:AC18),IF(OR(datos_campo!AB18="",datos_campo!AC18=""),SUM(datos_campo!AB18:AC18),"revisar"))*400</f>
        <v>0</v>
      </c>
      <c r="S14" s="28">
        <f>IF(AND(datos_campo!AD18&gt;=0,datos_campo!AE18&gt;=0),AVERAGE(datos_campo!AD18:AE18),IF(OR(datos_campo!AD18="",datos_campo!AE18=""),SUM(datos_campo!AD18:AE18),"revisar"))*400</f>
        <v>0</v>
      </c>
      <c r="T14" s="28">
        <f>IF(AND(datos_campo!AF18&gt;=0,datos_campo!AG18&gt;=0),AVERAGE(datos_campo!AF18:AG18),IF(OR(datos_campo!AF18="",datos_campo!AG18=""),SUM(datos_campo!AF18:AG18),"revisar"))*400</f>
        <v>0</v>
      </c>
      <c r="U14" s="28">
        <f t="shared" si="3"/>
        <v>45200</v>
      </c>
      <c r="V14" s="28">
        <f>IF(AND(datos_campo!AH18&gt;=0,datos_campo!AI18&gt;=0),AVERAGE(datos_campo!AH18:AI18),IF(OR(datos_campo!AH18="",datos_campo!AI18=""),SUM(datos_campo!AH18:AI18),"revisar"))*400</f>
        <v>0</v>
      </c>
      <c r="W14" s="28">
        <f>IF(AND(datos_campo!AJ18&gt;=0,datos_campo!AK18&gt;=0),AVERAGE(datos_campo!AJ18:AK18),IF(OR(datos_campo!AJ18="",datos_campo!AK18=""),SUM(datos_campo!AJ18:AK18),"revisar"))*400</f>
        <v>3200</v>
      </c>
      <c r="X14" s="38">
        <f t="shared" si="4"/>
        <v>3200</v>
      </c>
    </row>
    <row r="15" spans="1:42" s="1" customFormat="1" ht="15.75" customHeight="1" x14ac:dyDescent="0.25">
      <c r="A15" s="32">
        <f>datos_campo!A19</f>
        <v>42662</v>
      </c>
      <c r="B15" s="28" t="str">
        <f>datos_campo!B19</f>
        <v>ALAMEDA</v>
      </c>
      <c r="C15" s="115">
        <f>datos_campo!C19</f>
        <v>1</v>
      </c>
      <c r="D15" s="29" t="str">
        <f>datos_campo!D19</f>
        <v>T0R5</v>
      </c>
      <c r="E15" s="28">
        <f>datos_campo!E19</f>
        <v>65</v>
      </c>
      <c r="F15" s="30">
        <f>datos_campo!F19</f>
        <v>10</v>
      </c>
      <c r="G15" s="28">
        <f>datos_campo!G19</f>
        <v>0</v>
      </c>
      <c r="H15" s="28">
        <f>datos_campo!H19</f>
        <v>20</v>
      </c>
      <c r="I15" s="30">
        <f>(datos_campo!I19/H15)</f>
        <v>7.6</v>
      </c>
      <c r="J15" s="30">
        <f>(datos_campo!J19/H15)</f>
        <v>6.95</v>
      </c>
      <c r="K15" s="30">
        <f t="shared" si="0"/>
        <v>14.55</v>
      </c>
      <c r="L15" s="30">
        <f t="shared" si="1"/>
        <v>52.233676975945016</v>
      </c>
      <c r="M15" s="30">
        <f t="shared" si="2"/>
        <v>47.766323024054984</v>
      </c>
      <c r="N15" s="31">
        <f>IF(COUNTIF(datos_campo!L19:U19,"&gt;=0")&gt;=1,((SUM(datos_campo!L19:U19)*100)/(COUNTIF(datos_campo!L19:U19,"&gt;=0")*20))," ")</f>
        <v>6.25</v>
      </c>
      <c r="O15" s="28">
        <f>IF(AND(datos_campo!V19&gt;=0,datos_campo!W19&gt;=0),AVERAGE(datos_campo!V19:W19),IF(OR(datos_campo!V19="",datos_campo!W19=""),SUM(datos_campo!V19:W19),"revisar"))*400</f>
        <v>16800</v>
      </c>
      <c r="P15" s="28">
        <f>IF(AND(datos_campo!X19&gt;=0,datos_campo!Y19&gt;=0),AVERAGE(datos_campo!X19:Y19),IF(OR(datos_campo!X19="",datos_campo!Y19=""),SUM(datos_campo!X19:Y19),"revisar"))*400</f>
        <v>10000</v>
      </c>
      <c r="Q15" s="28">
        <f>IF(AND(datos_campo!Z19&gt;=0,datos_campo!AA19&gt;=0),AVERAGE(datos_campo!Z19:AA19),IF(OR(datos_campo!Z19="",datos_campo!AA19=""),SUM(datos_campo!Z19:AA19),"revisar"))*400</f>
        <v>0</v>
      </c>
      <c r="R15" s="28">
        <f>IF(AND(datos_campo!AB19&gt;=0,datos_campo!AC19&gt;=0),AVERAGE(datos_campo!AB19:AC19),IF(OR(datos_campo!AB19="",datos_campo!AC19=""),SUM(datos_campo!AB19:AC19),"revisar"))*400</f>
        <v>0</v>
      </c>
      <c r="S15" s="28">
        <f>IF(AND(datos_campo!AD19&gt;=0,datos_campo!AE19&gt;=0),AVERAGE(datos_campo!AD19:AE19),IF(OR(datos_campo!AD19="",datos_campo!AE19=""),SUM(datos_campo!AD19:AE19),"revisar"))*400</f>
        <v>0</v>
      </c>
      <c r="T15" s="28">
        <f>IF(AND(datos_campo!AF19&gt;=0,datos_campo!AG19&gt;=0),AVERAGE(datos_campo!AF19:AG19),IF(OR(datos_campo!AF19="",datos_campo!AG19=""),SUM(datos_campo!AF19:AG19),"revisar"))*400</f>
        <v>0</v>
      </c>
      <c r="U15" s="28">
        <f t="shared" si="3"/>
        <v>26800</v>
      </c>
      <c r="V15" s="28">
        <f>IF(AND(datos_campo!AH19&gt;=0,datos_campo!AI19&gt;=0),AVERAGE(datos_campo!AH19:AI19),IF(OR(datos_campo!AH19="",datos_campo!AI19=""),SUM(datos_campo!AH19:AI19),"revisar"))*400</f>
        <v>0</v>
      </c>
      <c r="W15" s="28">
        <f>IF(AND(datos_campo!AJ19&gt;=0,datos_campo!AK19&gt;=0),AVERAGE(datos_campo!AJ19:AK19),IF(OR(datos_campo!AJ19="",datos_campo!AK19=""),SUM(datos_campo!AJ19:AK19),"revisar"))*400</f>
        <v>800</v>
      </c>
      <c r="X15" s="38">
        <f t="shared" si="4"/>
        <v>800</v>
      </c>
    </row>
    <row r="16" spans="1:42" s="1" customFormat="1" ht="15.75" customHeight="1" x14ac:dyDescent="0.25">
      <c r="A16" s="32">
        <f>datos_campo!A20</f>
        <v>42662</v>
      </c>
      <c r="B16" s="28" t="str">
        <f>datos_campo!B20</f>
        <v>ALAMEDA</v>
      </c>
      <c r="C16" s="115">
        <f>datos_campo!C20</f>
        <v>1</v>
      </c>
      <c r="D16" s="29" t="str">
        <f>datos_campo!D20</f>
        <v>T1R1</v>
      </c>
      <c r="E16" s="28">
        <f>datos_campo!E20</f>
        <v>66</v>
      </c>
      <c r="F16" s="30">
        <f>datos_campo!F20</f>
        <v>11</v>
      </c>
      <c r="G16" s="28">
        <f>datos_campo!G20</f>
        <v>0</v>
      </c>
      <c r="H16" s="28">
        <f>datos_campo!H20</f>
        <v>20</v>
      </c>
      <c r="I16" s="30">
        <f>(datos_campo!I20/H16)</f>
        <v>8.6999999999999993</v>
      </c>
      <c r="J16" s="30">
        <f>(datos_campo!J20/H16)</f>
        <v>7.95</v>
      </c>
      <c r="K16" s="30">
        <f t="shared" si="0"/>
        <v>16.649999999999999</v>
      </c>
      <c r="L16" s="30">
        <f t="shared" si="1"/>
        <v>52.252252252252248</v>
      </c>
      <c r="M16" s="30">
        <f t="shared" si="2"/>
        <v>47.747747747747752</v>
      </c>
      <c r="N16" s="31">
        <f>IF(COUNTIF(datos_campo!L20:U20,"&gt;=0")&gt;=1,((SUM(datos_campo!L20:U20)*100)/(COUNTIF(datos_campo!L20:U20,"&gt;=0")*20))," ")</f>
        <v>1.2</v>
      </c>
      <c r="O16" s="28">
        <f>IF(AND(datos_campo!V20&gt;=0,datos_campo!W20&gt;=0),AVERAGE(datos_campo!V20:W20),IF(OR(datos_campo!V20="",datos_campo!W20=""),SUM(datos_campo!V20:W20),"revisar"))*400</f>
        <v>7600</v>
      </c>
      <c r="P16" s="28">
        <f>IF(AND(datos_campo!X20&gt;=0,datos_campo!Y20&gt;=0),AVERAGE(datos_campo!X20:Y20),IF(OR(datos_campo!X20="",datos_campo!Y20=""),SUM(datos_campo!X20:Y20),"revisar"))*400</f>
        <v>11200</v>
      </c>
      <c r="Q16" s="28">
        <f>IF(AND(datos_campo!Z20&gt;=0,datos_campo!AA20&gt;=0),AVERAGE(datos_campo!Z20:AA20),IF(OR(datos_campo!Z20="",datos_campo!AA20=""),SUM(datos_campo!Z20:AA20),"revisar"))*400</f>
        <v>0</v>
      </c>
      <c r="R16" s="28">
        <f>IF(AND(datos_campo!AB20&gt;=0,datos_campo!AC20&gt;=0),AVERAGE(datos_campo!AB20:AC20),IF(OR(datos_campo!AB20="",datos_campo!AC20=""),SUM(datos_campo!AB20:AC20),"revisar"))*400</f>
        <v>400</v>
      </c>
      <c r="S16" s="28">
        <f>IF(AND(datos_campo!AD20&gt;=0,datos_campo!AE20&gt;=0),AVERAGE(datos_campo!AD20:AE20),IF(OR(datos_campo!AD20="",datos_campo!AE20=""),SUM(datos_campo!AD20:AE20),"revisar"))*400</f>
        <v>0</v>
      </c>
      <c r="T16" s="28">
        <f>IF(AND(datos_campo!AF20&gt;=0,datos_campo!AG20&gt;=0),AVERAGE(datos_campo!AF20:AG20),IF(OR(datos_campo!AF20="",datos_campo!AG20=""),SUM(datos_campo!AF20:AG20),"revisar"))*400</f>
        <v>0</v>
      </c>
      <c r="U16" s="28">
        <f t="shared" si="3"/>
        <v>19200</v>
      </c>
      <c r="V16" s="28">
        <f>IF(AND(datos_campo!AH20&gt;=0,datos_campo!AI20&gt;=0),AVERAGE(datos_campo!AH20:AI20),IF(OR(datos_campo!AH20="",datos_campo!AI20=""),SUM(datos_campo!AH20:AI20),"revisar"))*400</f>
        <v>0</v>
      </c>
      <c r="W16" s="28">
        <f>IF(AND(datos_campo!AJ20&gt;=0,datos_campo!AK20&gt;=0),AVERAGE(datos_campo!AJ20:AK20),IF(OR(datos_campo!AJ20="",datos_campo!AK20=""),SUM(datos_campo!AJ20:AK20),"revisar"))*400</f>
        <v>1200</v>
      </c>
      <c r="X16" s="38">
        <f t="shared" si="4"/>
        <v>1200</v>
      </c>
    </row>
    <row r="17" spans="1:24" s="1" customFormat="1" ht="15.75" customHeight="1" x14ac:dyDescent="0.25">
      <c r="A17" s="32">
        <f>datos_campo!A21</f>
        <v>42662</v>
      </c>
      <c r="B17" s="28" t="str">
        <f>datos_campo!B21</f>
        <v>ALAMEDA</v>
      </c>
      <c r="C17" s="115">
        <f>datos_campo!C21</f>
        <v>1</v>
      </c>
      <c r="D17" s="29" t="str">
        <f>datos_campo!D21</f>
        <v>T1R2</v>
      </c>
      <c r="E17" s="28">
        <f>datos_campo!E21</f>
        <v>67</v>
      </c>
      <c r="F17" s="30">
        <f>datos_campo!F21</f>
        <v>11</v>
      </c>
      <c r="G17" s="28">
        <f>datos_campo!G21</f>
        <v>0</v>
      </c>
      <c r="H17" s="28">
        <f>datos_campo!H21</f>
        <v>20</v>
      </c>
      <c r="I17" s="30">
        <f>(datos_campo!I21/H17)</f>
        <v>10.55</v>
      </c>
      <c r="J17" s="30">
        <f>(datos_campo!J21/H17)</f>
        <v>8.85</v>
      </c>
      <c r="K17" s="30">
        <f t="shared" si="0"/>
        <v>19.399999999999999</v>
      </c>
      <c r="L17" s="30">
        <f t="shared" si="1"/>
        <v>54.381443298969074</v>
      </c>
      <c r="M17" s="30">
        <f t="shared" si="2"/>
        <v>45.618556701030933</v>
      </c>
      <c r="N17" s="31">
        <f>IF(COUNTIF(datos_campo!L21:U21,"&gt;=0")&gt;=1,((SUM(datos_campo!L21:U21)*100)/(COUNTIF(datos_campo!L21:U21,"&gt;=0")*20))," ")</f>
        <v>0.5</v>
      </c>
      <c r="O17" s="28">
        <f>IF(AND(datos_campo!V21&gt;=0,datos_campo!W21&gt;=0),AVERAGE(datos_campo!V21:W21),IF(OR(datos_campo!V21="",datos_campo!W21=""),SUM(datos_campo!V21:W21),"revisar"))*400</f>
        <v>16000</v>
      </c>
      <c r="P17" s="28">
        <f>IF(AND(datos_campo!X21&gt;=0,datos_campo!Y21&gt;=0),AVERAGE(datos_campo!X21:Y21),IF(OR(datos_campo!X21="",datos_campo!Y21=""),SUM(datos_campo!X21:Y21),"revisar"))*400</f>
        <v>8800</v>
      </c>
      <c r="Q17" s="28">
        <f>IF(AND(datos_campo!Z21&gt;=0,datos_campo!AA21&gt;=0),AVERAGE(datos_campo!Z21:AA21),IF(OR(datos_campo!Z21="",datos_campo!AA21=""),SUM(datos_campo!Z21:AA21),"revisar"))*400</f>
        <v>0</v>
      </c>
      <c r="R17" s="28">
        <f>IF(AND(datos_campo!AB21&gt;=0,datos_campo!AC21&gt;=0),AVERAGE(datos_campo!AB21:AC21),IF(OR(datos_campo!AB21="",datos_campo!AC21=""),SUM(datos_campo!AB21:AC21),"revisar"))*400</f>
        <v>0</v>
      </c>
      <c r="S17" s="28">
        <f>IF(AND(datos_campo!AD21&gt;=0,datos_campo!AE21&gt;=0),AVERAGE(datos_campo!AD21:AE21),IF(OR(datos_campo!AD21="",datos_campo!AE21=""),SUM(datos_campo!AD21:AE21),"revisar"))*400</f>
        <v>0</v>
      </c>
      <c r="T17" s="28">
        <f>IF(AND(datos_campo!AF21&gt;=0,datos_campo!AG21&gt;=0),AVERAGE(datos_campo!AF21:AG21),IF(OR(datos_campo!AF21="",datos_campo!AG21=""),SUM(datos_campo!AF21:AG21),"revisar"))*400</f>
        <v>0</v>
      </c>
      <c r="U17" s="28">
        <f t="shared" si="3"/>
        <v>24800</v>
      </c>
      <c r="V17" s="28">
        <f>IF(AND(datos_campo!AH21&gt;=0,datos_campo!AI21&gt;=0),AVERAGE(datos_campo!AH21:AI21),IF(OR(datos_campo!AH21="",datos_campo!AI21=""),SUM(datos_campo!AH21:AI21),"revisar"))*400</f>
        <v>0</v>
      </c>
      <c r="W17" s="28">
        <f>IF(AND(datos_campo!AJ21&gt;=0,datos_campo!AK21&gt;=0),AVERAGE(datos_campo!AJ21:AK21),IF(OR(datos_campo!AJ21="",datos_campo!AK21=""),SUM(datos_campo!AJ21:AK21),"revisar"))*400</f>
        <v>3600</v>
      </c>
      <c r="X17" s="38">
        <f t="shared" si="4"/>
        <v>3600</v>
      </c>
    </row>
    <row r="18" spans="1:24" s="1" customFormat="1" ht="15.75" customHeight="1" x14ac:dyDescent="0.25">
      <c r="A18" s="32">
        <f>datos_campo!A22</f>
        <v>42662</v>
      </c>
      <c r="B18" s="28" t="str">
        <f>datos_campo!B22</f>
        <v>ALAMEDA</v>
      </c>
      <c r="C18" s="115">
        <f>datos_campo!C22</f>
        <v>1</v>
      </c>
      <c r="D18" s="29" t="str">
        <f>datos_campo!D22</f>
        <v>T1R3</v>
      </c>
      <c r="E18" s="28">
        <f>datos_campo!E22</f>
        <v>68</v>
      </c>
      <c r="F18" s="30">
        <f>datos_campo!F22</f>
        <v>11</v>
      </c>
      <c r="G18" s="28">
        <f>datos_campo!G22</f>
        <v>0</v>
      </c>
      <c r="H18" s="28">
        <f>datos_campo!H22</f>
        <v>20</v>
      </c>
      <c r="I18" s="30">
        <f>(datos_campo!I22/H18)</f>
        <v>9.75</v>
      </c>
      <c r="J18" s="30">
        <f>(datos_campo!J22/H18)</f>
        <v>5.55</v>
      </c>
      <c r="K18" s="30">
        <f t="shared" si="0"/>
        <v>15.3</v>
      </c>
      <c r="L18" s="30">
        <f t="shared" si="1"/>
        <v>63.725490196078425</v>
      </c>
      <c r="M18" s="30">
        <f t="shared" si="2"/>
        <v>36.274509803921568</v>
      </c>
      <c r="N18" s="31">
        <f>IF(COUNTIF(datos_campo!L22:U22,"&gt;=0")&gt;=1,((SUM(datos_campo!L22:U22)*100)/(COUNTIF(datos_campo!L22:U22,"&gt;=0")*20))," ")</f>
        <v>24.1</v>
      </c>
      <c r="O18" s="28">
        <f>IF(AND(datos_campo!V22&gt;=0,datos_campo!W22&gt;=0),AVERAGE(datos_campo!V22:W22),IF(OR(datos_campo!V22="",datos_campo!W22=""),SUM(datos_campo!V22:W22),"revisar"))*400</f>
        <v>17200</v>
      </c>
      <c r="P18" s="28">
        <f>IF(AND(datos_campo!X22&gt;=0,datos_campo!Y22&gt;=0),AVERAGE(datos_campo!X22:Y22),IF(OR(datos_campo!X22="",datos_campo!Y22=""),SUM(datos_campo!X22:Y22),"revisar"))*400</f>
        <v>15200</v>
      </c>
      <c r="Q18" s="28">
        <f>IF(AND(datos_campo!Z22&gt;=0,datos_campo!AA22&gt;=0),AVERAGE(datos_campo!Z22:AA22),IF(OR(datos_campo!Z22="",datos_campo!AA22=""),SUM(datos_campo!Z22:AA22),"revisar"))*400</f>
        <v>400</v>
      </c>
      <c r="R18" s="28">
        <f>IF(AND(datos_campo!AB22&gt;=0,datos_campo!AC22&gt;=0),AVERAGE(datos_campo!AB22:AC22),IF(OR(datos_campo!AB22="",datos_campo!AC22=""),SUM(datos_campo!AB22:AC22),"revisar"))*400</f>
        <v>800</v>
      </c>
      <c r="S18" s="28">
        <f>IF(AND(datos_campo!AD22&gt;=0,datos_campo!AE22&gt;=0),AVERAGE(datos_campo!AD22:AE22),IF(OR(datos_campo!AD22="",datos_campo!AE22=""),SUM(datos_campo!AD22:AE22),"revisar"))*400</f>
        <v>0</v>
      </c>
      <c r="T18" s="28">
        <f>IF(AND(datos_campo!AF22&gt;=0,datos_campo!AG22&gt;=0),AVERAGE(datos_campo!AF22:AG22),IF(OR(datos_campo!AF22="",datos_campo!AG22=""),SUM(datos_campo!AF22:AG22),"revisar"))*400</f>
        <v>0</v>
      </c>
      <c r="U18" s="28">
        <f t="shared" si="3"/>
        <v>33600</v>
      </c>
      <c r="V18" s="28">
        <f>IF(AND(datos_campo!AH22&gt;=0,datos_campo!AI22&gt;=0),AVERAGE(datos_campo!AH22:AI22),IF(OR(datos_campo!AH22="",datos_campo!AI22=""),SUM(datos_campo!AH22:AI22),"revisar"))*400</f>
        <v>0</v>
      </c>
      <c r="W18" s="28">
        <f>IF(AND(datos_campo!AJ22&gt;=0,datos_campo!AK22&gt;=0),AVERAGE(datos_campo!AJ22:AK22),IF(OR(datos_campo!AJ22="",datos_campo!AK22=""),SUM(datos_campo!AJ22:AK22),"revisar"))*400</f>
        <v>1200</v>
      </c>
      <c r="X18" s="38">
        <f t="shared" si="4"/>
        <v>1200</v>
      </c>
    </row>
    <row r="19" spans="1:24" s="1" customFormat="1" ht="15.75" customHeight="1" x14ac:dyDescent="0.25">
      <c r="A19" s="32">
        <f>datos_campo!A23</f>
        <v>42662</v>
      </c>
      <c r="B19" s="28" t="str">
        <f>datos_campo!B23</f>
        <v>ALAMEDA</v>
      </c>
      <c r="C19" s="115">
        <f>datos_campo!C23</f>
        <v>1</v>
      </c>
      <c r="D19" s="29" t="str">
        <f>datos_campo!D23</f>
        <v>T1R4</v>
      </c>
      <c r="E19" s="28">
        <f>datos_campo!E23</f>
        <v>69</v>
      </c>
      <c r="F19" s="30">
        <f>datos_campo!F23</f>
        <v>11</v>
      </c>
      <c r="G19" s="28">
        <f>datos_campo!G23</f>
        <v>0</v>
      </c>
      <c r="H19" s="28">
        <f>datos_campo!H23</f>
        <v>20</v>
      </c>
      <c r="I19" s="30">
        <f>(datos_campo!I23/H19)</f>
        <v>12.15</v>
      </c>
      <c r="J19" s="30">
        <f>(datos_campo!J23/H19)</f>
        <v>6.9</v>
      </c>
      <c r="K19" s="30">
        <f t="shared" si="0"/>
        <v>19.05</v>
      </c>
      <c r="L19" s="30">
        <f t="shared" si="1"/>
        <v>63.779527559055119</v>
      </c>
      <c r="M19" s="30">
        <f t="shared" si="2"/>
        <v>36.220472440944881</v>
      </c>
      <c r="N19" s="31">
        <f>IF(COUNTIF(datos_campo!L23:U23,"&gt;=0")&gt;=1,((SUM(datos_campo!L23:U23)*100)/(COUNTIF(datos_campo!L23:U23,"&gt;=0")*20))," ")</f>
        <v>19.25</v>
      </c>
      <c r="O19" s="28">
        <f>IF(AND(datos_campo!V23&gt;=0,datos_campo!W23&gt;=0),AVERAGE(datos_campo!V23:W23),IF(OR(datos_campo!V23="",datos_campo!W23=""),SUM(datos_campo!V23:W23),"revisar"))*400</f>
        <v>17600</v>
      </c>
      <c r="P19" s="28">
        <f>IF(AND(datos_campo!X23&gt;=0,datos_campo!Y23&gt;=0),AVERAGE(datos_campo!X23:Y23),IF(OR(datos_campo!X23="",datos_campo!Y23=""),SUM(datos_campo!X23:Y23),"revisar"))*400</f>
        <v>8400</v>
      </c>
      <c r="Q19" s="28">
        <f>IF(AND(datos_campo!Z23&gt;=0,datos_campo!AA23&gt;=0),AVERAGE(datos_campo!Z23:AA23),IF(OR(datos_campo!Z23="",datos_campo!AA23=""),SUM(datos_campo!Z23:AA23),"revisar"))*400</f>
        <v>0</v>
      </c>
      <c r="R19" s="28">
        <f>IF(AND(datos_campo!AB23&gt;=0,datos_campo!AC23&gt;=0),AVERAGE(datos_campo!AB23:AC23),IF(OR(datos_campo!AB23="",datos_campo!AC23=""),SUM(datos_campo!AB23:AC23),"revisar"))*400</f>
        <v>0</v>
      </c>
      <c r="S19" s="28">
        <f>IF(AND(datos_campo!AD23&gt;=0,datos_campo!AE23&gt;=0),AVERAGE(datos_campo!AD23:AE23),IF(OR(datos_campo!AD23="",datos_campo!AE23=""),SUM(datos_campo!AD23:AE23),"revisar"))*400</f>
        <v>0</v>
      </c>
      <c r="T19" s="28">
        <f>IF(AND(datos_campo!AF23&gt;=0,datos_campo!AG23&gt;=0),AVERAGE(datos_campo!AF23:AG23),IF(OR(datos_campo!AF23="",datos_campo!AG23=""),SUM(datos_campo!AF23:AG23),"revisar"))*400</f>
        <v>0</v>
      </c>
      <c r="U19" s="28">
        <f t="shared" si="3"/>
        <v>26000</v>
      </c>
      <c r="V19" s="28">
        <f>IF(AND(datos_campo!AH23&gt;=0,datos_campo!AI23&gt;=0),AVERAGE(datos_campo!AH23:AI23),IF(OR(datos_campo!AH23="",datos_campo!AI23=""),SUM(datos_campo!AH23:AI23),"revisar"))*400</f>
        <v>0</v>
      </c>
      <c r="W19" s="28">
        <f>IF(AND(datos_campo!AJ23&gt;=0,datos_campo!AK23&gt;=0),AVERAGE(datos_campo!AJ23:AK23),IF(OR(datos_campo!AJ23="",datos_campo!AK23=""),SUM(datos_campo!AJ23:AK23),"revisar"))*400</f>
        <v>1200</v>
      </c>
      <c r="X19" s="38">
        <f t="shared" si="4"/>
        <v>1200</v>
      </c>
    </row>
    <row r="20" spans="1:24" s="1" customFormat="1" ht="15.75" customHeight="1" thickBot="1" x14ac:dyDescent="0.3">
      <c r="A20" s="101">
        <f>datos_campo!A24</f>
        <v>42662</v>
      </c>
      <c r="B20" s="102" t="str">
        <f>datos_campo!B24</f>
        <v>ALAMEDA</v>
      </c>
      <c r="C20" s="116">
        <f>datos_campo!C24</f>
        <v>1</v>
      </c>
      <c r="D20" s="103" t="str">
        <f>datos_campo!D24</f>
        <v>T1R5</v>
      </c>
      <c r="E20" s="102">
        <f>datos_campo!E24</f>
        <v>70</v>
      </c>
      <c r="F20" s="104">
        <f>datos_campo!F24</f>
        <v>11</v>
      </c>
      <c r="G20" s="102">
        <f>datos_campo!G24</f>
        <v>0</v>
      </c>
      <c r="H20" s="102">
        <f>datos_campo!H24</f>
        <v>20</v>
      </c>
      <c r="I20" s="104">
        <f>(datos_campo!I24/H20)</f>
        <v>12.9</v>
      </c>
      <c r="J20" s="104">
        <f>(datos_campo!J24/H20)</f>
        <v>6</v>
      </c>
      <c r="K20" s="104">
        <f t="shared" si="0"/>
        <v>18.899999999999999</v>
      </c>
      <c r="L20" s="104">
        <f t="shared" si="1"/>
        <v>68.253968253968253</v>
      </c>
      <c r="M20" s="104">
        <f t="shared" si="2"/>
        <v>31.746031746031747</v>
      </c>
      <c r="N20" s="105">
        <f>IF(COUNTIF(datos_campo!L24:U24,"&gt;=0")&gt;=1,((SUM(datos_campo!L24:U24)*100)/(COUNTIF(datos_campo!L24:U24,"&gt;=0")*20))," ")</f>
        <v>9.75</v>
      </c>
      <c r="O20" s="102">
        <f>IF(AND(datos_campo!V24&gt;=0,datos_campo!W24&gt;=0),AVERAGE(datos_campo!V24:W24),IF(OR(datos_campo!V24="",datos_campo!W24=""),SUM(datos_campo!V24:W24),"revisar"))*400</f>
        <v>20000</v>
      </c>
      <c r="P20" s="102">
        <f>IF(AND(datos_campo!X24&gt;=0,datos_campo!Y24&gt;=0),AVERAGE(datos_campo!X24:Y24),IF(OR(datos_campo!X24="",datos_campo!Y24=""),SUM(datos_campo!X24:Y24),"revisar"))*400</f>
        <v>3200</v>
      </c>
      <c r="Q20" s="102">
        <f>IF(AND(datos_campo!Z24&gt;=0,datos_campo!AA24&gt;=0),AVERAGE(datos_campo!Z24:AA24),IF(OR(datos_campo!Z24="",datos_campo!AA24=""),SUM(datos_campo!Z24:AA24),"revisar"))*400</f>
        <v>0</v>
      </c>
      <c r="R20" s="102">
        <f>IF(AND(datos_campo!AB24&gt;=0,datos_campo!AC24&gt;=0),AVERAGE(datos_campo!AB24:AC24),IF(OR(datos_campo!AB24="",datos_campo!AC24=""),SUM(datos_campo!AB24:AC24),"revisar"))*400</f>
        <v>0</v>
      </c>
      <c r="S20" s="102">
        <f>IF(AND(datos_campo!AD24&gt;=0,datos_campo!AE24&gt;=0),AVERAGE(datos_campo!AD24:AE24),IF(OR(datos_campo!AD24="",datos_campo!AE24=""),SUM(datos_campo!AD24:AE24),"revisar"))*400</f>
        <v>0</v>
      </c>
      <c r="T20" s="102">
        <f>IF(AND(datos_campo!AF24&gt;=0,datos_campo!AG24&gt;=0),AVERAGE(datos_campo!AF24:AG24),IF(OR(datos_campo!AF24="",datos_campo!AG24=""),SUM(datos_campo!AF24:AG24),"revisar"))*400</f>
        <v>0</v>
      </c>
      <c r="U20" s="102">
        <f t="shared" si="3"/>
        <v>23200</v>
      </c>
      <c r="V20" s="102">
        <f>IF(AND(datos_campo!AH24&gt;=0,datos_campo!AI24&gt;=0),AVERAGE(datos_campo!AH24:AI24),IF(OR(datos_campo!AH24="",datos_campo!AI24=""),SUM(datos_campo!AH24:AI24),"revisar"))*400</f>
        <v>0</v>
      </c>
      <c r="W20" s="102">
        <f>IF(AND(datos_campo!AJ24&gt;=0,datos_campo!AK24&gt;=0),AVERAGE(datos_campo!AJ24:AK24),IF(OR(datos_campo!AJ24="",datos_campo!AK24=""),SUM(datos_campo!AJ24:AK24),"revisar"))*400</f>
        <v>2000</v>
      </c>
      <c r="X20" s="106">
        <f t="shared" si="4"/>
        <v>2000</v>
      </c>
    </row>
    <row r="21" spans="1:24" s="1" customFormat="1" ht="15.75" customHeight="1" x14ac:dyDescent="0.25">
      <c r="A21" s="117">
        <f>datos_campo!A25</f>
        <v>42663</v>
      </c>
      <c r="B21" s="118" t="str">
        <f>datos_campo!B25</f>
        <v>MONTERREY 3</v>
      </c>
      <c r="C21" s="119">
        <f>datos_campo!C25</f>
        <v>1</v>
      </c>
      <c r="D21" s="120" t="str">
        <f>datos_campo!D25</f>
        <v>T0R1</v>
      </c>
      <c r="E21" s="118">
        <f>datos_campo!E25</f>
        <v>71</v>
      </c>
      <c r="F21" s="121">
        <f>datos_campo!F25</f>
        <v>16</v>
      </c>
      <c r="G21" s="118">
        <f>datos_campo!G25</f>
        <v>0</v>
      </c>
      <c r="H21" s="118">
        <f>datos_campo!H25</f>
        <v>20</v>
      </c>
      <c r="I21" s="121">
        <f>(datos_campo!I25/H21)</f>
        <v>8.5</v>
      </c>
      <c r="J21" s="121">
        <f>(datos_campo!J25/H21)</f>
        <v>5</v>
      </c>
      <c r="K21" s="121">
        <f t="shared" si="0"/>
        <v>13.5</v>
      </c>
      <c r="L21" s="121">
        <f t="shared" si="1"/>
        <v>62.962962962962962</v>
      </c>
      <c r="M21" s="121">
        <f t="shared" si="2"/>
        <v>37.037037037037038</v>
      </c>
      <c r="N21" s="122">
        <f>IF(COUNTIF(datos_campo!L25:U25,"&gt;=0")&gt;=1,((SUM(datos_campo!L25:U25)*100)/(COUNTIF(datos_campo!L25:U25,"&gt;=0")*20))," ")</f>
        <v>10</v>
      </c>
      <c r="O21" s="118">
        <f>IF(AND(datos_campo!V25&gt;=0,datos_campo!W25&gt;=0),AVERAGE(datos_campo!V25:W25),IF(OR(datos_campo!V25="",datos_campo!W25=""),SUM(datos_campo!V25:W25),"revisar"))*400</f>
        <v>3600</v>
      </c>
      <c r="P21" s="118">
        <f>IF(AND(datos_campo!X25&gt;=0,datos_campo!Y25&gt;=0),AVERAGE(datos_campo!X25:Y25),IF(OR(datos_campo!X25="",datos_campo!Y25=""),SUM(datos_campo!X25:Y25),"revisar"))*400</f>
        <v>5600</v>
      </c>
      <c r="Q21" s="118">
        <f>IF(AND(datos_campo!Z25&gt;=0,datos_campo!AA25&gt;=0),AVERAGE(datos_campo!Z25:AA25),IF(OR(datos_campo!Z25="",datos_campo!AA25=""),SUM(datos_campo!Z25:AA25),"revisar"))*400</f>
        <v>0</v>
      </c>
      <c r="R21" s="118">
        <f>IF(AND(datos_campo!AB25&gt;=0,datos_campo!AC25&gt;=0),AVERAGE(datos_campo!AB25:AC25),IF(OR(datos_campo!AB25="",datos_campo!AC25=""),SUM(datos_campo!AB25:AC25),"revisar"))*400</f>
        <v>0</v>
      </c>
      <c r="S21" s="118">
        <f>IF(AND(datos_campo!AD25&gt;=0,datos_campo!AE25&gt;=0),AVERAGE(datos_campo!AD25:AE25),IF(OR(datos_campo!AD25="",datos_campo!AE25=""),SUM(datos_campo!AD25:AE25),"revisar"))*400</f>
        <v>0</v>
      </c>
      <c r="T21" s="118">
        <f>IF(AND(datos_campo!AF25&gt;=0,datos_campo!AG25&gt;=0),AVERAGE(datos_campo!AF25:AG25),IF(OR(datos_campo!AF25="",datos_campo!AG25=""),SUM(datos_campo!AF25:AG25),"revisar"))*400</f>
        <v>0</v>
      </c>
      <c r="U21" s="118">
        <f t="shared" si="3"/>
        <v>9200</v>
      </c>
      <c r="V21" s="118">
        <f>IF(AND(datos_campo!AH25&gt;=0,datos_campo!AI25&gt;=0),AVERAGE(datos_campo!AH25:AI25),IF(OR(datos_campo!AH25="",datos_campo!AI25=""),SUM(datos_campo!AH25:AI25),"revisar"))*400</f>
        <v>0</v>
      </c>
      <c r="W21" s="118">
        <f>IF(AND(datos_campo!AJ25&gt;=0,datos_campo!AK25&gt;=0),AVERAGE(datos_campo!AJ25:AK25),IF(OR(datos_campo!AJ25="",datos_campo!AK25=""),SUM(datos_campo!AJ25:AK25),"revisar"))*400</f>
        <v>1200</v>
      </c>
      <c r="X21" s="123">
        <f t="shared" si="4"/>
        <v>1200</v>
      </c>
    </row>
    <row r="22" spans="1:24" s="1" customFormat="1" ht="15.75" customHeight="1" x14ac:dyDescent="0.25">
      <c r="A22" s="124">
        <f>datos_campo!A26</f>
        <v>42663</v>
      </c>
      <c r="B22" s="125" t="str">
        <f>datos_campo!B26</f>
        <v>MONTERREY 3</v>
      </c>
      <c r="C22" s="126">
        <f>datos_campo!C26</f>
        <v>1</v>
      </c>
      <c r="D22" s="127" t="str">
        <f>datos_campo!D26</f>
        <v>T0R2</v>
      </c>
      <c r="E22" s="125">
        <f>datos_campo!E26</f>
        <v>72</v>
      </c>
      <c r="F22" s="128">
        <f>datos_campo!F26</f>
        <v>16</v>
      </c>
      <c r="G22" s="125">
        <f>datos_campo!G26</f>
        <v>0</v>
      </c>
      <c r="H22" s="125">
        <f>datos_campo!H26</f>
        <v>20</v>
      </c>
      <c r="I22" s="128">
        <f>(datos_campo!I26/H22)</f>
        <v>15.9</v>
      </c>
      <c r="J22" s="128">
        <f>(datos_campo!J26/H22)</f>
        <v>5.15</v>
      </c>
      <c r="K22" s="128">
        <f t="shared" si="0"/>
        <v>21.05</v>
      </c>
      <c r="L22" s="128">
        <f t="shared" si="1"/>
        <v>75.534441805225654</v>
      </c>
      <c r="M22" s="128">
        <f t="shared" si="2"/>
        <v>24.465558194774346</v>
      </c>
      <c r="N22" s="129">
        <f>IF(COUNTIF(datos_campo!L26:U26,"&gt;=0")&gt;=1,((SUM(datos_campo!L26:U26)*100)/(COUNTIF(datos_campo!L26:U26,"&gt;=0")*20))," ")</f>
        <v>15</v>
      </c>
      <c r="O22" s="125">
        <f>IF(AND(datos_campo!V26&gt;=0,datos_campo!W26&gt;=0),AVERAGE(datos_campo!V26:W26),IF(OR(datos_campo!V26="",datos_campo!W26=""),SUM(datos_campo!V26:W26),"revisar"))*400</f>
        <v>7600</v>
      </c>
      <c r="P22" s="125">
        <f>IF(AND(datos_campo!X26&gt;=0,datos_campo!Y26&gt;=0),AVERAGE(datos_campo!X26:Y26),IF(OR(datos_campo!X26="",datos_campo!Y26=""),SUM(datos_campo!X26:Y26),"revisar"))*400</f>
        <v>6400</v>
      </c>
      <c r="Q22" s="125">
        <f>IF(AND(datos_campo!Z26&gt;=0,datos_campo!AA26&gt;=0),AVERAGE(datos_campo!Z26:AA26),IF(OR(datos_campo!Z26="",datos_campo!AA26=""),SUM(datos_campo!Z26:AA26),"revisar"))*400</f>
        <v>0</v>
      </c>
      <c r="R22" s="125">
        <f>IF(AND(datos_campo!AB26&gt;=0,datos_campo!AC26&gt;=0),AVERAGE(datos_campo!AB26:AC26),IF(OR(datos_campo!AB26="",datos_campo!AC26=""),SUM(datos_campo!AB26:AC26),"revisar"))*400</f>
        <v>400</v>
      </c>
      <c r="S22" s="125">
        <f>IF(AND(datos_campo!AD26&gt;=0,datos_campo!AE26&gt;=0),AVERAGE(datos_campo!AD26:AE26),IF(OR(datos_campo!AD26="",datos_campo!AE26=""),SUM(datos_campo!AD26:AE26),"revisar"))*400</f>
        <v>0</v>
      </c>
      <c r="T22" s="125">
        <f>IF(AND(datos_campo!AF26&gt;=0,datos_campo!AG26&gt;=0),AVERAGE(datos_campo!AF26:AG26),IF(OR(datos_campo!AF26="",datos_campo!AG26=""),SUM(datos_campo!AF26:AG26),"revisar"))*400</f>
        <v>400</v>
      </c>
      <c r="U22" s="125">
        <f t="shared" si="3"/>
        <v>14800</v>
      </c>
      <c r="V22" s="125">
        <f>IF(AND(datos_campo!AH26&gt;=0,datos_campo!AI26&gt;=0),AVERAGE(datos_campo!AH26:AI26),IF(OR(datos_campo!AH26="",datos_campo!AI26=""),SUM(datos_campo!AH26:AI26),"revisar"))*400</f>
        <v>0</v>
      </c>
      <c r="W22" s="125">
        <f>IF(AND(datos_campo!AJ26&gt;=0,datos_campo!AK26&gt;=0),AVERAGE(datos_campo!AJ26:AK26),IF(OR(datos_campo!AJ26="",datos_campo!AK26=""),SUM(datos_campo!AJ26:AK26),"revisar"))*400</f>
        <v>0</v>
      </c>
      <c r="X22" s="130">
        <f t="shared" si="4"/>
        <v>0</v>
      </c>
    </row>
    <row r="23" spans="1:24" s="1" customFormat="1" ht="15.75" customHeight="1" x14ac:dyDescent="0.25">
      <c r="A23" s="124">
        <f>datos_campo!A27</f>
        <v>42663</v>
      </c>
      <c r="B23" s="125" t="str">
        <f>datos_campo!B27</f>
        <v>MONTERREY 3</v>
      </c>
      <c r="C23" s="126">
        <f>datos_campo!C27</f>
        <v>1</v>
      </c>
      <c r="D23" s="127" t="str">
        <f>datos_campo!D27</f>
        <v>T0R3</v>
      </c>
      <c r="E23" s="125">
        <f>datos_campo!E27</f>
        <v>73</v>
      </c>
      <c r="F23" s="128" t="str">
        <f>datos_campo!F27</f>
        <v>15-16</v>
      </c>
      <c r="G23" s="125">
        <f>datos_campo!G27</f>
        <v>0</v>
      </c>
      <c r="H23" s="125">
        <f>datos_campo!H27</f>
        <v>20</v>
      </c>
      <c r="I23" s="128">
        <f>(datos_campo!I27/H23)</f>
        <v>11.65</v>
      </c>
      <c r="J23" s="128">
        <f>(datos_campo!J27/H23)</f>
        <v>3.55</v>
      </c>
      <c r="K23" s="128">
        <f t="shared" si="0"/>
        <v>15.2</v>
      </c>
      <c r="L23" s="128">
        <f t="shared" si="1"/>
        <v>76.64473684210526</v>
      </c>
      <c r="M23" s="128">
        <f t="shared" si="2"/>
        <v>23.355263157894736</v>
      </c>
      <c r="N23" s="129">
        <f>IF(COUNTIF(datos_campo!L27:U27,"&gt;=0")&gt;=1,((SUM(datos_campo!L27:U27)*100)/(COUNTIF(datos_campo!L27:U27,"&gt;=0")*20))," ")</f>
        <v>6</v>
      </c>
      <c r="O23" s="125">
        <f>IF(AND(datos_campo!V27&gt;=0,datos_campo!W27&gt;=0),AVERAGE(datos_campo!V27:W27),IF(OR(datos_campo!V27="",datos_campo!W27=""),SUM(datos_campo!V27:W27),"revisar"))*400</f>
        <v>14800</v>
      </c>
      <c r="P23" s="125">
        <f>IF(AND(datos_campo!X27&gt;=0,datos_campo!Y27&gt;=0),AVERAGE(datos_campo!X27:Y27),IF(OR(datos_campo!X27="",datos_campo!Y27=""),SUM(datos_campo!X27:Y27),"revisar"))*400</f>
        <v>13600</v>
      </c>
      <c r="Q23" s="125">
        <f>IF(AND(datos_campo!Z27&gt;=0,datos_campo!AA27&gt;=0),AVERAGE(datos_campo!Z27:AA27),IF(OR(datos_campo!Z27="",datos_campo!AA27=""),SUM(datos_campo!Z27:AA27),"revisar"))*400</f>
        <v>0</v>
      </c>
      <c r="R23" s="125">
        <f>IF(AND(datos_campo!AB27&gt;=0,datos_campo!AC27&gt;=0),AVERAGE(datos_campo!AB27:AC27),IF(OR(datos_campo!AB27="",datos_campo!AC27=""),SUM(datos_campo!AB27:AC27),"revisar"))*400</f>
        <v>0</v>
      </c>
      <c r="S23" s="125">
        <f>IF(AND(datos_campo!AD27&gt;=0,datos_campo!AE27&gt;=0),AVERAGE(datos_campo!AD27:AE27),IF(OR(datos_campo!AD27="",datos_campo!AE27=""),SUM(datos_campo!AD27:AE27),"revisar"))*400</f>
        <v>0</v>
      </c>
      <c r="T23" s="125">
        <f>IF(AND(datos_campo!AF27&gt;=0,datos_campo!AG27&gt;=0),AVERAGE(datos_campo!AF27:AG27),IF(OR(datos_campo!AF27="",datos_campo!AG27=""),SUM(datos_campo!AF27:AG27),"revisar"))*400</f>
        <v>0</v>
      </c>
      <c r="U23" s="125">
        <f t="shared" si="3"/>
        <v>28400</v>
      </c>
      <c r="V23" s="125">
        <f>IF(AND(datos_campo!AH27&gt;=0,datos_campo!AI27&gt;=0),AVERAGE(datos_campo!AH27:AI27),IF(OR(datos_campo!AH27="",datos_campo!AI27=""),SUM(datos_campo!AH27:AI27),"revisar"))*400</f>
        <v>0</v>
      </c>
      <c r="W23" s="125">
        <f>IF(AND(datos_campo!AJ27&gt;=0,datos_campo!AK27&gt;=0),AVERAGE(datos_campo!AJ27:AK27),IF(OR(datos_campo!AJ27="",datos_campo!AK27=""),SUM(datos_campo!AJ27:AK27),"revisar"))*400</f>
        <v>800</v>
      </c>
      <c r="X23" s="130">
        <f t="shared" si="4"/>
        <v>800</v>
      </c>
    </row>
    <row r="24" spans="1:24" s="1" customFormat="1" ht="15.75" customHeight="1" x14ac:dyDescent="0.25">
      <c r="A24" s="124">
        <f>datos_campo!A28</f>
        <v>42663</v>
      </c>
      <c r="B24" s="125" t="str">
        <f>datos_campo!B28</f>
        <v>MONTERREY 3</v>
      </c>
      <c r="C24" s="126">
        <f>datos_campo!C28</f>
        <v>1</v>
      </c>
      <c r="D24" s="127" t="str">
        <f>datos_campo!D28</f>
        <v>T0R4</v>
      </c>
      <c r="E24" s="125">
        <f>datos_campo!E28</f>
        <v>74</v>
      </c>
      <c r="F24" s="128">
        <f>datos_campo!F28</f>
        <v>15</v>
      </c>
      <c r="G24" s="125">
        <f>datos_campo!G28</f>
        <v>0</v>
      </c>
      <c r="H24" s="125">
        <f>datos_campo!H28</f>
        <v>20</v>
      </c>
      <c r="I24" s="128">
        <f>(datos_campo!I28/H24)</f>
        <v>9.5</v>
      </c>
      <c r="J24" s="128">
        <f>(datos_campo!J28/H24)</f>
        <v>3.9</v>
      </c>
      <c r="K24" s="128">
        <f t="shared" si="0"/>
        <v>13.4</v>
      </c>
      <c r="L24" s="128">
        <f t="shared" si="1"/>
        <v>70.895522388059703</v>
      </c>
      <c r="M24" s="128">
        <f t="shared" si="2"/>
        <v>29.104477611940297</v>
      </c>
      <c r="N24" s="129">
        <f>IF(COUNTIF(datos_campo!L28:U28,"&gt;=0")&gt;=1,((SUM(datos_campo!L28:U28)*100)/(COUNTIF(datos_campo!L28:U28,"&gt;=0")*20))," ")</f>
        <v>8.5</v>
      </c>
      <c r="O24" s="125">
        <f>IF(AND(datos_campo!V28&gt;=0,datos_campo!W28&gt;=0),AVERAGE(datos_campo!V28:W28),IF(OR(datos_campo!V28="",datos_campo!W28=""),SUM(datos_campo!V28:W28),"revisar"))*400</f>
        <v>12400</v>
      </c>
      <c r="P24" s="125">
        <f>IF(AND(datos_campo!X28&gt;=0,datos_campo!Y28&gt;=0),AVERAGE(datos_campo!X28:Y28),IF(OR(datos_campo!X28="",datos_campo!Y28=""),SUM(datos_campo!X28:Y28),"revisar"))*400</f>
        <v>8400</v>
      </c>
      <c r="Q24" s="125">
        <f>IF(AND(datos_campo!Z28&gt;=0,datos_campo!AA28&gt;=0),AVERAGE(datos_campo!Z28:AA28),IF(OR(datos_campo!Z28="",datos_campo!AA28=""),SUM(datos_campo!Z28:AA28),"revisar"))*400</f>
        <v>0</v>
      </c>
      <c r="R24" s="125">
        <f>IF(AND(datos_campo!AB28&gt;=0,datos_campo!AC28&gt;=0),AVERAGE(datos_campo!AB28:AC28),IF(OR(datos_campo!AB28="",datos_campo!AC28=""),SUM(datos_campo!AB28:AC28),"revisar"))*400</f>
        <v>0</v>
      </c>
      <c r="S24" s="125">
        <f>IF(AND(datos_campo!AD28&gt;=0,datos_campo!AE28&gt;=0),AVERAGE(datos_campo!AD28:AE28),IF(OR(datos_campo!AD28="",datos_campo!AE28=""),SUM(datos_campo!AD28:AE28),"revisar"))*400</f>
        <v>0</v>
      </c>
      <c r="T24" s="125">
        <f>IF(AND(datos_campo!AF28&gt;=0,datos_campo!AG28&gt;=0),AVERAGE(datos_campo!AF28:AG28),IF(OR(datos_campo!AF28="",datos_campo!AG28=""),SUM(datos_campo!AF28:AG28),"revisar"))*400</f>
        <v>0</v>
      </c>
      <c r="U24" s="125">
        <f t="shared" si="3"/>
        <v>20800</v>
      </c>
      <c r="V24" s="125">
        <f>IF(AND(datos_campo!AH28&gt;=0,datos_campo!AI28&gt;=0),AVERAGE(datos_campo!AH28:AI28),IF(OR(datos_campo!AH28="",datos_campo!AI28=""),SUM(datos_campo!AH28:AI28),"revisar"))*400</f>
        <v>0</v>
      </c>
      <c r="W24" s="125">
        <f>IF(AND(datos_campo!AJ28&gt;=0,datos_campo!AK28&gt;=0),AVERAGE(datos_campo!AJ28:AK28),IF(OR(datos_campo!AJ28="",datos_campo!AK28=""),SUM(datos_campo!AJ28:AK28),"revisar"))*400</f>
        <v>5200</v>
      </c>
      <c r="X24" s="130">
        <f t="shared" si="4"/>
        <v>5200</v>
      </c>
    </row>
    <row r="25" spans="1:24" s="1" customFormat="1" ht="15.75" customHeight="1" x14ac:dyDescent="0.25">
      <c r="A25" s="124">
        <f>datos_campo!A29</f>
        <v>42663</v>
      </c>
      <c r="B25" s="125" t="str">
        <f>datos_campo!B29</f>
        <v>MONTERREY 3</v>
      </c>
      <c r="C25" s="126">
        <f>datos_campo!C29</f>
        <v>1</v>
      </c>
      <c r="D25" s="127" t="str">
        <f>datos_campo!D29</f>
        <v>T0R5</v>
      </c>
      <c r="E25" s="125">
        <f>datos_campo!E29</f>
        <v>75</v>
      </c>
      <c r="F25" s="128">
        <f>datos_campo!F29</f>
        <v>15</v>
      </c>
      <c r="G25" s="125">
        <f>datos_campo!G29</f>
        <v>0</v>
      </c>
      <c r="H25" s="125">
        <f>datos_campo!H29</f>
        <v>20</v>
      </c>
      <c r="I25" s="128">
        <f>(datos_campo!I29/H25)</f>
        <v>12.1</v>
      </c>
      <c r="J25" s="128">
        <f>(datos_campo!J29/H25)</f>
        <v>5.65</v>
      </c>
      <c r="K25" s="128">
        <f t="shared" si="0"/>
        <v>17.75</v>
      </c>
      <c r="L25" s="128">
        <f t="shared" si="1"/>
        <v>68.16901408450704</v>
      </c>
      <c r="M25" s="128">
        <f t="shared" si="2"/>
        <v>31.830985915492956</v>
      </c>
      <c r="N25" s="129">
        <f>IF(COUNTIF(datos_campo!L29:U29,"&gt;=0")&gt;=1,((SUM(datos_campo!L29:U29)*100)/(COUNTIF(datos_campo!L29:U29,"&gt;=0")*20))," ")</f>
        <v>12</v>
      </c>
      <c r="O25" s="125">
        <f>IF(AND(datos_campo!V29&gt;=0,datos_campo!W29&gt;=0),AVERAGE(datos_campo!V29:W29),IF(OR(datos_campo!V29="",datos_campo!W29=""),SUM(datos_campo!V29:W29),"revisar"))*400</f>
        <v>53200</v>
      </c>
      <c r="P25" s="125">
        <f>IF(AND(datos_campo!X29&gt;=0,datos_campo!Y29&gt;=0),AVERAGE(datos_campo!X29:Y29),IF(OR(datos_campo!X29="",datos_campo!Y29=""),SUM(datos_campo!X29:Y29),"revisar"))*400</f>
        <v>21200</v>
      </c>
      <c r="Q25" s="125">
        <f>IF(AND(datos_campo!Z29&gt;=0,datos_campo!AA29&gt;=0),AVERAGE(datos_campo!Z29:AA29),IF(OR(datos_campo!Z29="",datos_campo!AA29=""),SUM(datos_campo!Z29:AA29),"revisar"))*400</f>
        <v>0</v>
      </c>
      <c r="R25" s="125">
        <f>IF(AND(datos_campo!AB29&gt;=0,datos_campo!AC29&gt;=0),AVERAGE(datos_campo!AB29:AC29),IF(OR(datos_campo!AB29="",datos_campo!AC29=""),SUM(datos_campo!AB29:AC29),"revisar"))*400</f>
        <v>0</v>
      </c>
      <c r="S25" s="125">
        <f>IF(AND(datos_campo!AD29&gt;=0,datos_campo!AE29&gt;=0),AVERAGE(datos_campo!AD29:AE29),IF(OR(datos_campo!AD29="",datos_campo!AE29=""),SUM(datos_campo!AD29:AE29),"revisar"))*400</f>
        <v>0</v>
      </c>
      <c r="T25" s="125">
        <f>IF(AND(datos_campo!AF29&gt;=0,datos_campo!AG29&gt;=0),AVERAGE(datos_campo!AF29:AG29),IF(OR(datos_campo!AF29="",datos_campo!AG29=""),SUM(datos_campo!AF29:AG29),"revisar"))*400</f>
        <v>0</v>
      </c>
      <c r="U25" s="125">
        <f t="shared" si="3"/>
        <v>74400</v>
      </c>
      <c r="V25" s="125">
        <f>IF(AND(datos_campo!AH29&gt;=0,datos_campo!AI29&gt;=0),AVERAGE(datos_campo!AH29:AI29),IF(OR(datos_campo!AH29="",datos_campo!AI29=""),SUM(datos_campo!AH29:AI29),"revisar"))*400</f>
        <v>0</v>
      </c>
      <c r="W25" s="125">
        <f>IF(AND(datos_campo!AJ29&gt;=0,datos_campo!AK29&gt;=0),AVERAGE(datos_campo!AJ29:AK29),IF(OR(datos_campo!AJ29="",datos_campo!AK29=""),SUM(datos_campo!AJ29:AK29),"revisar"))*400</f>
        <v>6000</v>
      </c>
      <c r="X25" s="130">
        <f t="shared" si="4"/>
        <v>6000</v>
      </c>
    </row>
    <row r="26" spans="1:24" s="1" customFormat="1" ht="15.75" customHeight="1" x14ac:dyDescent="0.25">
      <c r="A26" s="124">
        <f>datos_campo!A30</f>
        <v>42663</v>
      </c>
      <c r="B26" s="125" t="str">
        <f>datos_campo!B30</f>
        <v>MONTERREY 3</v>
      </c>
      <c r="C26" s="126">
        <f>datos_campo!C30</f>
        <v>1</v>
      </c>
      <c r="D26" s="127" t="str">
        <f>datos_campo!D30</f>
        <v>T1R1</v>
      </c>
      <c r="E26" s="125">
        <f>datos_campo!E30</f>
        <v>76</v>
      </c>
      <c r="F26" s="128">
        <f>datos_campo!F30</f>
        <v>18</v>
      </c>
      <c r="G26" s="125">
        <f>datos_campo!G30</f>
        <v>0</v>
      </c>
      <c r="H26" s="125">
        <f>datos_campo!H30</f>
        <v>20</v>
      </c>
      <c r="I26" s="128">
        <f>(datos_campo!I30/H26)</f>
        <v>11.75</v>
      </c>
      <c r="J26" s="128">
        <f>(datos_campo!J30/H26)</f>
        <v>4.5999999999999996</v>
      </c>
      <c r="K26" s="128">
        <f t="shared" si="0"/>
        <v>16.350000000000001</v>
      </c>
      <c r="L26" s="128">
        <f t="shared" si="1"/>
        <v>71.86544342507645</v>
      </c>
      <c r="M26" s="128">
        <f t="shared" si="2"/>
        <v>28.13455657492354</v>
      </c>
      <c r="N26" s="129">
        <f>IF(COUNTIF(datos_campo!L30:U30,"&gt;=0")&gt;=1,((SUM(datos_campo!L30:U30)*100)/(COUNTIF(datos_campo!L30:U30,"&gt;=0")*20))," ")</f>
        <v>9</v>
      </c>
      <c r="O26" s="125">
        <f>IF(AND(datos_campo!V30&gt;=0,datos_campo!W30&gt;=0),AVERAGE(datos_campo!V30:W30),IF(OR(datos_campo!V30="",datos_campo!W30=""),SUM(datos_campo!V30:W30),"revisar"))*400</f>
        <v>12000</v>
      </c>
      <c r="P26" s="125">
        <f>IF(AND(datos_campo!X30&gt;=0,datos_campo!Y30&gt;=0),AVERAGE(datos_campo!X30:Y30),IF(OR(datos_campo!X30="",datos_campo!Y30=""),SUM(datos_campo!X30:Y30),"revisar"))*400</f>
        <v>22000</v>
      </c>
      <c r="Q26" s="125">
        <f>IF(AND(datos_campo!Z30&gt;=0,datos_campo!AA30&gt;=0),AVERAGE(datos_campo!Z30:AA30),IF(OR(datos_campo!Z30="",datos_campo!AA30=""),SUM(datos_campo!Z30:AA30),"revisar"))*400</f>
        <v>0</v>
      </c>
      <c r="R26" s="125">
        <f>IF(AND(datos_campo!AB30&gt;=0,datos_campo!AC30&gt;=0),AVERAGE(datos_campo!AB30:AC30),IF(OR(datos_campo!AB30="",datos_campo!AC30=""),SUM(datos_campo!AB30:AC30),"revisar"))*400</f>
        <v>0</v>
      </c>
      <c r="S26" s="125">
        <f>IF(AND(datos_campo!AD30&gt;=0,datos_campo!AE30&gt;=0),AVERAGE(datos_campo!AD30:AE30),IF(OR(datos_campo!AD30="",datos_campo!AE30=""),SUM(datos_campo!AD30:AE30),"revisar"))*400</f>
        <v>0</v>
      </c>
      <c r="T26" s="125">
        <f>IF(AND(datos_campo!AF30&gt;=0,datos_campo!AG30&gt;=0),AVERAGE(datos_campo!AF30:AG30),IF(OR(datos_campo!AF30="",datos_campo!AG30=""),SUM(datos_campo!AF30:AG30),"revisar"))*400</f>
        <v>0</v>
      </c>
      <c r="U26" s="125">
        <f t="shared" si="3"/>
        <v>34000</v>
      </c>
      <c r="V26" s="125">
        <f>IF(AND(datos_campo!AH30&gt;=0,datos_campo!AI30&gt;=0),AVERAGE(datos_campo!AH30:AI30),IF(OR(datos_campo!AH30="",datos_campo!AI30=""),SUM(datos_campo!AH30:AI30),"revisar"))*400</f>
        <v>0</v>
      </c>
      <c r="W26" s="125">
        <f>IF(AND(datos_campo!AJ30&gt;=0,datos_campo!AK30&gt;=0),AVERAGE(datos_campo!AJ30:AK30),IF(OR(datos_campo!AJ30="",datos_campo!AK30=""),SUM(datos_campo!AJ30:AK30),"revisar"))*400</f>
        <v>1200</v>
      </c>
      <c r="X26" s="130">
        <f t="shared" si="4"/>
        <v>1200</v>
      </c>
    </row>
    <row r="27" spans="1:24" s="1" customFormat="1" ht="15.75" customHeight="1" x14ac:dyDescent="0.25">
      <c r="A27" s="124">
        <f>datos_campo!A31</f>
        <v>42663</v>
      </c>
      <c r="B27" s="125" t="str">
        <f>datos_campo!B31</f>
        <v>MONTERREY 3</v>
      </c>
      <c r="C27" s="126">
        <f>datos_campo!C31</f>
        <v>1</v>
      </c>
      <c r="D27" s="127" t="str">
        <f>datos_campo!D31</f>
        <v>T1R2</v>
      </c>
      <c r="E27" s="125">
        <f>datos_campo!E31</f>
        <v>77</v>
      </c>
      <c r="F27" s="128">
        <f>datos_campo!F31</f>
        <v>18</v>
      </c>
      <c r="G27" s="125">
        <f>datos_campo!G31</f>
        <v>0</v>
      </c>
      <c r="H27" s="125">
        <f>datos_campo!H31</f>
        <v>20</v>
      </c>
      <c r="I27" s="128">
        <f>(datos_campo!I31/H27)</f>
        <v>13</v>
      </c>
      <c r="J27" s="128">
        <f>(datos_campo!J31/H27)</f>
        <v>6.4</v>
      </c>
      <c r="K27" s="128">
        <f t="shared" si="0"/>
        <v>19.399999999999999</v>
      </c>
      <c r="L27" s="128">
        <f t="shared" si="1"/>
        <v>67.010309278350519</v>
      </c>
      <c r="M27" s="128">
        <f t="shared" si="2"/>
        <v>32.989690721649488</v>
      </c>
      <c r="N27" s="129">
        <f>IF(COUNTIF(datos_campo!L31:U31,"&gt;=0")&gt;=1,((SUM(datos_campo!L31:U31)*100)/(COUNTIF(datos_campo!L31:U31,"&gt;=0")*20))," ")</f>
        <v>13</v>
      </c>
      <c r="O27" s="125">
        <f>IF(AND(datos_campo!V31&gt;=0,datos_campo!W31&gt;=0),AVERAGE(datos_campo!V31:W31),IF(OR(datos_campo!V31="",datos_campo!W31=""),SUM(datos_campo!V31:W31),"revisar"))*400</f>
        <v>21200</v>
      </c>
      <c r="P27" s="125">
        <f>IF(AND(datos_campo!X31&gt;=0,datos_campo!Y31&gt;=0),AVERAGE(datos_campo!X31:Y31),IF(OR(datos_campo!X31="",datos_campo!Y31=""),SUM(datos_campo!X31:Y31),"revisar"))*400</f>
        <v>25600</v>
      </c>
      <c r="Q27" s="125">
        <f>IF(AND(datos_campo!Z31&gt;=0,datos_campo!AA31&gt;=0),AVERAGE(datos_campo!Z31:AA31),IF(OR(datos_campo!Z31="",datos_campo!AA31=""),SUM(datos_campo!Z31:AA31),"revisar"))*400</f>
        <v>0</v>
      </c>
      <c r="R27" s="125">
        <f>IF(AND(datos_campo!AB31&gt;=0,datos_campo!AC31&gt;=0),AVERAGE(datos_campo!AB31:AC31),IF(OR(datos_campo!AB31="",datos_campo!AC31=""),SUM(datos_campo!AB31:AC31),"revisar"))*400</f>
        <v>0</v>
      </c>
      <c r="S27" s="125">
        <f>IF(AND(datos_campo!AD31&gt;=0,datos_campo!AE31&gt;=0),AVERAGE(datos_campo!AD31:AE31),IF(OR(datos_campo!AD31="",datos_campo!AE31=""),SUM(datos_campo!AD31:AE31),"revisar"))*400</f>
        <v>0</v>
      </c>
      <c r="T27" s="125">
        <f>IF(AND(datos_campo!AF31&gt;=0,datos_campo!AG31&gt;=0),AVERAGE(datos_campo!AF31:AG31),IF(OR(datos_campo!AF31="",datos_campo!AG31=""),SUM(datos_campo!AF31:AG31),"revisar"))*400</f>
        <v>0</v>
      </c>
      <c r="U27" s="125">
        <f t="shared" si="3"/>
        <v>46800</v>
      </c>
      <c r="V27" s="125">
        <f>IF(AND(datos_campo!AH31&gt;=0,datos_campo!AI31&gt;=0),AVERAGE(datos_campo!AH31:AI31),IF(OR(datos_campo!AH31="",datos_campo!AI31=""),SUM(datos_campo!AH31:AI31),"revisar"))*400</f>
        <v>0</v>
      </c>
      <c r="W27" s="125">
        <f>IF(AND(datos_campo!AJ31&gt;=0,datos_campo!AK31&gt;=0),AVERAGE(datos_campo!AJ31:AK31),IF(OR(datos_campo!AJ31="",datos_campo!AK31=""),SUM(datos_campo!AJ31:AK31),"revisar"))*400</f>
        <v>1600</v>
      </c>
      <c r="X27" s="130">
        <f t="shared" si="4"/>
        <v>1600</v>
      </c>
    </row>
    <row r="28" spans="1:24" s="1" customFormat="1" ht="15.75" customHeight="1" x14ac:dyDescent="0.25">
      <c r="A28" s="124">
        <f>datos_campo!A32</f>
        <v>42663</v>
      </c>
      <c r="B28" s="125" t="str">
        <f>datos_campo!B32</f>
        <v>MONTERREY 3</v>
      </c>
      <c r="C28" s="126">
        <f>datos_campo!C32</f>
        <v>1</v>
      </c>
      <c r="D28" s="127" t="str">
        <f>datos_campo!D32</f>
        <v>T1R3</v>
      </c>
      <c r="E28" s="125">
        <f>datos_campo!E32</f>
        <v>78</v>
      </c>
      <c r="F28" s="128" t="str">
        <f>datos_campo!F32</f>
        <v>17-18</v>
      </c>
      <c r="G28" s="125">
        <f>datos_campo!G32</f>
        <v>0</v>
      </c>
      <c r="H28" s="125">
        <f>datos_campo!H32</f>
        <v>20</v>
      </c>
      <c r="I28" s="128">
        <f>(datos_campo!I32/H28)</f>
        <v>12.8</v>
      </c>
      <c r="J28" s="128">
        <f>(datos_campo!J32/H28)</f>
        <v>5.8</v>
      </c>
      <c r="K28" s="128">
        <f t="shared" si="0"/>
        <v>18.600000000000001</v>
      </c>
      <c r="L28" s="128">
        <f t="shared" si="1"/>
        <v>68.817204301075265</v>
      </c>
      <c r="M28" s="128">
        <f t="shared" si="2"/>
        <v>31.182795698924728</v>
      </c>
      <c r="N28" s="129">
        <f>IF(COUNTIF(datos_campo!L32:U32,"&gt;=0")&gt;=1,((SUM(datos_campo!L32:U32)*100)/(COUNTIF(datos_campo!L32:U32,"&gt;=0")*20))," ")</f>
        <v>8</v>
      </c>
      <c r="O28" s="125">
        <f>IF(AND(datos_campo!V32&gt;=0,datos_campo!W32&gt;=0),AVERAGE(datos_campo!V32:W32),IF(OR(datos_campo!V32="",datos_campo!W32=""),SUM(datos_campo!V32:W32),"revisar"))*400</f>
        <v>5200</v>
      </c>
      <c r="P28" s="125">
        <f>IF(AND(datos_campo!X32&gt;=0,datos_campo!Y32&gt;=0),AVERAGE(datos_campo!X32:Y32),IF(OR(datos_campo!X32="",datos_campo!Y32=""),SUM(datos_campo!X32:Y32),"revisar"))*400</f>
        <v>15600</v>
      </c>
      <c r="Q28" s="125">
        <f>IF(AND(datos_campo!Z32&gt;=0,datos_campo!AA32&gt;=0),AVERAGE(datos_campo!Z32:AA32),IF(OR(datos_campo!Z32="",datos_campo!AA32=""),SUM(datos_campo!Z32:AA32),"revisar"))*400</f>
        <v>0</v>
      </c>
      <c r="R28" s="125">
        <f>IF(AND(datos_campo!AB32&gt;=0,datos_campo!AC32&gt;=0),AVERAGE(datos_campo!AB32:AC32),IF(OR(datos_campo!AB32="",datos_campo!AC32=""),SUM(datos_campo!AB32:AC32),"revisar"))*400</f>
        <v>0</v>
      </c>
      <c r="S28" s="125">
        <f>IF(AND(datos_campo!AD32&gt;=0,datos_campo!AE32&gt;=0),AVERAGE(datos_campo!AD32:AE32),IF(OR(datos_campo!AD32="",datos_campo!AE32=""),SUM(datos_campo!AD32:AE32),"revisar"))*400</f>
        <v>0</v>
      </c>
      <c r="T28" s="125">
        <f>IF(AND(datos_campo!AF32&gt;=0,datos_campo!AG32&gt;=0),AVERAGE(datos_campo!AF32:AG32),IF(OR(datos_campo!AF32="",datos_campo!AG32=""),SUM(datos_campo!AF32:AG32),"revisar"))*400</f>
        <v>0</v>
      </c>
      <c r="U28" s="125">
        <f t="shared" si="3"/>
        <v>20800</v>
      </c>
      <c r="V28" s="125">
        <f>IF(AND(datos_campo!AH32&gt;=0,datos_campo!AI32&gt;=0),AVERAGE(datos_campo!AH32:AI32),IF(OR(datos_campo!AH32="",datos_campo!AI32=""),SUM(datos_campo!AH32:AI32),"revisar"))*400</f>
        <v>0</v>
      </c>
      <c r="W28" s="125">
        <f>IF(AND(datos_campo!AJ32&gt;=0,datos_campo!AK32&gt;=0),AVERAGE(datos_campo!AJ32:AK32),IF(OR(datos_campo!AJ32="",datos_campo!AK32=""),SUM(datos_campo!AJ32:AK32),"revisar"))*400</f>
        <v>400</v>
      </c>
      <c r="X28" s="130">
        <f t="shared" si="4"/>
        <v>400</v>
      </c>
    </row>
    <row r="29" spans="1:24" s="1" customFormat="1" ht="15.75" customHeight="1" x14ac:dyDescent="0.25">
      <c r="A29" s="124">
        <f>datos_campo!A33</f>
        <v>42663</v>
      </c>
      <c r="B29" s="125" t="str">
        <f>datos_campo!B33</f>
        <v>MONTERREY 3</v>
      </c>
      <c r="C29" s="126">
        <f>datos_campo!C33</f>
        <v>1</v>
      </c>
      <c r="D29" s="127" t="str">
        <f>datos_campo!D33</f>
        <v>T1R4</v>
      </c>
      <c r="E29" s="125">
        <f>datos_campo!E33</f>
        <v>79</v>
      </c>
      <c r="F29" s="128">
        <f>datos_campo!F33</f>
        <v>17</v>
      </c>
      <c r="G29" s="125">
        <f>datos_campo!G33</f>
        <v>0</v>
      </c>
      <c r="H29" s="125">
        <f>datos_campo!H33</f>
        <v>20</v>
      </c>
      <c r="I29" s="128">
        <f>(datos_campo!I33/H29)</f>
        <v>15.45</v>
      </c>
      <c r="J29" s="128">
        <f>(datos_campo!J33/H29)</f>
        <v>2.75</v>
      </c>
      <c r="K29" s="128">
        <f t="shared" si="0"/>
        <v>18.2</v>
      </c>
      <c r="L29" s="128">
        <f t="shared" si="1"/>
        <v>84.890109890109898</v>
      </c>
      <c r="M29" s="128">
        <f t="shared" si="2"/>
        <v>15.109890109890111</v>
      </c>
      <c r="N29" s="129">
        <f>IF(COUNTIF(datos_campo!L33:U33,"&gt;=0")&gt;=1,((SUM(datos_campo!L33:U33)*100)/(COUNTIF(datos_campo!L33:U33,"&gt;=0")*20))," ")</f>
        <v>10</v>
      </c>
      <c r="O29" s="125">
        <f>IF(AND(datos_campo!V33&gt;=0,datos_campo!W33&gt;=0),AVERAGE(datos_campo!V33:W33),IF(OR(datos_campo!V33="",datos_campo!W33=""),SUM(datos_campo!V33:W33),"revisar"))*400</f>
        <v>9600</v>
      </c>
      <c r="P29" s="125">
        <f>IF(AND(datos_campo!X33&gt;=0,datos_campo!Y33&gt;=0),AVERAGE(datos_campo!X33:Y33),IF(OR(datos_campo!X33="",datos_campo!Y33=""),SUM(datos_campo!X33:Y33),"revisar"))*400</f>
        <v>6800</v>
      </c>
      <c r="Q29" s="125">
        <f>IF(AND(datos_campo!Z33&gt;=0,datos_campo!AA33&gt;=0),AVERAGE(datos_campo!Z33:AA33),IF(OR(datos_campo!Z33="",datos_campo!AA33=""),SUM(datos_campo!Z33:AA33),"revisar"))*400</f>
        <v>0</v>
      </c>
      <c r="R29" s="125">
        <f>IF(AND(datos_campo!AB33&gt;=0,datos_campo!AC33&gt;=0),AVERAGE(datos_campo!AB33:AC33),IF(OR(datos_campo!AB33="",datos_campo!AC33=""),SUM(datos_campo!AB33:AC33),"revisar"))*400</f>
        <v>0</v>
      </c>
      <c r="S29" s="125">
        <f>IF(AND(datos_campo!AD33&gt;=0,datos_campo!AE33&gt;=0),AVERAGE(datos_campo!AD33:AE33),IF(OR(datos_campo!AD33="",datos_campo!AE33=""),SUM(datos_campo!AD33:AE33),"revisar"))*400</f>
        <v>0</v>
      </c>
      <c r="T29" s="125">
        <f>IF(AND(datos_campo!AF33&gt;=0,datos_campo!AG33&gt;=0),AVERAGE(datos_campo!AF33:AG33),IF(OR(datos_campo!AF33="",datos_campo!AG33=""),SUM(datos_campo!AF33:AG33),"revisar"))*400</f>
        <v>0</v>
      </c>
      <c r="U29" s="125">
        <f t="shared" si="3"/>
        <v>16400</v>
      </c>
      <c r="V29" s="125">
        <f>IF(AND(datos_campo!AH33&gt;=0,datos_campo!AI33&gt;=0),AVERAGE(datos_campo!AH33:AI33),IF(OR(datos_campo!AH33="",datos_campo!AI33=""),SUM(datos_campo!AH33:AI33),"revisar"))*400</f>
        <v>0</v>
      </c>
      <c r="W29" s="125">
        <f>IF(AND(datos_campo!AJ33&gt;=0,datos_campo!AK33&gt;=0),AVERAGE(datos_campo!AJ33:AK33),IF(OR(datos_campo!AJ33="",datos_campo!AK33=""),SUM(datos_campo!AJ33:AK33),"revisar"))*400</f>
        <v>1600</v>
      </c>
      <c r="X29" s="130">
        <f t="shared" si="4"/>
        <v>1600</v>
      </c>
    </row>
    <row r="30" spans="1:24" s="1" customFormat="1" ht="15.75" customHeight="1" thickBot="1" x14ac:dyDescent="0.3">
      <c r="A30" s="131">
        <f>datos_campo!A34</f>
        <v>42663</v>
      </c>
      <c r="B30" s="132" t="str">
        <f>datos_campo!B34</f>
        <v>MONTERREY 3</v>
      </c>
      <c r="C30" s="133">
        <f>datos_campo!C34</f>
        <v>1</v>
      </c>
      <c r="D30" s="134" t="str">
        <f>datos_campo!D34</f>
        <v>T1R5</v>
      </c>
      <c r="E30" s="132">
        <f>datos_campo!E34</f>
        <v>80</v>
      </c>
      <c r="F30" s="135">
        <f>datos_campo!F34</f>
        <v>17</v>
      </c>
      <c r="G30" s="132">
        <f>datos_campo!G34</f>
        <v>0</v>
      </c>
      <c r="H30" s="132">
        <f>datos_campo!H34</f>
        <v>20</v>
      </c>
      <c r="I30" s="135">
        <f>(datos_campo!I34/H30)</f>
        <v>10.199999999999999</v>
      </c>
      <c r="J30" s="135">
        <f>(datos_campo!J34/H30)</f>
        <v>3.6</v>
      </c>
      <c r="K30" s="135">
        <f t="shared" si="0"/>
        <v>13.799999999999999</v>
      </c>
      <c r="L30" s="135">
        <f t="shared" si="1"/>
        <v>73.91304347826086</v>
      </c>
      <c r="M30" s="135">
        <f t="shared" si="2"/>
        <v>26.086956521739133</v>
      </c>
      <c r="N30" s="136">
        <f>IF(COUNTIF(datos_campo!L34:U34,"&gt;=0")&gt;=1,((SUM(datos_campo!L34:U34)*100)/(COUNTIF(datos_campo!L34:U34,"&gt;=0")*20))," ")</f>
        <v>4</v>
      </c>
      <c r="O30" s="132">
        <f>IF(AND(datos_campo!V34&gt;=0,datos_campo!W34&gt;=0),AVERAGE(datos_campo!V34:W34),IF(OR(datos_campo!V34="",datos_campo!W34=""),SUM(datos_campo!V34:W34),"revisar"))*400</f>
        <v>800</v>
      </c>
      <c r="P30" s="132">
        <f>IF(AND(datos_campo!X34&gt;=0,datos_campo!Y34&gt;=0),AVERAGE(datos_campo!X34:Y34),IF(OR(datos_campo!X34="",datos_campo!Y34=""),SUM(datos_campo!X34:Y34),"revisar"))*400</f>
        <v>4400</v>
      </c>
      <c r="Q30" s="132">
        <f>IF(AND(datos_campo!Z34&gt;=0,datos_campo!AA34&gt;=0),AVERAGE(datos_campo!Z34:AA34),IF(OR(datos_campo!Z34="",datos_campo!AA34=""),SUM(datos_campo!Z34:AA34),"revisar"))*400</f>
        <v>0</v>
      </c>
      <c r="R30" s="132">
        <f>IF(AND(datos_campo!AB34&gt;=0,datos_campo!AC34&gt;=0),AVERAGE(datos_campo!AB34:AC34),IF(OR(datos_campo!AB34="",datos_campo!AC34=""),SUM(datos_campo!AB34:AC34),"revisar"))*400</f>
        <v>0</v>
      </c>
      <c r="S30" s="132">
        <f>IF(AND(datos_campo!AD34&gt;=0,datos_campo!AE34&gt;=0),AVERAGE(datos_campo!AD34:AE34),IF(OR(datos_campo!AD34="",datos_campo!AE34=""),SUM(datos_campo!AD34:AE34),"revisar"))*400</f>
        <v>0</v>
      </c>
      <c r="T30" s="132">
        <f>IF(AND(datos_campo!AF34&gt;=0,datos_campo!AG34&gt;=0),AVERAGE(datos_campo!AF34:AG34),IF(OR(datos_campo!AF34="",datos_campo!AG34=""),SUM(datos_campo!AF34:AG34),"revisar"))*400</f>
        <v>0</v>
      </c>
      <c r="U30" s="132">
        <f t="shared" si="3"/>
        <v>5200</v>
      </c>
      <c r="V30" s="132">
        <f>IF(AND(datos_campo!AH34&gt;=0,datos_campo!AI34&gt;=0),AVERAGE(datos_campo!AH34:AI34),IF(OR(datos_campo!AH34="",datos_campo!AI34=""),SUM(datos_campo!AH34:AI34),"revisar"))*400</f>
        <v>0</v>
      </c>
      <c r="W30" s="132">
        <f>IF(AND(datos_campo!AJ34&gt;=0,datos_campo!AK34&gt;=0),AVERAGE(datos_campo!AJ34:AK34),IF(OR(datos_campo!AJ34="",datos_campo!AK34=""),SUM(datos_campo!AJ34:AK34),"revisar"))*400</f>
        <v>800</v>
      </c>
      <c r="X30" s="137">
        <f t="shared" si="4"/>
        <v>800</v>
      </c>
    </row>
    <row r="31" spans="1:24" s="1" customFormat="1" ht="15.75" customHeight="1" x14ac:dyDescent="0.25">
      <c r="A31" s="27">
        <f>datos_campo!A35</f>
        <v>43075</v>
      </c>
      <c r="B31" s="5" t="str">
        <f>datos_campo!B35</f>
        <v>ALAMEDA</v>
      </c>
      <c r="C31" s="114">
        <f>datos_campo!C35</f>
        <v>2</v>
      </c>
      <c r="D31" s="22" t="str">
        <f>datos_campo!D35</f>
        <v>T0R1</v>
      </c>
      <c r="E31" s="5">
        <f>datos_campo!E35</f>
        <v>61</v>
      </c>
      <c r="F31" s="6">
        <f>datos_campo!F35</f>
        <v>10</v>
      </c>
      <c r="G31" s="5">
        <f>datos_campo!G35</f>
        <v>0</v>
      </c>
      <c r="H31" s="5">
        <f>datos_campo!H35</f>
        <v>20</v>
      </c>
      <c r="I31" s="6">
        <f>(datos_campo!I35/H31)</f>
        <v>5.9</v>
      </c>
      <c r="J31" s="6">
        <f>(datos_campo!J35/H31)</f>
        <v>7.35</v>
      </c>
      <c r="K31" s="6">
        <f t="shared" si="0"/>
        <v>13.25</v>
      </c>
      <c r="L31" s="6">
        <f t="shared" si="1"/>
        <v>44.528301886792455</v>
      </c>
      <c r="M31" s="6">
        <f t="shared" si="2"/>
        <v>55.471698113207545</v>
      </c>
      <c r="N31" s="7">
        <f>IF(COUNTIF(datos_campo!L35:U35,"&gt;=0")&gt;=1,((SUM(datos_campo!L35:U35)*100)/(COUNTIF(datos_campo!L35:U35,"&gt;=0")*20))," ")</f>
        <v>0</v>
      </c>
      <c r="O31" s="5">
        <f>IF(AND(datos_campo!V35&gt;=0,datos_campo!W35&gt;=0),AVERAGE(datos_campo!V35:W35),IF(OR(datos_campo!V35="",datos_campo!W35=""),SUM(datos_campo!V35:W35),"revisar"))*400</f>
        <v>3200</v>
      </c>
      <c r="P31" s="5">
        <f>IF(AND(datos_campo!X35&gt;=0,datos_campo!Y35&gt;=0),AVERAGE(datos_campo!X35:Y35),IF(OR(datos_campo!X35="",datos_campo!Y35=""),SUM(datos_campo!X35:Y35),"revisar"))*400</f>
        <v>2400</v>
      </c>
      <c r="Q31" s="5">
        <f>IF(AND(datos_campo!Z35&gt;=0,datos_campo!AA35&gt;=0),AVERAGE(datos_campo!Z35:AA35),IF(OR(datos_campo!Z35="",datos_campo!AA35=""),SUM(datos_campo!Z35:AA35),"revisar"))*400</f>
        <v>0</v>
      </c>
      <c r="R31" s="5">
        <f>IF(AND(datos_campo!AB35&gt;=0,datos_campo!AC35&gt;=0),AVERAGE(datos_campo!AB35:AC35),IF(OR(datos_campo!AB35="",datos_campo!AC35=""),SUM(datos_campo!AB35:AC35),"revisar"))*400</f>
        <v>0</v>
      </c>
      <c r="S31" s="5">
        <f>IF(AND(datos_campo!AD35&gt;=0,datos_campo!AE35&gt;=0),AVERAGE(datos_campo!AD35:AE35),IF(OR(datos_campo!AD35="",datos_campo!AE35=""),SUM(datos_campo!AD35:AE35),"revisar"))*400</f>
        <v>0</v>
      </c>
      <c r="T31" s="5">
        <f>IF(AND(datos_campo!AF35&gt;=0,datos_campo!AG35&gt;=0),AVERAGE(datos_campo!AF35:AG35),IF(OR(datos_campo!AF35="",datos_campo!AG35=""),SUM(datos_campo!AF35:AG35),"revisar"))*400</f>
        <v>0</v>
      </c>
      <c r="U31" s="5">
        <f t="shared" si="3"/>
        <v>5600</v>
      </c>
      <c r="V31" s="5">
        <f>IF(AND(datos_campo!AH35&gt;=0,datos_campo!AI35&gt;=0),AVERAGE(datos_campo!AH35:AI35),IF(OR(datos_campo!AH35="",datos_campo!AI35=""),SUM(datos_campo!AH35:AI35),"revisar"))*400</f>
        <v>0</v>
      </c>
      <c r="W31" s="5">
        <f>IF(AND(datos_campo!AJ35&gt;=0,datos_campo!AK35&gt;=0),AVERAGE(datos_campo!AJ35:AK35),IF(OR(datos_campo!AJ35="",datos_campo!AK35=""),SUM(datos_campo!AJ35:AK35),"revisar"))*400</f>
        <v>1600</v>
      </c>
      <c r="X31" s="100">
        <f t="shared" si="4"/>
        <v>1600</v>
      </c>
    </row>
    <row r="32" spans="1:24" s="1" customFormat="1" ht="15.75" customHeight="1" x14ac:dyDescent="0.25">
      <c r="A32" s="32">
        <f>datos_campo!A36</f>
        <v>43075</v>
      </c>
      <c r="B32" s="28" t="str">
        <f>datos_campo!B36</f>
        <v>ALAMEDA</v>
      </c>
      <c r="C32" s="115">
        <f>datos_campo!C36</f>
        <v>2</v>
      </c>
      <c r="D32" s="29" t="str">
        <f>datos_campo!D36</f>
        <v>T0R2</v>
      </c>
      <c r="E32" s="28">
        <f>datos_campo!E36</f>
        <v>62</v>
      </c>
      <c r="F32" s="30">
        <f>datos_campo!F36</f>
        <v>10</v>
      </c>
      <c r="G32" s="28">
        <f>datos_campo!G36</f>
        <v>0</v>
      </c>
      <c r="H32" s="28">
        <f>datos_campo!H36</f>
        <v>20</v>
      </c>
      <c r="I32" s="30">
        <f>(datos_campo!I36/H32)</f>
        <v>9.75</v>
      </c>
      <c r="J32" s="30">
        <f>(datos_campo!J36/H32)</f>
        <v>7.55</v>
      </c>
      <c r="K32" s="30">
        <f t="shared" si="0"/>
        <v>17.3</v>
      </c>
      <c r="L32" s="30">
        <f t="shared" si="1"/>
        <v>56.358381502890168</v>
      </c>
      <c r="M32" s="30">
        <f t="shared" si="2"/>
        <v>43.641618497109825</v>
      </c>
      <c r="N32" s="31">
        <f>IF(COUNTIF(datos_campo!L36:U36,"&gt;=0")&gt;=1,((SUM(datos_campo!L36:U36)*100)/(COUNTIF(datos_campo!L36:U36,"&gt;=0")*20))," ")</f>
        <v>21.1</v>
      </c>
      <c r="O32" s="28">
        <f>IF(AND(datos_campo!V36&gt;=0,datos_campo!W36&gt;=0),AVERAGE(datos_campo!V36:W36),IF(OR(datos_campo!V36="",datos_campo!W36=""),SUM(datos_campo!V36:W36),"revisar"))*400</f>
        <v>23600</v>
      </c>
      <c r="P32" s="28">
        <f>IF(AND(datos_campo!X36&gt;=0,datos_campo!Y36&gt;=0),AVERAGE(datos_campo!X36:Y36),IF(OR(datos_campo!X36="",datos_campo!Y36=""),SUM(datos_campo!X36:Y36),"revisar"))*400</f>
        <v>4000</v>
      </c>
      <c r="Q32" s="28">
        <f>IF(AND(datos_campo!Z36&gt;=0,datos_campo!AA36&gt;=0),AVERAGE(datos_campo!Z36:AA36),IF(OR(datos_campo!Z36="",datos_campo!AA36=""),SUM(datos_campo!Z36:AA36),"revisar"))*400</f>
        <v>0</v>
      </c>
      <c r="R32" s="28">
        <f>IF(AND(datos_campo!AB36&gt;=0,datos_campo!AC36&gt;=0),AVERAGE(datos_campo!AB36:AC36),IF(OR(datos_campo!AB36="",datos_campo!AC36=""),SUM(datos_campo!AB36:AC36),"revisar"))*400</f>
        <v>800</v>
      </c>
      <c r="S32" s="28">
        <f>IF(AND(datos_campo!AD36&gt;=0,datos_campo!AE36&gt;=0),AVERAGE(datos_campo!AD36:AE36),IF(OR(datos_campo!AD36="",datos_campo!AE36=""),SUM(datos_campo!AD36:AE36),"revisar"))*400</f>
        <v>0</v>
      </c>
      <c r="T32" s="28">
        <f>IF(AND(datos_campo!AF36&gt;=0,datos_campo!AG36&gt;=0),AVERAGE(datos_campo!AF36:AG36),IF(OR(datos_campo!AF36="",datos_campo!AG36=""),SUM(datos_campo!AF36:AG36),"revisar"))*400</f>
        <v>0</v>
      </c>
      <c r="U32" s="28">
        <f t="shared" si="3"/>
        <v>28400</v>
      </c>
      <c r="V32" s="28">
        <f>IF(AND(datos_campo!AH36&gt;=0,datos_campo!AI36&gt;=0),AVERAGE(datos_campo!AH36:AI36),IF(OR(datos_campo!AH36="",datos_campo!AI36=""),SUM(datos_campo!AH36:AI36),"revisar"))*400</f>
        <v>0</v>
      </c>
      <c r="W32" s="28">
        <f>IF(AND(datos_campo!AJ36&gt;=0,datos_campo!AK36&gt;=0),AVERAGE(datos_campo!AJ36:AK36),IF(OR(datos_campo!AJ36="",datos_campo!AK36=""),SUM(datos_campo!AJ36:AK36),"revisar"))*400</f>
        <v>4400</v>
      </c>
      <c r="X32" s="38">
        <f t="shared" si="4"/>
        <v>4400</v>
      </c>
    </row>
    <row r="33" spans="1:24" s="1" customFormat="1" ht="15.75" customHeight="1" x14ac:dyDescent="0.25">
      <c r="A33" s="32">
        <f>datos_campo!A37</f>
        <v>43075</v>
      </c>
      <c r="B33" s="28" t="str">
        <f>datos_campo!B37</f>
        <v>ALAMEDA</v>
      </c>
      <c r="C33" s="115">
        <f>datos_campo!C37</f>
        <v>2</v>
      </c>
      <c r="D33" s="29" t="str">
        <f>datos_campo!D37</f>
        <v>T0R3</v>
      </c>
      <c r="E33" s="28">
        <f>datos_campo!E37</f>
        <v>63</v>
      </c>
      <c r="F33" s="30">
        <f>datos_campo!F37</f>
        <v>10</v>
      </c>
      <c r="G33" s="28">
        <f>datos_campo!G37</f>
        <v>0</v>
      </c>
      <c r="H33" s="28">
        <f>datos_campo!H37</f>
        <v>20</v>
      </c>
      <c r="I33" s="30">
        <f>(datos_campo!I37/H33)</f>
        <v>9.5500000000000007</v>
      </c>
      <c r="J33" s="30">
        <f>(datos_campo!J37/H33)</f>
        <v>9.5</v>
      </c>
      <c r="K33" s="30">
        <f t="shared" si="0"/>
        <v>19.05</v>
      </c>
      <c r="L33" s="30">
        <f t="shared" si="1"/>
        <v>50.131233595800531</v>
      </c>
      <c r="M33" s="30">
        <f t="shared" si="2"/>
        <v>49.868766404199476</v>
      </c>
      <c r="N33" s="31">
        <f>IF(COUNTIF(datos_campo!L37:U37,"&gt;=0")&gt;=1,((SUM(datos_campo!L37:U37)*100)/(COUNTIF(datos_campo!L37:U37,"&gt;=0")*20))," ")</f>
        <v>13</v>
      </c>
      <c r="O33" s="28">
        <f>IF(AND(datos_campo!V37&gt;=0,datos_campo!W37&gt;=0),AVERAGE(datos_campo!V37:W37),IF(OR(datos_campo!V37="",datos_campo!W37=""),SUM(datos_campo!V37:W37),"revisar"))*400</f>
        <v>39200</v>
      </c>
      <c r="P33" s="28">
        <f>IF(AND(datos_campo!X37&gt;=0,datos_campo!Y37&gt;=0),AVERAGE(datos_campo!X37:Y37),IF(OR(datos_campo!X37="",datos_campo!Y37=""),SUM(datos_campo!X37:Y37),"revisar"))*400</f>
        <v>6800</v>
      </c>
      <c r="Q33" s="28">
        <f>IF(AND(datos_campo!Z37&gt;=0,datos_campo!AA37&gt;=0),AVERAGE(datos_campo!Z37:AA37),IF(OR(datos_campo!Z37="",datos_campo!AA37=""),SUM(datos_campo!Z37:AA37),"revisar"))*400</f>
        <v>0</v>
      </c>
      <c r="R33" s="28">
        <f>IF(AND(datos_campo!AB37&gt;=0,datos_campo!AC37&gt;=0),AVERAGE(datos_campo!AB37:AC37),IF(OR(datos_campo!AB37="",datos_campo!AC37=""),SUM(datos_campo!AB37:AC37),"revisar"))*400</f>
        <v>400</v>
      </c>
      <c r="S33" s="28">
        <f>IF(AND(datos_campo!AD37&gt;=0,datos_campo!AE37&gt;=0),AVERAGE(datos_campo!AD37:AE37),IF(OR(datos_campo!AD37="",datos_campo!AE37=""),SUM(datos_campo!AD37:AE37),"revisar"))*400</f>
        <v>0</v>
      </c>
      <c r="T33" s="28">
        <f>IF(AND(datos_campo!AF37&gt;=0,datos_campo!AG37&gt;=0),AVERAGE(datos_campo!AF37:AG37),IF(OR(datos_campo!AF37="",datos_campo!AG37=""),SUM(datos_campo!AF37:AG37),"revisar"))*400</f>
        <v>0</v>
      </c>
      <c r="U33" s="28">
        <f t="shared" si="3"/>
        <v>46400</v>
      </c>
      <c r="V33" s="28">
        <f>IF(AND(datos_campo!AH37&gt;=0,datos_campo!AI37&gt;=0),AVERAGE(datos_campo!AH37:AI37),IF(OR(datos_campo!AH37="",datos_campo!AI37=""),SUM(datos_campo!AH37:AI37),"revisar"))*400</f>
        <v>0</v>
      </c>
      <c r="W33" s="28">
        <f>IF(AND(datos_campo!AJ37&gt;=0,datos_campo!AK37&gt;=0),AVERAGE(datos_campo!AJ37:AK37),IF(OR(datos_campo!AJ37="",datos_campo!AK37=""),SUM(datos_campo!AJ37:AK37),"revisar"))*400</f>
        <v>3200</v>
      </c>
      <c r="X33" s="38">
        <f t="shared" si="4"/>
        <v>3200</v>
      </c>
    </row>
    <row r="34" spans="1:24" s="1" customFormat="1" ht="15.75" customHeight="1" x14ac:dyDescent="0.25">
      <c r="A34" s="32">
        <f>datos_campo!A38</f>
        <v>43075</v>
      </c>
      <c r="B34" s="28" t="str">
        <f>datos_campo!B38</f>
        <v>ALAMEDA</v>
      </c>
      <c r="C34" s="115">
        <f>datos_campo!C38</f>
        <v>2</v>
      </c>
      <c r="D34" s="29" t="str">
        <f>datos_campo!D38</f>
        <v>T0R4</v>
      </c>
      <c r="E34" s="28">
        <f>datos_campo!E38</f>
        <v>64</v>
      </c>
      <c r="F34" s="30">
        <f>datos_campo!F38</f>
        <v>10</v>
      </c>
      <c r="G34" s="28">
        <f>datos_campo!G38</f>
        <v>0</v>
      </c>
      <c r="H34" s="28">
        <f>datos_campo!H38</f>
        <v>20</v>
      </c>
      <c r="I34" s="30">
        <f>(datos_campo!I38/H34)</f>
        <v>6.75</v>
      </c>
      <c r="J34" s="30">
        <f>(datos_campo!J38/H34)</f>
        <v>12.8</v>
      </c>
      <c r="K34" s="30">
        <f t="shared" si="0"/>
        <v>19.55</v>
      </c>
      <c r="L34" s="30">
        <f t="shared" si="1"/>
        <v>34.526854219948845</v>
      </c>
      <c r="M34" s="30">
        <f t="shared" si="2"/>
        <v>65.473145780051155</v>
      </c>
      <c r="N34" s="31">
        <f>IF(COUNTIF(datos_campo!L38:U38,"&gt;=0")&gt;=1,((SUM(datos_campo!L38:U38)*100)/(COUNTIF(datos_campo!L38:U38,"&gt;=0")*20))," ")</f>
        <v>7.5</v>
      </c>
      <c r="O34" s="28">
        <f>IF(AND(datos_campo!V38&gt;=0,datos_campo!W38&gt;=0),AVERAGE(datos_campo!V38:W38),IF(OR(datos_campo!V38="",datos_campo!W38=""),SUM(datos_campo!V38:W38),"revisar"))*400</f>
        <v>38800</v>
      </c>
      <c r="P34" s="28">
        <f>IF(AND(datos_campo!X38&gt;=0,datos_campo!Y38&gt;=0),AVERAGE(datos_campo!X38:Y38),IF(OR(datos_campo!X38="",datos_campo!Y38=""),SUM(datos_campo!X38:Y38),"revisar"))*400</f>
        <v>5200</v>
      </c>
      <c r="Q34" s="28">
        <f>IF(AND(datos_campo!Z38&gt;=0,datos_campo!AA38&gt;=0),AVERAGE(datos_campo!Z38:AA38),IF(OR(datos_campo!Z38="",datos_campo!AA38=""),SUM(datos_campo!Z38:AA38),"revisar"))*400</f>
        <v>0</v>
      </c>
      <c r="R34" s="28">
        <f>IF(AND(datos_campo!AB38&gt;=0,datos_campo!AC38&gt;=0),AVERAGE(datos_campo!AB38:AC38),IF(OR(datos_campo!AB38="",datos_campo!AC38=""),SUM(datos_campo!AB38:AC38),"revisar"))*400</f>
        <v>0</v>
      </c>
      <c r="S34" s="28">
        <f>IF(AND(datos_campo!AD38&gt;=0,datos_campo!AE38&gt;=0),AVERAGE(datos_campo!AD38:AE38),IF(OR(datos_campo!AD38="",datos_campo!AE38=""),SUM(datos_campo!AD38:AE38),"revisar"))*400</f>
        <v>0</v>
      </c>
      <c r="T34" s="28">
        <f>IF(AND(datos_campo!AF38&gt;=0,datos_campo!AG38&gt;=0),AVERAGE(datos_campo!AF38:AG38),IF(OR(datos_campo!AF38="",datos_campo!AG38=""),SUM(datos_campo!AF38:AG38),"revisar"))*400</f>
        <v>0</v>
      </c>
      <c r="U34" s="28">
        <f t="shared" si="3"/>
        <v>44000</v>
      </c>
      <c r="V34" s="28">
        <f>IF(AND(datos_campo!AH38&gt;=0,datos_campo!AI38&gt;=0),AVERAGE(datos_campo!AH38:AI38),IF(OR(datos_campo!AH38="",datos_campo!AI38=""),SUM(datos_campo!AH38:AI38),"revisar"))*400</f>
        <v>0</v>
      </c>
      <c r="W34" s="28">
        <f>IF(AND(datos_campo!AJ38&gt;=0,datos_campo!AK38&gt;=0),AVERAGE(datos_campo!AJ38:AK38),IF(OR(datos_campo!AJ38="",datos_campo!AK38=""),SUM(datos_campo!AJ38:AK38),"revisar"))*400</f>
        <v>4000</v>
      </c>
      <c r="X34" s="38">
        <f t="shared" si="4"/>
        <v>4000</v>
      </c>
    </row>
    <row r="35" spans="1:24" s="1" customFormat="1" ht="15.75" customHeight="1" x14ac:dyDescent="0.25">
      <c r="A35" s="32">
        <f>datos_campo!A39</f>
        <v>43075</v>
      </c>
      <c r="B35" s="28" t="str">
        <f>datos_campo!B39</f>
        <v>ALAMEDA</v>
      </c>
      <c r="C35" s="115">
        <f>datos_campo!C39</f>
        <v>2</v>
      </c>
      <c r="D35" s="29" t="str">
        <f>datos_campo!D39</f>
        <v>T0R5</v>
      </c>
      <c r="E35" s="28">
        <f>datos_campo!E39</f>
        <v>65</v>
      </c>
      <c r="F35" s="30">
        <f>datos_campo!F39</f>
        <v>10</v>
      </c>
      <c r="G35" s="28">
        <f>datos_campo!G39</f>
        <v>0</v>
      </c>
      <c r="H35" s="28">
        <f>datos_campo!H39</f>
        <v>20</v>
      </c>
      <c r="I35" s="30">
        <f>(datos_campo!I39/H35)</f>
        <v>8.1</v>
      </c>
      <c r="J35" s="30">
        <f>(datos_campo!J39/H35)</f>
        <v>7.25</v>
      </c>
      <c r="K35" s="30">
        <f t="shared" si="0"/>
        <v>15.35</v>
      </c>
      <c r="L35" s="30">
        <f t="shared" si="1"/>
        <v>52.76872964169381</v>
      </c>
      <c r="M35" s="30">
        <f t="shared" si="2"/>
        <v>47.23127035830619</v>
      </c>
      <c r="N35" s="31">
        <f>IF(COUNTIF(datos_campo!L39:U39,"&gt;=0")&gt;=1,((SUM(datos_campo!L39:U39)*100)/(COUNTIF(datos_campo!L39:U39,"&gt;=0")*20))," ")</f>
        <v>6.5</v>
      </c>
      <c r="O35" s="28">
        <f>IF(AND(datos_campo!V39&gt;=0,datos_campo!W39&gt;=0),AVERAGE(datos_campo!V39:W39),IF(OR(datos_campo!V39="",datos_campo!W39=""),SUM(datos_campo!V39:W39),"revisar"))*400</f>
        <v>23600</v>
      </c>
      <c r="P35" s="28">
        <f>IF(AND(datos_campo!X39&gt;=0,datos_campo!Y39&gt;=0),AVERAGE(datos_campo!X39:Y39),IF(OR(datos_campo!X39="",datos_campo!Y39=""),SUM(datos_campo!X39:Y39),"revisar"))*400</f>
        <v>2000</v>
      </c>
      <c r="Q35" s="28">
        <f>IF(AND(datos_campo!Z39&gt;=0,datos_campo!AA39&gt;=0),AVERAGE(datos_campo!Z39:AA39),IF(OR(datos_campo!Z39="",datos_campo!AA39=""),SUM(datos_campo!Z39:AA39),"revisar"))*400</f>
        <v>400</v>
      </c>
      <c r="R35" s="28">
        <f>IF(AND(datos_campo!AB39&gt;=0,datos_campo!AC39&gt;=0),AVERAGE(datos_campo!AB39:AC39),IF(OR(datos_campo!AB39="",datos_campo!AC39=""),SUM(datos_campo!AB39:AC39),"revisar"))*400</f>
        <v>0</v>
      </c>
      <c r="S35" s="28">
        <f>IF(AND(datos_campo!AD39&gt;=0,datos_campo!AE39&gt;=0),AVERAGE(datos_campo!AD39:AE39),IF(OR(datos_campo!AD39="",datos_campo!AE39=""),SUM(datos_campo!AD39:AE39),"revisar"))*400</f>
        <v>0</v>
      </c>
      <c r="T35" s="28">
        <f>IF(AND(datos_campo!AF39&gt;=0,datos_campo!AG39&gt;=0),AVERAGE(datos_campo!AF39:AG39),IF(OR(datos_campo!AF39="",datos_campo!AG39=""),SUM(datos_campo!AF39:AG39),"revisar"))*400</f>
        <v>0</v>
      </c>
      <c r="U35" s="28">
        <f t="shared" si="3"/>
        <v>26000</v>
      </c>
      <c r="V35" s="28">
        <f>IF(AND(datos_campo!AH39&gt;=0,datos_campo!AI39&gt;=0),AVERAGE(datos_campo!AH39:AI39),IF(OR(datos_campo!AH39="",datos_campo!AI39=""),SUM(datos_campo!AH39:AI39),"revisar"))*400</f>
        <v>0</v>
      </c>
      <c r="W35" s="28">
        <f>IF(AND(datos_campo!AJ39&gt;=0,datos_campo!AK39&gt;=0),AVERAGE(datos_campo!AJ39:AK39),IF(OR(datos_campo!AJ39="",datos_campo!AK39=""),SUM(datos_campo!AJ39:AK39),"revisar"))*400</f>
        <v>1600</v>
      </c>
      <c r="X35" s="38">
        <f t="shared" si="4"/>
        <v>1600</v>
      </c>
    </row>
    <row r="36" spans="1:24" s="4" customFormat="1" ht="15.75" customHeight="1" x14ac:dyDescent="0.25">
      <c r="A36" s="32">
        <f>datos_campo!A40</f>
        <v>43075</v>
      </c>
      <c r="B36" s="28" t="str">
        <f>datos_campo!B40</f>
        <v>ALAMEDA</v>
      </c>
      <c r="C36" s="115">
        <f>datos_campo!C40</f>
        <v>2</v>
      </c>
      <c r="D36" s="29" t="str">
        <f>datos_campo!D40</f>
        <v>T1R1</v>
      </c>
      <c r="E36" s="28">
        <f>datos_campo!E40</f>
        <v>66</v>
      </c>
      <c r="F36" s="30">
        <f>datos_campo!F40</f>
        <v>11</v>
      </c>
      <c r="G36" s="28">
        <f>datos_campo!G40</f>
        <v>0</v>
      </c>
      <c r="H36" s="28">
        <f>datos_campo!H40</f>
        <v>20</v>
      </c>
      <c r="I36" s="30">
        <f>(datos_campo!I40/H36)</f>
        <v>11.45</v>
      </c>
      <c r="J36" s="30">
        <f>(datos_campo!J40/H36)</f>
        <v>8</v>
      </c>
      <c r="K36" s="30">
        <f t="shared" si="0"/>
        <v>19.45</v>
      </c>
      <c r="L36" s="30">
        <f t="shared" si="1"/>
        <v>58.868894601542422</v>
      </c>
      <c r="M36" s="30">
        <f t="shared" si="2"/>
        <v>41.131105398457585</v>
      </c>
      <c r="N36" s="31">
        <f>IF(COUNTIF(datos_campo!L40:U40,"&gt;=0")&gt;=1,((SUM(datos_campo!L40:U40)*100)/(COUNTIF(datos_campo!L40:U40,"&gt;=0")*20))," ")</f>
        <v>1.35</v>
      </c>
      <c r="O36" s="28">
        <f>IF(AND(datos_campo!V40&gt;=0,datos_campo!W40&gt;=0),AVERAGE(datos_campo!V40:W40),IF(OR(datos_campo!V40="",datos_campo!W40=""),SUM(datos_campo!V40:W40),"revisar"))*400</f>
        <v>16400</v>
      </c>
      <c r="P36" s="28">
        <f>IF(AND(datos_campo!X40&gt;=0,datos_campo!Y40&gt;=0),AVERAGE(datos_campo!X40:Y40),IF(OR(datos_campo!X40="",datos_campo!Y40=""),SUM(datos_campo!X40:Y40),"revisar"))*400</f>
        <v>12000</v>
      </c>
      <c r="Q36" s="28">
        <f>IF(AND(datos_campo!Z40&gt;=0,datos_campo!AA40&gt;=0),AVERAGE(datos_campo!Z40:AA40),IF(OR(datos_campo!Z40="",datos_campo!AA40=""),SUM(datos_campo!Z40:AA40),"revisar"))*400</f>
        <v>0</v>
      </c>
      <c r="R36" s="28">
        <f>IF(AND(datos_campo!AB40&gt;=0,datos_campo!AC40&gt;=0),AVERAGE(datos_campo!AB40:AC40),IF(OR(datos_campo!AB40="",datos_campo!AC40=""),SUM(datos_campo!AB40:AC40),"revisar"))*400</f>
        <v>0</v>
      </c>
      <c r="S36" s="28">
        <f>IF(AND(datos_campo!AD40&gt;=0,datos_campo!AE40&gt;=0),AVERAGE(datos_campo!AD40:AE40),IF(OR(datos_campo!AD40="",datos_campo!AE40=""),SUM(datos_campo!AD40:AE40),"revisar"))*400</f>
        <v>0</v>
      </c>
      <c r="T36" s="28">
        <f>IF(AND(datos_campo!AF40&gt;=0,datos_campo!AG40&gt;=0),AVERAGE(datos_campo!AF40:AG40),IF(OR(datos_campo!AF40="",datos_campo!AG40=""),SUM(datos_campo!AF40:AG40),"revisar"))*400</f>
        <v>0</v>
      </c>
      <c r="U36" s="28">
        <f t="shared" si="3"/>
        <v>28400</v>
      </c>
      <c r="V36" s="28">
        <f>IF(AND(datos_campo!AH40&gt;=0,datos_campo!AI40&gt;=0),AVERAGE(datos_campo!AH40:AI40),IF(OR(datos_campo!AH40="",datos_campo!AI40=""),SUM(datos_campo!AH40:AI40),"revisar"))*400</f>
        <v>0</v>
      </c>
      <c r="W36" s="28">
        <f>IF(AND(datos_campo!AJ40&gt;=0,datos_campo!AK40&gt;=0),AVERAGE(datos_campo!AJ40:AK40),IF(OR(datos_campo!AJ40="",datos_campo!AK40=""),SUM(datos_campo!AJ40:AK40),"revisar"))*400</f>
        <v>800</v>
      </c>
      <c r="X36" s="38">
        <f t="shared" si="4"/>
        <v>800</v>
      </c>
    </row>
    <row r="37" spans="1:24" s="4" customFormat="1" x14ac:dyDescent="0.25">
      <c r="A37" s="32">
        <f>datos_campo!A41</f>
        <v>43075</v>
      </c>
      <c r="B37" s="28" t="str">
        <f>datos_campo!B41</f>
        <v>ALAMEDA</v>
      </c>
      <c r="C37" s="115">
        <f>datos_campo!C41</f>
        <v>2</v>
      </c>
      <c r="D37" s="29" t="str">
        <f>datos_campo!D41</f>
        <v>T1R2</v>
      </c>
      <c r="E37" s="28">
        <f>datos_campo!E41</f>
        <v>67</v>
      </c>
      <c r="F37" s="30">
        <f>datos_campo!F41</f>
        <v>11</v>
      </c>
      <c r="G37" s="28">
        <f>datos_campo!G41</f>
        <v>0</v>
      </c>
      <c r="H37" s="28">
        <f>datos_campo!H41</f>
        <v>20</v>
      </c>
      <c r="I37" s="30">
        <f>(datos_campo!I41/H37)</f>
        <v>5.85</v>
      </c>
      <c r="J37" s="30">
        <f>(datos_campo!J41/H37)</f>
        <v>8.4499999999999993</v>
      </c>
      <c r="K37" s="30">
        <f t="shared" si="0"/>
        <v>14.299999999999999</v>
      </c>
      <c r="L37" s="30">
        <f t="shared" si="1"/>
        <v>40.909090909090914</v>
      </c>
      <c r="M37" s="30">
        <f t="shared" si="2"/>
        <v>59.090909090909086</v>
      </c>
      <c r="N37" s="31">
        <f>IF(COUNTIF(datos_campo!L41:U41,"&gt;=0")&gt;=1,((SUM(datos_campo!L41:U41)*100)/(COUNTIF(datos_campo!L41:U41,"&gt;=0")*20))," ")</f>
        <v>34.6</v>
      </c>
      <c r="O37" s="28">
        <f>IF(AND(datos_campo!V41&gt;=0,datos_campo!W41&gt;=0),AVERAGE(datos_campo!V41:W41),IF(OR(datos_campo!V41="",datos_campo!W41=""),SUM(datos_campo!V41:W41),"revisar"))*400</f>
        <v>32000</v>
      </c>
      <c r="P37" s="28">
        <f>IF(AND(datos_campo!X41&gt;=0,datos_campo!Y41&gt;=0),AVERAGE(datos_campo!X41:Y41),IF(OR(datos_campo!X41="",datos_campo!Y41=""),SUM(datos_campo!X41:Y41),"revisar"))*400</f>
        <v>5200</v>
      </c>
      <c r="Q37" s="28">
        <f>IF(AND(datos_campo!Z41&gt;=0,datos_campo!AA41&gt;=0),AVERAGE(datos_campo!Z41:AA41),IF(OR(datos_campo!Z41="",datos_campo!AA41=""),SUM(datos_campo!Z41:AA41),"revisar"))*400</f>
        <v>0</v>
      </c>
      <c r="R37" s="28">
        <f>IF(AND(datos_campo!AB41&gt;=0,datos_campo!AC41&gt;=0),AVERAGE(datos_campo!AB41:AC41),IF(OR(datos_campo!AB41="",datos_campo!AC41=""),SUM(datos_campo!AB41:AC41),"revisar"))*400</f>
        <v>0</v>
      </c>
      <c r="S37" s="28">
        <f>IF(AND(datos_campo!AD41&gt;=0,datos_campo!AE41&gt;=0),AVERAGE(datos_campo!AD41:AE41),IF(OR(datos_campo!AD41="",datos_campo!AE41=""),SUM(datos_campo!AD41:AE41),"revisar"))*400</f>
        <v>0</v>
      </c>
      <c r="T37" s="28">
        <f>IF(AND(datos_campo!AF41&gt;=0,datos_campo!AG41&gt;=0),AVERAGE(datos_campo!AF41:AG41),IF(OR(datos_campo!AF41="",datos_campo!AG41=""),SUM(datos_campo!AF41:AG41),"revisar"))*400</f>
        <v>0</v>
      </c>
      <c r="U37" s="28">
        <f t="shared" si="3"/>
        <v>37200</v>
      </c>
      <c r="V37" s="28">
        <f>IF(AND(datos_campo!AH41&gt;=0,datos_campo!AI41&gt;=0),AVERAGE(datos_campo!AH41:AI41),IF(OR(datos_campo!AH41="",datos_campo!AI41=""),SUM(datos_campo!AH41:AI41),"revisar"))*400</f>
        <v>0</v>
      </c>
      <c r="W37" s="28">
        <f>IF(AND(datos_campo!AJ41&gt;=0,datos_campo!AK41&gt;=0),AVERAGE(datos_campo!AJ41:AK41),IF(OR(datos_campo!AJ41="",datos_campo!AK41=""),SUM(datos_campo!AJ41:AK41),"revisar"))*400</f>
        <v>5200</v>
      </c>
      <c r="X37" s="38">
        <f t="shared" si="4"/>
        <v>5200</v>
      </c>
    </row>
    <row r="38" spans="1:24" s="4" customFormat="1" ht="15" customHeight="1" x14ac:dyDescent="0.25">
      <c r="A38" s="32">
        <f>datos_campo!A42</f>
        <v>43075</v>
      </c>
      <c r="B38" s="28" t="str">
        <f>datos_campo!B42</f>
        <v>ALAMEDA</v>
      </c>
      <c r="C38" s="115">
        <f>datos_campo!C42</f>
        <v>2</v>
      </c>
      <c r="D38" s="29" t="str">
        <f>datos_campo!D42</f>
        <v>T1R3</v>
      </c>
      <c r="E38" s="28">
        <f>datos_campo!E42</f>
        <v>68</v>
      </c>
      <c r="F38" s="30">
        <f>datos_campo!F42</f>
        <v>11</v>
      </c>
      <c r="G38" s="28">
        <f>datos_campo!G42</f>
        <v>0</v>
      </c>
      <c r="H38" s="28">
        <f>datos_campo!H42</f>
        <v>20</v>
      </c>
      <c r="I38" s="30">
        <f>(datos_campo!I42/H38)</f>
        <v>11.35</v>
      </c>
      <c r="J38" s="30">
        <f>(datos_campo!J42/H38)</f>
        <v>17.100000000000001</v>
      </c>
      <c r="K38" s="30">
        <f t="shared" si="0"/>
        <v>28.450000000000003</v>
      </c>
      <c r="L38" s="30">
        <f t="shared" si="1"/>
        <v>39.894551845342704</v>
      </c>
      <c r="M38" s="30">
        <f t="shared" si="2"/>
        <v>60.105448154657296</v>
      </c>
      <c r="N38" s="31">
        <f>IF(COUNTIF(datos_campo!L42:U42,"&gt;=0")&gt;=1,((SUM(datos_campo!L42:U42)*100)/(COUNTIF(datos_campo!L42:U42,"&gt;=0")*20))," ")</f>
        <v>16.25</v>
      </c>
      <c r="O38" s="28">
        <f>IF(AND(datos_campo!V42&gt;=0,datos_campo!W42&gt;=0),AVERAGE(datos_campo!V42:W42),IF(OR(datos_campo!V42="",datos_campo!W42=""),SUM(datos_campo!V42:W42),"revisar"))*400</f>
        <v>16800</v>
      </c>
      <c r="P38" s="28">
        <f>IF(AND(datos_campo!X42&gt;=0,datos_campo!Y42&gt;=0),AVERAGE(datos_campo!X42:Y42),IF(OR(datos_campo!X42="",datos_campo!Y42=""),SUM(datos_campo!X42:Y42),"revisar"))*400</f>
        <v>8400</v>
      </c>
      <c r="Q38" s="28">
        <f>IF(AND(datos_campo!Z42&gt;=0,datos_campo!AA42&gt;=0),AVERAGE(datos_campo!Z42:AA42),IF(OR(datos_campo!Z42="",datos_campo!AA42=""),SUM(datos_campo!Z42:AA42),"revisar"))*400</f>
        <v>0</v>
      </c>
      <c r="R38" s="28">
        <f>IF(AND(datos_campo!AB42&gt;=0,datos_campo!AC42&gt;=0),AVERAGE(datos_campo!AB42:AC42),IF(OR(datos_campo!AB42="",datos_campo!AC42=""),SUM(datos_campo!AB42:AC42),"revisar"))*400</f>
        <v>800</v>
      </c>
      <c r="S38" s="28">
        <f>IF(AND(datos_campo!AD42&gt;=0,datos_campo!AE42&gt;=0),AVERAGE(datos_campo!AD42:AE42),IF(OR(datos_campo!AD42="",datos_campo!AE42=""),SUM(datos_campo!AD42:AE42),"revisar"))*400</f>
        <v>0</v>
      </c>
      <c r="T38" s="28">
        <f>IF(AND(datos_campo!AF42&gt;=0,datos_campo!AG42&gt;=0),AVERAGE(datos_campo!AF42:AG42),IF(OR(datos_campo!AF42="",datos_campo!AG42=""),SUM(datos_campo!AF42:AG42),"revisar"))*400</f>
        <v>0</v>
      </c>
      <c r="U38" s="28">
        <f t="shared" si="3"/>
        <v>26000</v>
      </c>
      <c r="V38" s="28">
        <f>IF(AND(datos_campo!AH42&gt;=0,datos_campo!AI42&gt;=0),AVERAGE(datos_campo!AH42:AI42),IF(OR(datos_campo!AH42="",datos_campo!AI42=""),SUM(datos_campo!AH42:AI42),"revisar"))*400</f>
        <v>0</v>
      </c>
      <c r="W38" s="28">
        <f>IF(AND(datos_campo!AJ42&gt;=0,datos_campo!AK42&gt;=0),AVERAGE(datos_campo!AJ42:AK42),IF(OR(datos_campo!AJ42="",datos_campo!AK42=""),SUM(datos_campo!AJ42:AK42),"revisar"))*400</f>
        <v>800</v>
      </c>
      <c r="X38" s="38">
        <f t="shared" si="4"/>
        <v>800</v>
      </c>
    </row>
    <row r="39" spans="1:24" s="4" customFormat="1" x14ac:dyDescent="0.25">
      <c r="A39" s="32">
        <f>datos_campo!A43</f>
        <v>43075</v>
      </c>
      <c r="B39" s="28" t="str">
        <f>datos_campo!B43</f>
        <v>ALAMEDA</v>
      </c>
      <c r="C39" s="115">
        <f>datos_campo!C43</f>
        <v>2</v>
      </c>
      <c r="D39" s="29" t="str">
        <f>datos_campo!D43</f>
        <v>T1R4</v>
      </c>
      <c r="E39" s="28">
        <f>datos_campo!E43</f>
        <v>69</v>
      </c>
      <c r="F39" s="30">
        <f>datos_campo!F43</f>
        <v>11</v>
      </c>
      <c r="G39" s="28">
        <f>datos_campo!G43</f>
        <v>0</v>
      </c>
      <c r="H39" s="28">
        <f>datos_campo!H43</f>
        <v>20</v>
      </c>
      <c r="I39" s="30">
        <f>(datos_campo!I43/H39)</f>
        <v>7.2</v>
      </c>
      <c r="J39" s="30">
        <f>(datos_campo!J43/H39)</f>
        <v>100.75</v>
      </c>
      <c r="K39" s="30">
        <f t="shared" si="0"/>
        <v>107.95</v>
      </c>
      <c r="L39" s="30">
        <f t="shared" si="1"/>
        <v>6.6697545159796201</v>
      </c>
      <c r="M39" s="30">
        <f t="shared" si="2"/>
        <v>93.330245484020381</v>
      </c>
      <c r="N39" s="31">
        <f>IF(COUNTIF(datos_campo!L43:U43,"&gt;=0")&gt;=1,((SUM(datos_campo!L43:U43)*100)/(COUNTIF(datos_campo!L43:U43,"&gt;=0")*20))," ")</f>
        <v>4.8499999999999996</v>
      </c>
      <c r="O39" s="28">
        <f>IF(AND(datos_campo!V43&gt;=0,datos_campo!W43&gt;=0),AVERAGE(datos_campo!V43:W43),IF(OR(datos_campo!V43="",datos_campo!W43=""),SUM(datos_campo!V43:W43),"revisar"))*400</f>
        <v>11200</v>
      </c>
      <c r="P39" s="28">
        <f>IF(AND(datos_campo!X43&gt;=0,datos_campo!Y43&gt;=0),AVERAGE(datos_campo!X43:Y43),IF(OR(datos_campo!X43="",datos_campo!Y43=""),SUM(datos_campo!X43:Y43),"revisar"))*400</f>
        <v>8000</v>
      </c>
      <c r="Q39" s="28">
        <f>IF(AND(datos_campo!Z43&gt;=0,datos_campo!AA43&gt;=0),AVERAGE(datos_campo!Z43:AA43),IF(OR(datos_campo!Z43="",datos_campo!AA43=""),SUM(datos_campo!Z43:AA43),"revisar"))*400</f>
        <v>0</v>
      </c>
      <c r="R39" s="28">
        <f>IF(AND(datos_campo!AB43&gt;=0,datos_campo!AC43&gt;=0),AVERAGE(datos_campo!AB43:AC43),IF(OR(datos_campo!AB43="",datos_campo!AC43=""),SUM(datos_campo!AB43:AC43),"revisar"))*400</f>
        <v>800</v>
      </c>
      <c r="S39" s="28">
        <f>IF(AND(datos_campo!AD43&gt;=0,datos_campo!AE43&gt;=0),AVERAGE(datos_campo!AD43:AE43),IF(OR(datos_campo!AD43="",datos_campo!AE43=""),SUM(datos_campo!AD43:AE43),"revisar"))*400</f>
        <v>0</v>
      </c>
      <c r="T39" s="28">
        <f>IF(AND(datos_campo!AF43&gt;=0,datos_campo!AG43&gt;=0),AVERAGE(datos_campo!AF43:AG43),IF(OR(datos_campo!AF43="",datos_campo!AG43=""),SUM(datos_campo!AF43:AG43),"revisar"))*400</f>
        <v>0</v>
      </c>
      <c r="U39" s="28">
        <f t="shared" si="3"/>
        <v>20000</v>
      </c>
      <c r="V39" s="28">
        <f>IF(AND(datos_campo!AH43&gt;=0,datos_campo!AI43&gt;=0),AVERAGE(datos_campo!AH43:AI43),IF(OR(datos_campo!AH43="",datos_campo!AI43=""),SUM(datos_campo!AH43:AI43),"revisar"))*400</f>
        <v>0</v>
      </c>
      <c r="W39" s="28">
        <f>IF(AND(datos_campo!AJ43&gt;=0,datos_campo!AK43&gt;=0),AVERAGE(datos_campo!AJ43:AK43),IF(OR(datos_campo!AJ43="",datos_campo!AK43=""),SUM(datos_campo!AJ43:AK43),"revisar"))*400</f>
        <v>800</v>
      </c>
      <c r="X39" s="38">
        <f t="shared" si="4"/>
        <v>800</v>
      </c>
    </row>
    <row r="40" spans="1:24" ht="15.75" thickBot="1" x14ac:dyDescent="0.3">
      <c r="A40" s="101">
        <f>datos_campo!A44</f>
        <v>43075</v>
      </c>
      <c r="B40" s="102" t="str">
        <f>datos_campo!B44</f>
        <v>ALAMEDA</v>
      </c>
      <c r="C40" s="116">
        <f>datos_campo!C44</f>
        <v>2</v>
      </c>
      <c r="D40" s="103" t="str">
        <f>datos_campo!D44</f>
        <v>T1R5</v>
      </c>
      <c r="E40" s="102">
        <f>datos_campo!E44</f>
        <v>70</v>
      </c>
      <c r="F40" s="104">
        <f>datos_campo!F44</f>
        <v>11</v>
      </c>
      <c r="G40" s="102">
        <f>datos_campo!G44</f>
        <v>0</v>
      </c>
      <c r="H40" s="102">
        <f>datos_campo!H44</f>
        <v>20</v>
      </c>
      <c r="I40" s="104">
        <f>(datos_campo!I44/H40)</f>
        <v>13.15</v>
      </c>
      <c r="J40" s="104">
        <f>(datos_campo!J44/H40)</f>
        <v>11.95</v>
      </c>
      <c r="K40" s="104">
        <f t="shared" si="0"/>
        <v>25.1</v>
      </c>
      <c r="L40" s="104">
        <f t="shared" si="1"/>
        <v>52.39043824701195</v>
      </c>
      <c r="M40" s="104">
        <f t="shared" si="2"/>
        <v>47.609561752988043</v>
      </c>
      <c r="N40" s="105">
        <f>IF(COUNTIF(datos_campo!L44:U44,"&gt;=0")&gt;=1,((SUM(datos_campo!L44:U44)*100)/(COUNTIF(datos_campo!L44:U44,"&gt;=0")*20))," ")</f>
        <v>21</v>
      </c>
      <c r="O40" s="102">
        <f>IF(AND(datos_campo!V44&gt;=0,datos_campo!W44&gt;=0),AVERAGE(datos_campo!V44:W44),IF(OR(datos_campo!V44="",datos_campo!W44=""),SUM(datos_campo!V44:W44),"revisar"))*400</f>
        <v>5200</v>
      </c>
      <c r="P40" s="102">
        <f>IF(AND(datos_campo!X44&gt;=0,datos_campo!Y44&gt;=0),AVERAGE(datos_campo!X44:Y44),IF(OR(datos_campo!X44="",datos_campo!Y44=""),SUM(datos_campo!X44:Y44),"revisar"))*400</f>
        <v>6000</v>
      </c>
      <c r="Q40" s="102">
        <f>IF(AND(datos_campo!Z44&gt;=0,datos_campo!AA44&gt;=0),AVERAGE(datos_campo!Z44:AA44),IF(OR(datos_campo!Z44="",datos_campo!AA44=""),SUM(datos_campo!Z44:AA44),"revisar"))*400</f>
        <v>0</v>
      </c>
      <c r="R40" s="102">
        <f>IF(AND(datos_campo!AB44&gt;=0,datos_campo!AC44&gt;=0),AVERAGE(datos_campo!AB44:AC44),IF(OR(datos_campo!AB44="",datos_campo!AC44=""),SUM(datos_campo!AB44:AC44),"revisar"))*400</f>
        <v>0</v>
      </c>
      <c r="S40" s="102">
        <f>IF(AND(datos_campo!AD44&gt;=0,datos_campo!AE44&gt;=0),AVERAGE(datos_campo!AD44:AE44),IF(OR(datos_campo!AD44="",datos_campo!AE44=""),SUM(datos_campo!AD44:AE44),"revisar"))*400</f>
        <v>0</v>
      </c>
      <c r="T40" s="102">
        <f>IF(AND(datos_campo!AF44&gt;=0,datos_campo!AG44&gt;=0),AVERAGE(datos_campo!AF44:AG44),IF(OR(datos_campo!AF44="",datos_campo!AG44=""),SUM(datos_campo!AF44:AG44),"revisar"))*400</f>
        <v>0</v>
      </c>
      <c r="U40" s="102">
        <f t="shared" si="3"/>
        <v>11200</v>
      </c>
      <c r="V40" s="102">
        <f>IF(AND(datos_campo!AH44&gt;=0,datos_campo!AI44&gt;=0),AVERAGE(datos_campo!AH44:AI44),IF(OR(datos_campo!AH44="",datos_campo!AI44=""),SUM(datos_campo!AH44:AI44),"revisar"))*400</f>
        <v>0</v>
      </c>
      <c r="W40" s="102">
        <f>IF(AND(datos_campo!AJ44&gt;=0,datos_campo!AK44&gt;=0),AVERAGE(datos_campo!AJ44:AK44),IF(OR(datos_campo!AJ44="",datos_campo!AK44=""),SUM(datos_campo!AJ44:AK44),"revisar"))*400</f>
        <v>0</v>
      </c>
      <c r="X40" s="106">
        <f t="shared" si="4"/>
        <v>0</v>
      </c>
    </row>
    <row r="41" spans="1:24" x14ac:dyDescent="0.25">
      <c r="A41" s="117">
        <f>datos_campo!A45</f>
        <v>42709</v>
      </c>
      <c r="B41" s="118" t="str">
        <f>datos_campo!B45</f>
        <v>MONTERREY 3</v>
      </c>
      <c r="C41" s="119">
        <f>datos_campo!C45</f>
        <v>2</v>
      </c>
      <c r="D41" s="120" t="str">
        <f>datos_campo!D45</f>
        <v>T0R1</v>
      </c>
      <c r="E41" s="118">
        <f>datos_campo!E45</f>
        <v>71</v>
      </c>
      <c r="F41" s="121">
        <f>datos_campo!F45</f>
        <v>16</v>
      </c>
      <c r="G41" s="118">
        <f>datos_campo!G45</f>
        <v>0</v>
      </c>
      <c r="H41" s="118">
        <f>datos_campo!H45</f>
        <v>20</v>
      </c>
      <c r="I41" s="121">
        <f>(datos_campo!I45/H41)</f>
        <v>7</v>
      </c>
      <c r="J41" s="121">
        <f>(datos_campo!J45/H41)</f>
        <v>9.3000000000000007</v>
      </c>
      <c r="K41" s="121">
        <f t="shared" si="0"/>
        <v>16.3</v>
      </c>
      <c r="L41" s="121">
        <f t="shared" si="1"/>
        <v>42.944785276073617</v>
      </c>
      <c r="M41" s="121">
        <f t="shared" si="2"/>
        <v>57.055214723926383</v>
      </c>
      <c r="N41" s="122">
        <f>IF(COUNTIF(datos_campo!L45:U45,"&gt;=0")&gt;=1,((SUM(datos_campo!L45:U45)*100)/(COUNTIF(datos_campo!L45:U45,"&gt;=0")*20))," ")</f>
        <v>4</v>
      </c>
      <c r="O41" s="118">
        <f>IF(AND(datos_campo!V45&gt;=0,datos_campo!W45&gt;=0),AVERAGE(datos_campo!V45:W45),IF(OR(datos_campo!V45="",datos_campo!W45=""),SUM(datos_campo!V45:W45),"revisar"))*400</f>
        <v>18000</v>
      </c>
      <c r="P41" s="118">
        <f>IF(AND(datos_campo!X45&gt;=0,datos_campo!Y45&gt;=0),AVERAGE(datos_campo!X45:Y45),IF(OR(datos_campo!X45="",datos_campo!Y45=""),SUM(datos_campo!X45:Y45),"revisar"))*400</f>
        <v>10400</v>
      </c>
      <c r="Q41" s="118">
        <f>IF(AND(datos_campo!Z45&gt;=0,datos_campo!AA45&gt;=0),AVERAGE(datos_campo!Z45:AA45),IF(OR(datos_campo!Z45="",datos_campo!AA45=""),SUM(datos_campo!Z45:AA45),"revisar"))*400</f>
        <v>0</v>
      </c>
      <c r="R41" s="118">
        <f>IF(AND(datos_campo!AB45&gt;=0,datos_campo!AC45&gt;=0),AVERAGE(datos_campo!AB45:AC45),IF(OR(datos_campo!AB45="",datos_campo!AC45=""),SUM(datos_campo!AB45:AC45),"revisar"))*400</f>
        <v>0</v>
      </c>
      <c r="S41" s="118">
        <f>IF(AND(datos_campo!AD45&gt;=0,datos_campo!AE45&gt;=0),AVERAGE(datos_campo!AD45:AE45),IF(OR(datos_campo!AD45="",datos_campo!AE45=""),SUM(datos_campo!AD45:AE45),"revisar"))*400</f>
        <v>0</v>
      </c>
      <c r="T41" s="118">
        <f>IF(AND(datos_campo!AF45&gt;=0,datos_campo!AG45&gt;=0),AVERAGE(datos_campo!AF45:AG45),IF(OR(datos_campo!AF45="",datos_campo!AG45=""),SUM(datos_campo!AF45:AG45),"revisar"))*400</f>
        <v>0</v>
      </c>
      <c r="U41" s="118">
        <f t="shared" si="3"/>
        <v>28400</v>
      </c>
      <c r="V41" s="118">
        <f>IF(AND(datos_campo!AH45&gt;=0,datos_campo!AI45&gt;=0),AVERAGE(datos_campo!AH45:AI45),IF(OR(datos_campo!AH45="",datos_campo!AI45=""),SUM(datos_campo!AH45:AI45),"revisar"))*400</f>
        <v>0</v>
      </c>
      <c r="W41" s="118">
        <f>IF(AND(datos_campo!AJ45&gt;=0,datos_campo!AK45&gt;=0),AVERAGE(datos_campo!AJ45:AK45),IF(OR(datos_campo!AJ45="",datos_campo!AK45=""),SUM(datos_campo!AJ45:AK45),"revisar"))*400</f>
        <v>0</v>
      </c>
      <c r="X41" s="123">
        <f t="shared" si="4"/>
        <v>0</v>
      </c>
    </row>
    <row r="42" spans="1:24" x14ac:dyDescent="0.25">
      <c r="A42" s="124">
        <f>datos_campo!A46</f>
        <v>42709</v>
      </c>
      <c r="B42" s="125" t="str">
        <f>datos_campo!B46</f>
        <v>MONTERREY 3</v>
      </c>
      <c r="C42" s="126">
        <f>datos_campo!C46</f>
        <v>2</v>
      </c>
      <c r="D42" s="127" t="str">
        <f>datos_campo!D46</f>
        <v>T0R2</v>
      </c>
      <c r="E42" s="125">
        <f>datos_campo!E46</f>
        <v>72</v>
      </c>
      <c r="F42" s="128">
        <f>datos_campo!F46</f>
        <v>16</v>
      </c>
      <c r="G42" s="125">
        <f>datos_campo!G46</f>
        <v>0</v>
      </c>
      <c r="H42" s="125">
        <f>datos_campo!H46</f>
        <v>20</v>
      </c>
      <c r="I42" s="128">
        <f>(datos_campo!I46/H42)</f>
        <v>16.350000000000001</v>
      </c>
      <c r="J42" s="128">
        <f>(datos_campo!J46/H42)</f>
        <v>0.75</v>
      </c>
      <c r="K42" s="128">
        <f t="shared" si="0"/>
        <v>17.100000000000001</v>
      </c>
      <c r="L42" s="128">
        <f t="shared" si="1"/>
        <v>95.614035087719301</v>
      </c>
      <c r="M42" s="128">
        <f t="shared" si="2"/>
        <v>4.3859649122807012</v>
      </c>
      <c r="N42" s="129">
        <f>IF(COUNTIF(datos_campo!L46:U46,"&gt;=0")&gt;=1,((SUM(datos_campo!L46:U46)*100)/(COUNTIF(datos_campo!L46:U46,"&gt;=0")*20))," ")</f>
        <v>23.833333333333332</v>
      </c>
      <c r="O42" s="125">
        <f>IF(AND(datos_campo!V46&gt;=0,datos_campo!W46&gt;=0),AVERAGE(datos_campo!V46:W46),IF(OR(datos_campo!V46="",datos_campo!W46=""),SUM(datos_campo!V46:W46),"revisar"))*400</f>
        <v>7200</v>
      </c>
      <c r="P42" s="125">
        <f>IF(AND(datos_campo!X46&gt;=0,datos_campo!Y46&gt;=0),AVERAGE(datos_campo!X46:Y46),IF(OR(datos_campo!X46="",datos_campo!Y46=""),SUM(datos_campo!X46:Y46),"revisar"))*400</f>
        <v>3200</v>
      </c>
      <c r="Q42" s="125">
        <f>IF(AND(datos_campo!Z46&gt;=0,datos_campo!AA46&gt;=0),AVERAGE(datos_campo!Z46:AA46),IF(OR(datos_campo!Z46="",datos_campo!AA46=""),SUM(datos_campo!Z46:AA46),"revisar"))*400</f>
        <v>0</v>
      </c>
      <c r="R42" s="125">
        <f>IF(AND(datos_campo!AB46&gt;=0,datos_campo!AC46&gt;=0),AVERAGE(datos_campo!AB46:AC46),IF(OR(datos_campo!AB46="",datos_campo!AC46=""),SUM(datos_campo!AB46:AC46),"revisar"))*400</f>
        <v>0</v>
      </c>
      <c r="S42" s="125">
        <f>IF(AND(datos_campo!AD46&gt;=0,datos_campo!AE46&gt;=0),AVERAGE(datos_campo!AD46:AE46),IF(OR(datos_campo!AD46="",datos_campo!AE46=""),SUM(datos_campo!AD46:AE46),"revisar"))*400</f>
        <v>0</v>
      </c>
      <c r="T42" s="125">
        <f>IF(AND(datos_campo!AF46&gt;=0,datos_campo!AG46&gt;=0),AVERAGE(datos_campo!AF46:AG46),IF(OR(datos_campo!AF46="",datos_campo!AG46=""),SUM(datos_campo!AF46:AG46),"revisar"))*400</f>
        <v>0</v>
      </c>
      <c r="U42" s="125">
        <f t="shared" si="3"/>
        <v>10400</v>
      </c>
      <c r="V42" s="125">
        <f>IF(AND(datos_campo!AH46&gt;=0,datos_campo!AI46&gt;=0),AVERAGE(datos_campo!AH46:AI46),IF(OR(datos_campo!AH46="",datos_campo!AI46=""),SUM(datos_campo!AH46:AI46),"revisar"))*400</f>
        <v>0</v>
      </c>
      <c r="W42" s="125">
        <f>IF(AND(datos_campo!AJ46&gt;=0,datos_campo!AK46&gt;=0),AVERAGE(datos_campo!AJ46:AK46),IF(OR(datos_campo!AJ46="",datos_campo!AK46=""),SUM(datos_campo!AJ46:AK46),"revisar"))*400</f>
        <v>1200</v>
      </c>
      <c r="X42" s="130">
        <f t="shared" si="4"/>
        <v>1200</v>
      </c>
    </row>
    <row r="43" spans="1:24" x14ac:dyDescent="0.25">
      <c r="A43" s="124">
        <f>datos_campo!A47</f>
        <v>42709</v>
      </c>
      <c r="B43" s="125" t="str">
        <f>datos_campo!B47</f>
        <v>MONTERREY 3</v>
      </c>
      <c r="C43" s="126">
        <f>datos_campo!C47</f>
        <v>2</v>
      </c>
      <c r="D43" s="127" t="str">
        <f>datos_campo!D47</f>
        <v>T0R3</v>
      </c>
      <c r="E43" s="125">
        <f>datos_campo!E47</f>
        <v>73</v>
      </c>
      <c r="F43" s="128" t="str">
        <f>datos_campo!F47</f>
        <v>15-16</v>
      </c>
      <c r="G43" s="125">
        <f>datos_campo!G47</f>
        <v>0</v>
      </c>
      <c r="H43" s="125">
        <f>datos_campo!H47</f>
        <v>20</v>
      </c>
      <c r="I43" s="128">
        <f>(datos_campo!I47/H43)</f>
        <v>11.95</v>
      </c>
      <c r="J43" s="128">
        <f>(datos_campo!J47/H43)</f>
        <v>8.5</v>
      </c>
      <c r="K43" s="128">
        <f t="shared" si="0"/>
        <v>20.45</v>
      </c>
      <c r="L43" s="128">
        <f t="shared" si="1"/>
        <v>58.43520782396088</v>
      </c>
      <c r="M43" s="128">
        <f t="shared" si="2"/>
        <v>41.56479217603912</v>
      </c>
      <c r="N43" s="129">
        <f>IF(COUNTIF(datos_campo!L47:U47,"&gt;=0")&gt;=1,((SUM(datos_campo!L47:U47)*100)/(COUNTIF(datos_campo!L47:U47,"&gt;=0")*20))," ")</f>
        <v>5.15</v>
      </c>
      <c r="O43" s="125">
        <f>IF(AND(datos_campo!V47&gt;=0,datos_campo!W47&gt;=0),AVERAGE(datos_campo!V47:W47),IF(OR(datos_campo!V47="",datos_campo!W47=""),SUM(datos_campo!V47:W47),"revisar"))*400</f>
        <v>4000</v>
      </c>
      <c r="P43" s="125">
        <f>IF(AND(datos_campo!X47&gt;=0,datos_campo!Y47&gt;=0),AVERAGE(datos_campo!X47:Y47),IF(OR(datos_campo!X47="",datos_campo!Y47=""),SUM(datos_campo!X47:Y47),"revisar"))*400</f>
        <v>10800</v>
      </c>
      <c r="Q43" s="125">
        <f>IF(AND(datos_campo!Z47&gt;=0,datos_campo!AA47&gt;=0),AVERAGE(datos_campo!Z47:AA47),IF(OR(datos_campo!Z47="",datos_campo!AA47=""),SUM(datos_campo!Z47:AA47),"revisar"))*400</f>
        <v>0</v>
      </c>
      <c r="R43" s="125">
        <f>IF(AND(datos_campo!AB47&gt;=0,datos_campo!AC47&gt;=0),AVERAGE(datos_campo!AB47:AC47),IF(OR(datos_campo!AB47="",datos_campo!AC47=""),SUM(datos_campo!AB47:AC47),"revisar"))*400</f>
        <v>0</v>
      </c>
      <c r="S43" s="125">
        <f>IF(AND(datos_campo!AD47&gt;=0,datos_campo!AE47&gt;=0),AVERAGE(datos_campo!AD47:AE47),IF(OR(datos_campo!AD47="",datos_campo!AE47=""),SUM(datos_campo!AD47:AE47),"revisar"))*400</f>
        <v>0</v>
      </c>
      <c r="T43" s="125">
        <f>IF(AND(datos_campo!AF47&gt;=0,datos_campo!AG47&gt;=0),AVERAGE(datos_campo!AF47:AG47),IF(OR(datos_campo!AF47="",datos_campo!AG47=""),SUM(datos_campo!AF47:AG47),"revisar"))*400</f>
        <v>0</v>
      </c>
      <c r="U43" s="125">
        <f t="shared" si="3"/>
        <v>14800</v>
      </c>
      <c r="V43" s="125">
        <f>IF(AND(datos_campo!AH47&gt;=0,datos_campo!AI47&gt;=0),AVERAGE(datos_campo!AH47:AI47),IF(OR(datos_campo!AH47="",datos_campo!AI47=""),SUM(datos_campo!AH47:AI47),"revisar"))*400</f>
        <v>0</v>
      </c>
      <c r="W43" s="125">
        <f>IF(AND(datos_campo!AJ47&gt;=0,datos_campo!AK47&gt;=0),AVERAGE(datos_campo!AJ47:AK47),IF(OR(datos_campo!AJ47="",datos_campo!AK47=""),SUM(datos_campo!AJ47:AK47),"revisar"))*400</f>
        <v>0</v>
      </c>
      <c r="X43" s="130">
        <f t="shared" si="4"/>
        <v>0</v>
      </c>
    </row>
    <row r="44" spans="1:24" x14ac:dyDescent="0.25">
      <c r="A44" s="124">
        <f>datos_campo!A48</f>
        <v>42709</v>
      </c>
      <c r="B44" s="125" t="str">
        <f>datos_campo!B48</f>
        <v>MONTERREY 3</v>
      </c>
      <c r="C44" s="126">
        <f>datos_campo!C48</f>
        <v>2</v>
      </c>
      <c r="D44" s="127" t="str">
        <f>datos_campo!D48</f>
        <v>T0R4</v>
      </c>
      <c r="E44" s="125">
        <f>datos_campo!E48</f>
        <v>74</v>
      </c>
      <c r="F44" s="128">
        <f>datos_campo!F48</f>
        <v>15</v>
      </c>
      <c r="G44" s="125">
        <f>datos_campo!G48</f>
        <v>0</v>
      </c>
      <c r="H44" s="125">
        <f>datos_campo!H48</f>
        <v>20</v>
      </c>
      <c r="I44" s="128" t="e">
        <f>(datos_campo!L48/H44)</f>
        <v>#VALUE!</v>
      </c>
      <c r="J44" s="128" t="e">
        <f>(datos_campo!#REF!/H44)</f>
        <v>#REF!</v>
      </c>
      <c r="K44" s="128" t="e">
        <f t="shared" si="0"/>
        <v>#VALUE!</v>
      </c>
      <c r="L44" s="128" t="e">
        <f t="shared" si="1"/>
        <v>#VALUE!</v>
      </c>
      <c r="M44" s="128" t="e">
        <f t="shared" si="2"/>
        <v>#REF!</v>
      </c>
      <c r="N44" s="129" t="str">
        <f>IF(COUNTIF(datos_campo!L48:U48,"&gt;=0")&gt;=1,((SUM(datos_campo!L48:U48)*100)/(COUNTIF(datos_campo!L48:U48,"&gt;=0")*20))," ")</f>
        <v xml:space="preserve"> </v>
      </c>
      <c r="O44" s="125" t="e">
        <f>IF(AND(datos_campo!V48&gt;=0,datos_campo!W48&gt;=0),AVERAGE(datos_campo!V48:W48),IF(OR(datos_campo!V48="",datos_campo!W48=""),SUM(datos_campo!V48:W48),"revisar"))*400</f>
        <v>#DIV/0!</v>
      </c>
      <c r="P44" s="125" t="e">
        <f>IF(AND(datos_campo!X48&gt;=0,datos_campo!Y48&gt;=0),AVERAGE(datos_campo!X48:Y48),IF(OR(datos_campo!X48="",datos_campo!Y48=""),SUM(datos_campo!X48:Y48),"revisar"))*400</f>
        <v>#DIV/0!</v>
      </c>
      <c r="Q44" s="125" t="e">
        <f>IF(AND(datos_campo!Z48&gt;=0,datos_campo!AA48&gt;=0),AVERAGE(datos_campo!Z48:AA48),IF(OR(datos_campo!Z48="",datos_campo!AA48=""),SUM(datos_campo!Z48:AA48),"revisar"))*400</f>
        <v>#DIV/0!</v>
      </c>
      <c r="R44" s="125" t="e">
        <f>IF(AND(datos_campo!AB48&gt;=0,datos_campo!AC48&gt;=0),AVERAGE(datos_campo!AB48:AC48),IF(OR(datos_campo!AB48="",datos_campo!AC48=""),SUM(datos_campo!AB48:AC48),"revisar"))*400</f>
        <v>#DIV/0!</v>
      </c>
      <c r="S44" s="125" t="e">
        <f>IF(AND(datos_campo!AD48&gt;=0,datos_campo!AE48&gt;=0),AVERAGE(datos_campo!AD48:AE48),IF(OR(datos_campo!AD48="",datos_campo!AE48=""),SUM(datos_campo!AD48:AE48),"revisar"))*400</f>
        <v>#DIV/0!</v>
      </c>
      <c r="T44" s="125" t="e">
        <f>IF(AND(datos_campo!AF48&gt;=0,datos_campo!AG48&gt;=0),AVERAGE(datos_campo!AF48:AG48),IF(OR(datos_campo!AF48="",datos_campo!AG48=""),SUM(datos_campo!AF48:AG48),"revisar"))*400</f>
        <v>#DIV/0!</v>
      </c>
      <c r="U44" s="125" t="e">
        <f t="shared" si="3"/>
        <v>#DIV/0!</v>
      </c>
      <c r="V44" s="125" t="e">
        <f>IF(AND(datos_campo!AH48&gt;=0,datos_campo!AI48&gt;=0),AVERAGE(datos_campo!AH48:AI48),IF(OR(datos_campo!AH48="",datos_campo!AI48=""),SUM(datos_campo!AH48:AI48),"revisar"))*400</f>
        <v>#DIV/0!</v>
      </c>
      <c r="W44" s="125" t="e">
        <f>IF(AND(datos_campo!AJ48&gt;=0,datos_campo!AK48&gt;=0),AVERAGE(datos_campo!AJ48:AK48),IF(OR(datos_campo!AJ48="",datos_campo!AK48=""),SUM(datos_campo!AJ48:AK48),"revisar"))*400</f>
        <v>#DIV/0!</v>
      </c>
      <c r="X44" s="130" t="e">
        <f t="shared" si="4"/>
        <v>#DIV/0!</v>
      </c>
    </row>
    <row r="45" spans="1:24" x14ac:dyDescent="0.25">
      <c r="A45" s="124">
        <f>datos_campo!A49</f>
        <v>42709</v>
      </c>
      <c r="B45" s="125" t="str">
        <f>datos_campo!B49</f>
        <v>MONTERREY 3</v>
      </c>
      <c r="C45" s="126">
        <f>datos_campo!C49</f>
        <v>2</v>
      </c>
      <c r="D45" s="127" t="str">
        <f>datos_campo!D49</f>
        <v>T0R5</v>
      </c>
      <c r="E45" s="125">
        <f>datos_campo!E49</f>
        <v>75</v>
      </c>
      <c r="F45" s="128">
        <f>datos_campo!F49</f>
        <v>15</v>
      </c>
      <c r="G45" s="125">
        <f>datos_campo!G49</f>
        <v>0</v>
      </c>
      <c r="H45" s="125">
        <f>datos_campo!H49</f>
        <v>20</v>
      </c>
      <c r="I45" s="128">
        <f>(datos_campo!I49/H45)</f>
        <v>11.1</v>
      </c>
      <c r="J45" s="128">
        <f>(datos_campo!J49/H45)</f>
        <v>13.55</v>
      </c>
      <c r="K45" s="128">
        <f t="shared" si="0"/>
        <v>24.65</v>
      </c>
      <c r="L45" s="128">
        <f t="shared" si="1"/>
        <v>45.030425963488845</v>
      </c>
      <c r="M45" s="128">
        <f t="shared" si="2"/>
        <v>54.969574036511162</v>
      </c>
      <c r="N45" s="129">
        <f>IF(COUNTIF(datos_campo!L49:U49,"&gt;=0")&gt;=1,((SUM(datos_campo!L49:U49)*100)/(COUNTIF(datos_campo!L49:U49,"&gt;=0")*20))," ")</f>
        <v>9</v>
      </c>
      <c r="O45" s="125">
        <f>IF(AND(datos_campo!V49&gt;=0,datos_campo!W49&gt;=0),AVERAGE(datos_campo!V49:W49),IF(OR(datos_campo!V49="",datos_campo!W49=""),SUM(datos_campo!V49:W49),"revisar"))*400</f>
        <v>14400</v>
      </c>
      <c r="P45" s="125">
        <f>IF(AND(datos_campo!X49&gt;=0,datos_campo!Y49&gt;=0),AVERAGE(datos_campo!X49:Y49),IF(OR(datos_campo!X49="",datos_campo!Y49=""),SUM(datos_campo!X49:Y49),"revisar"))*400</f>
        <v>12400</v>
      </c>
      <c r="Q45" s="125">
        <f>IF(AND(datos_campo!Z49&gt;=0,datos_campo!AA49&gt;=0),AVERAGE(datos_campo!Z49:AA49),IF(OR(datos_campo!Z49="",datos_campo!AA49=""),SUM(datos_campo!Z49:AA49),"revisar"))*400</f>
        <v>0</v>
      </c>
      <c r="R45" s="125">
        <f>IF(AND(datos_campo!AB49&gt;=0,datos_campo!AC49&gt;=0),AVERAGE(datos_campo!AB49:AC49),IF(OR(datos_campo!AB49="",datos_campo!AC49=""),SUM(datos_campo!AB49:AC49),"revisar"))*400</f>
        <v>0</v>
      </c>
      <c r="S45" s="125">
        <f>IF(AND(datos_campo!AD49&gt;=0,datos_campo!AE49&gt;=0),AVERAGE(datos_campo!AD49:AE49),IF(OR(datos_campo!AD49="",datos_campo!AE49=""),SUM(datos_campo!AD49:AE49),"revisar"))*400</f>
        <v>0</v>
      </c>
      <c r="T45" s="125">
        <f>IF(AND(datos_campo!AF49&gt;=0,datos_campo!AG49&gt;=0),AVERAGE(datos_campo!AF49:AG49),IF(OR(datos_campo!AF49="",datos_campo!AG49=""),SUM(datos_campo!AF49:AG49),"revisar"))*400</f>
        <v>0</v>
      </c>
      <c r="U45" s="125">
        <f t="shared" si="3"/>
        <v>26800</v>
      </c>
      <c r="V45" s="125">
        <f>IF(AND(datos_campo!AH49&gt;=0,datos_campo!AI49&gt;=0),AVERAGE(datos_campo!AH49:AI49),IF(OR(datos_campo!AH49="",datos_campo!AI49=""),SUM(datos_campo!AH49:AI49),"revisar"))*400</f>
        <v>0</v>
      </c>
      <c r="W45" s="125">
        <f>IF(AND(datos_campo!AJ49&gt;=0,datos_campo!AK49&gt;=0),AVERAGE(datos_campo!AJ49:AK49),IF(OR(datos_campo!AJ49="",datos_campo!AK49=""),SUM(datos_campo!AJ49:AK49),"revisar"))*400</f>
        <v>1200</v>
      </c>
      <c r="X45" s="130">
        <f t="shared" si="4"/>
        <v>1200</v>
      </c>
    </row>
    <row r="46" spans="1:24" x14ac:dyDescent="0.25">
      <c r="A46" s="124">
        <f>datos_campo!A50</f>
        <v>42709</v>
      </c>
      <c r="B46" s="125" t="str">
        <f>datos_campo!B50</f>
        <v>MONTERREY 3</v>
      </c>
      <c r="C46" s="126">
        <f>datos_campo!C50</f>
        <v>2</v>
      </c>
      <c r="D46" s="127" t="str">
        <f>datos_campo!D50</f>
        <v>T1R1</v>
      </c>
      <c r="E46" s="125">
        <f>datos_campo!E50</f>
        <v>76</v>
      </c>
      <c r="F46" s="128">
        <f>datos_campo!F50</f>
        <v>18</v>
      </c>
      <c r="G46" s="125">
        <f>datos_campo!G50</f>
        <v>0</v>
      </c>
      <c r="H46" s="125">
        <f>datos_campo!H50</f>
        <v>20</v>
      </c>
      <c r="I46" s="128">
        <f>(datos_campo!I50/H46)</f>
        <v>13.55</v>
      </c>
      <c r="J46" s="128">
        <f>(datos_campo!J50/H46)</f>
        <v>8.65</v>
      </c>
      <c r="K46" s="128">
        <f t="shared" si="0"/>
        <v>22.200000000000003</v>
      </c>
      <c r="L46" s="128">
        <f t="shared" si="1"/>
        <v>61.03603603603603</v>
      </c>
      <c r="M46" s="128">
        <f t="shared" si="2"/>
        <v>38.963963963963955</v>
      </c>
      <c r="N46" s="129">
        <f>IF(COUNTIF(datos_campo!L50:U50,"&gt;=0")&gt;=1,((SUM(datos_campo!L50:U50)*100)/(COUNTIF(datos_campo!L50:U50,"&gt;=0")*20))," ")</f>
        <v>2</v>
      </c>
      <c r="O46" s="125">
        <f>IF(AND(datos_campo!V50&gt;=0,datos_campo!W50&gt;=0),AVERAGE(datos_campo!V50:W50),IF(OR(datos_campo!V50="",datos_campo!W50=""),SUM(datos_campo!V50:W50),"revisar"))*400</f>
        <v>27600</v>
      </c>
      <c r="P46" s="125">
        <f>IF(AND(datos_campo!X50&gt;=0,datos_campo!Y50&gt;=0),AVERAGE(datos_campo!X50:Y50),IF(OR(datos_campo!X50="",datos_campo!Y50=""),SUM(datos_campo!X50:Y50),"revisar"))*400</f>
        <v>14800</v>
      </c>
      <c r="Q46" s="125">
        <f>IF(AND(datos_campo!Z50&gt;=0,datos_campo!AA50&gt;=0),AVERAGE(datos_campo!Z50:AA50),IF(OR(datos_campo!Z50="",datos_campo!AA50=""),SUM(datos_campo!Z50:AA50),"revisar"))*400</f>
        <v>0</v>
      </c>
      <c r="R46" s="125">
        <f>IF(AND(datos_campo!AB50&gt;=0,datos_campo!AC50&gt;=0),AVERAGE(datos_campo!AB50:AC50),IF(OR(datos_campo!AB50="",datos_campo!AC50=""),SUM(datos_campo!AB50:AC50),"revisar"))*400</f>
        <v>0</v>
      </c>
      <c r="S46" s="125">
        <f>IF(AND(datos_campo!AD50&gt;=0,datos_campo!AE50&gt;=0),AVERAGE(datos_campo!AD50:AE50),IF(OR(datos_campo!AD50="",datos_campo!AE50=""),SUM(datos_campo!AD50:AE50),"revisar"))*400</f>
        <v>0</v>
      </c>
      <c r="T46" s="125">
        <f>IF(AND(datos_campo!AF50&gt;=0,datos_campo!AG50&gt;=0),AVERAGE(datos_campo!AF50:AG50),IF(OR(datos_campo!AF50="",datos_campo!AG50=""),SUM(datos_campo!AF50:AG50),"revisar"))*400</f>
        <v>0</v>
      </c>
      <c r="U46" s="125">
        <f t="shared" si="3"/>
        <v>42400</v>
      </c>
      <c r="V46" s="125">
        <f>IF(AND(datos_campo!AH50&gt;=0,datos_campo!AI50&gt;=0),AVERAGE(datos_campo!AH50:AI50),IF(OR(datos_campo!AH50="",datos_campo!AI50=""),SUM(datos_campo!AH50:AI50),"revisar"))*400</f>
        <v>0</v>
      </c>
      <c r="W46" s="125">
        <f>IF(AND(datos_campo!AJ50&gt;=0,datos_campo!AK50&gt;=0),AVERAGE(datos_campo!AJ50:AK50),IF(OR(datos_campo!AJ50="",datos_campo!AK50=""),SUM(datos_campo!AJ50:AK50),"revisar"))*400</f>
        <v>400</v>
      </c>
      <c r="X46" s="130">
        <f t="shared" si="4"/>
        <v>400</v>
      </c>
    </row>
    <row r="47" spans="1:24" x14ac:dyDescent="0.25">
      <c r="A47" s="124">
        <f>datos_campo!A51</f>
        <v>42709</v>
      </c>
      <c r="B47" s="125" t="str">
        <f>datos_campo!B51</f>
        <v>MONTERREY 3</v>
      </c>
      <c r="C47" s="126">
        <f>datos_campo!C51</f>
        <v>2</v>
      </c>
      <c r="D47" s="127" t="str">
        <f>datos_campo!D51</f>
        <v>T1R2</v>
      </c>
      <c r="E47" s="125">
        <f>datos_campo!E51</f>
        <v>77</v>
      </c>
      <c r="F47" s="128">
        <f>datos_campo!F51</f>
        <v>18</v>
      </c>
      <c r="G47" s="125">
        <f>datos_campo!G51</f>
        <v>0</v>
      </c>
      <c r="H47" s="125">
        <f>datos_campo!H51</f>
        <v>20</v>
      </c>
      <c r="I47" s="128">
        <f>(datos_campo!I51/H47)</f>
        <v>16.95</v>
      </c>
      <c r="J47" s="128">
        <f>(datos_campo!J51/H47)</f>
        <v>10.25</v>
      </c>
      <c r="K47" s="128">
        <f t="shared" si="0"/>
        <v>27.2</v>
      </c>
      <c r="L47" s="128">
        <f t="shared" si="1"/>
        <v>62.316176470588239</v>
      </c>
      <c r="M47" s="128">
        <f t="shared" si="2"/>
        <v>37.683823529411768</v>
      </c>
      <c r="N47" s="129">
        <f>IF(COUNTIF(datos_campo!L51:U51,"&gt;=0")&gt;=1,((SUM(datos_campo!L51:U51)*100)/(COUNTIF(datos_campo!L51:U51,"&gt;=0")*20))," ")</f>
        <v>6.5</v>
      </c>
      <c r="O47" s="125">
        <f>IF(AND(datos_campo!V51&gt;=0,datos_campo!W51&gt;=0),AVERAGE(datos_campo!V51:W51),IF(OR(datos_campo!V51="",datos_campo!W51=""),SUM(datos_campo!V51:W51),"revisar"))*400</f>
        <v>4400</v>
      </c>
      <c r="P47" s="125">
        <f>IF(AND(datos_campo!X51&gt;=0,datos_campo!Y51&gt;=0),AVERAGE(datos_campo!X51:Y51),IF(OR(datos_campo!X51="",datos_campo!Y51=""),SUM(datos_campo!X51:Y51),"revisar"))*400</f>
        <v>4400</v>
      </c>
      <c r="Q47" s="125">
        <f>IF(AND(datos_campo!Z51&gt;=0,datos_campo!AA51&gt;=0),AVERAGE(datos_campo!Z51:AA51),IF(OR(datos_campo!Z51="",datos_campo!AA51=""),SUM(datos_campo!Z51:AA51),"revisar"))*400</f>
        <v>0</v>
      </c>
      <c r="R47" s="125">
        <f>IF(AND(datos_campo!AB51&gt;=0,datos_campo!AC51&gt;=0),AVERAGE(datos_campo!AB51:AC51),IF(OR(datos_campo!AB51="",datos_campo!AC51=""),SUM(datos_campo!AB51:AC51),"revisar"))*400</f>
        <v>0</v>
      </c>
      <c r="S47" s="125">
        <f>IF(AND(datos_campo!AD51&gt;=0,datos_campo!AE51&gt;=0),AVERAGE(datos_campo!AD51:AE51),IF(OR(datos_campo!AD51="",datos_campo!AE51=""),SUM(datos_campo!AD51:AE51),"revisar"))*400</f>
        <v>0</v>
      </c>
      <c r="T47" s="125">
        <f>IF(AND(datos_campo!AF51&gt;=0,datos_campo!AG51&gt;=0),AVERAGE(datos_campo!AF51:AG51),IF(OR(datos_campo!AF51="",datos_campo!AG51=""),SUM(datos_campo!AF51:AG51),"revisar"))*400</f>
        <v>0</v>
      </c>
      <c r="U47" s="125">
        <f t="shared" si="3"/>
        <v>8800</v>
      </c>
      <c r="V47" s="125">
        <f>IF(AND(datos_campo!AH51&gt;=0,datos_campo!AI51&gt;=0),AVERAGE(datos_campo!AH51:AI51),IF(OR(datos_campo!AH51="",datos_campo!AI51=""),SUM(datos_campo!AH51:AI51),"revisar"))*400</f>
        <v>0</v>
      </c>
      <c r="W47" s="125">
        <f>IF(AND(datos_campo!AJ51&gt;=0,datos_campo!AK51&gt;=0),AVERAGE(datos_campo!AJ51:AK51),IF(OR(datos_campo!AJ51="",datos_campo!AK51=""),SUM(datos_campo!AJ51:AK51),"revisar"))*400</f>
        <v>2000</v>
      </c>
      <c r="X47" s="130">
        <f t="shared" si="4"/>
        <v>2000</v>
      </c>
    </row>
    <row r="48" spans="1:24" x14ac:dyDescent="0.25">
      <c r="A48" s="124">
        <f>datos_campo!A52</f>
        <v>42709</v>
      </c>
      <c r="B48" s="125" t="str">
        <f>datos_campo!B52</f>
        <v>MONTERREY 3</v>
      </c>
      <c r="C48" s="126">
        <f>datos_campo!C52</f>
        <v>2</v>
      </c>
      <c r="D48" s="127" t="str">
        <f>datos_campo!D52</f>
        <v>T1R3</v>
      </c>
      <c r="E48" s="125">
        <f>datos_campo!E52</f>
        <v>78</v>
      </c>
      <c r="F48" s="128" t="str">
        <f>datos_campo!F52</f>
        <v>17-18</v>
      </c>
      <c r="G48" s="125">
        <f>datos_campo!G52</f>
        <v>0</v>
      </c>
      <c r="H48" s="125">
        <f>datos_campo!H52</f>
        <v>20</v>
      </c>
      <c r="I48" s="128">
        <f>(datos_campo!I52/H48)</f>
        <v>15.25</v>
      </c>
      <c r="J48" s="128">
        <f>(datos_campo!J52/H48)</f>
        <v>8.15</v>
      </c>
      <c r="K48" s="128">
        <f t="shared" si="0"/>
        <v>23.4</v>
      </c>
      <c r="L48" s="128">
        <f t="shared" si="1"/>
        <v>65.17094017094017</v>
      </c>
      <c r="M48" s="128">
        <f t="shared" si="2"/>
        <v>34.82905982905983</v>
      </c>
      <c r="N48" s="129">
        <f>IF(COUNTIF(datos_campo!L52:U52,"&gt;=0")&gt;=1,((SUM(datos_campo!L52:U52)*100)/(COUNTIF(datos_campo!L52:U52,"&gt;=0")*20))," ")</f>
        <v>10.95</v>
      </c>
      <c r="O48" s="125">
        <f>IF(AND(datos_campo!V52&gt;=0,datos_campo!W52&gt;=0),AVERAGE(datos_campo!V52:W52),IF(OR(datos_campo!V52="",datos_campo!W52=""),SUM(datos_campo!V52:W52),"revisar"))*400</f>
        <v>19600</v>
      </c>
      <c r="P48" s="125">
        <f>IF(AND(datos_campo!X52&gt;=0,datos_campo!Y52&gt;=0),AVERAGE(datos_campo!X52:Y52),IF(OR(datos_campo!X52="",datos_campo!Y52=""),SUM(datos_campo!X52:Y52),"revisar"))*400</f>
        <v>4000</v>
      </c>
      <c r="Q48" s="125">
        <f>IF(AND(datos_campo!Z52&gt;=0,datos_campo!AA52&gt;=0),AVERAGE(datos_campo!Z52:AA52),IF(OR(datos_campo!Z52="",datos_campo!AA52=""),SUM(datos_campo!Z52:AA52),"revisar"))*400</f>
        <v>0</v>
      </c>
      <c r="R48" s="125">
        <f>IF(AND(datos_campo!AB52&gt;=0,datos_campo!AC52&gt;=0),AVERAGE(datos_campo!AB52:AC52),IF(OR(datos_campo!AB52="",datos_campo!AC52=""),SUM(datos_campo!AB52:AC52),"revisar"))*400</f>
        <v>0</v>
      </c>
      <c r="S48" s="125">
        <f>IF(AND(datos_campo!AD52&gt;=0,datos_campo!AE52&gt;=0),AVERAGE(datos_campo!AD52:AE52),IF(OR(datos_campo!AD52="",datos_campo!AE52=""),SUM(datos_campo!AD52:AE52),"revisar"))*400</f>
        <v>0</v>
      </c>
      <c r="T48" s="125">
        <f>IF(AND(datos_campo!AF52&gt;=0,datos_campo!AG52&gt;=0),AVERAGE(datos_campo!AF52:AG52),IF(OR(datos_campo!AF52="",datos_campo!AG52=""),SUM(datos_campo!AF52:AG52),"revisar"))*400</f>
        <v>0</v>
      </c>
      <c r="U48" s="125">
        <f t="shared" si="3"/>
        <v>23600</v>
      </c>
      <c r="V48" s="125">
        <f>IF(AND(datos_campo!AH52&gt;=0,datos_campo!AI52&gt;=0),AVERAGE(datos_campo!AH52:AI52),IF(OR(datos_campo!AH52="",datos_campo!AI52=""),SUM(datos_campo!AH52:AI52),"revisar"))*400</f>
        <v>0</v>
      </c>
      <c r="W48" s="125">
        <f>IF(AND(datos_campo!AJ52&gt;=0,datos_campo!AK52&gt;=0),AVERAGE(datos_campo!AJ52:AK52),IF(OR(datos_campo!AJ52="",datos_campo!AK52=""),SUM(datos_campo!AJ52:AK52),"revisar"))*400</f>
        <v>1600</v>
      </c>
      <c r="X48" s="130">
        <f t="shared" si="4"/>
        <v>1600</v>
      </c>
    </row>
    <row r="49" spans="1:24" x14ac:dyDescent="0.25">
      <c r="A49" s="124">
        <f>datos_campo!A53</f>
        <v>42709</v>
      </c>
      <c r="B49" s="125" t="str">
        <f>datos_campo!B53</f>
        <v>MONTERREY 3</v>
      </c>
      <c r="C49" s="126">
        <f>datos_campo!C53</f>
        <v>2</v>
      </c>
      <c r="D49" s="127" t="str">
        <f>datos_campo!D53</f>
        <v>T1R4</v>
      </c>
      <c r="E49" s="125">
        <f>datos_campo!E53</f>
        <v>79</v>
      </c>
      <c r="F49" s="128">
        <f>datos_campo!F53</f>
        <v>17</v>
      </c>
      <c r="G49" s="125">
        <f>datos_campo!G53</f>
        <v>0</v>
      </c>
      <c r="H49" s="125">
        <f>datos_campo!H53</f>
        <v>20</v>
      </c>
      <c r="I49" s="128">
        <f>(datos_campo!I53/H49)</f>
        <v>16.649999999999999</v>
      </c>
      <c r="J49" s="128">
        <f>(datos_campo!J53/H49)</f>
        <v>8.65</v>
      </c>
      <c r="K49" s="128">
        <f t="shared" si="0"/>
        <v>25.299999999999997</v>
      </c>
      <c r="L49" s="128">
        <f t="shared" si="1"/>
        <v>65.810276679841891</v>
      </c>
      <c r="M49" s="128">
        <f t="shared" si="2"/>
        <v>34.189723320158109</v>
      </c>
      <c r="N49" s="129">
        <f>IF(COUNTIF(datos_campo!L53:U53,"&gt;=0")&gt;=1,((SUM(datos_campo!L53:U53)*100)/(COUNTIF(datos_campo!L53:U53,"&gt;=0")*20))," ")</f>
        <v>9.75</v>
      </c>
      <c r="O49" s="125">
        <f>IF(AND(datos_campo!V53&gt;=0,datos_campo!W53&gt;=0),AVERAGE(datos_campo!V53:W53),IF(OR(datos_campo!V53="",datos_campo!W53=""),SUM(datos_campo!V53:W53),"revisar"))*400</f>
        <v>13600</v>
      </c>
      <c r="P49" s="125">
        <f>IF(AND(datos_campo!X53&gt;=0,datos_campo!Y53&gt;=0),AVERAGE(datos_campo!X53:Y53),IF(OR(datos_campo!X53="",datos_campo!Y53=""),SUM(datos_campo!X53:Y53),"revisar"))*400</f>
        <v>6000</v>
      </c>
      <c r="Q49" s="125">
        <f>IF(AND(datos_campo!Z53&gt;=0,datos_campo!AA53&gt;=0),AVERAGE(datos_campo!Z53:AA53),IF(OR(datos_campo!Z53="",datos_campo!AA53=""),SUM(datos_campo!Z53:AA53),"revisar"))*400</f>
        <v>0</v>
      </c>
      <c r="R49" s="125">
        <f>IF(AND(datos_campo!AB53&gt;=0,datos_campo!AC53&gt;=0),AVERAGE(datos_campo!AB53:AC53),IF(OR(datos_campo!AB53="",datos_campo!AC53=""),SUM(datos_campo!AB53:AC53),"revisar"))*400</f>
        <v>0</v>
      </c>
      <c r="S49" s="125">
        <f>IF(AND(datos_campo!AD53&gt;=0,datos_campo!AE53&gt;=0),AVERAGE(datos_campo!AD53:AE53),IF(OR(datos_campo!AD53="",datos_campo!AE53=""),SUM(datos_campo!AD53:AE53),"revisar"))*400</f>
        <v>0</v>
      </c>
      <c r="T49" s="125">
        <f>IF(AND(datos_campo!AF53&gt;=0,datos_campo!AG53&gt;=0),AVERAGE(datos_campo!AF53:AG53),IF(OR(datos_campo!AF53="",datos_campo!AG53=""),SUM(datos_campo!AF53:AG53),"revisar"))*400</f>
        <v>0</v>
      </c>
      <c r="U49" s="125">
        <f t="shared" si="3"/>
        <v>19600</v>
      </c>
      <c r="V49" s="125">
        <f>IF(AND(datos_campo!AH53&gt;=0,datos_campo!AI53&gt;=0),AVERAGE(datos_campo!AH53:AI53),IF(OR(datos_campo!AH53="",datos_campo!AI53=""),SUM(datos_campo!AH53:AI53),"revisar"))*400</f>
        <v>0</v>
      </c>
      <c r="W49" s="125">
        <f>IF(AND(datos_campo!AJ53&gt;=0,datos_campo!AK53&gt;=0),AVERAGE(datos_campo!AJ53:AK53),IF(OR(datos_campo!AJ53="",datos_campo!AK53=""),SUM(datos_campo!AJ53:AK53),"revisar"))*400</f>
        <v>2400</v>
      </c>
      <c r="X49" s="130">
        <f t="shared" si="4"/>
        <v>2400</v>
      </c>
    </row>
    <row r="50" spans="1:24" ht="15.75" thickBot="1" x14ac:dyDescent="0.3">
      <c r="A50" s="131">
        <f>datos_campo!A54</f>
        <v>42709</v>
      </c>
      <c r="B50" s="132" t="str">
        <f>datos_campo!B54</f>
        <v>MONTERREY 3</v>
      </c>
      <c r="C50" s="133">
        <f>datos_campo!C54</f>
        <v>2</v>
      </c>
      <c r="D50" s="134" t="str">
        <f>datos_campo!D54</f>
        <v>T1R5</v>
      </c>
      <c r="E50" s="132">
        <f>datos_campo!E54</f>
        <v>80</v>
      </c>
      <c r="F50" s="135">
        <f>datos_campo!F54</f>
        <v>17</v>
      </c>
      <c r="G50" s="132">
        <f>datos_campo!G54</f>
        <v>0</v>
      </c>
      <c r="H50" s="132">
        <f>datos_campo!H54</f>
        <v>20</v>
      </c>
      <c r="I50" s="135">
        <f>(datos_campo!I54/H50)</f>
        <v>19.600000000000001</v>
      </c>
      <c r="J50" s="135">
        <f>(datos_campo!J54/H50)</f>
        <v>8.3000000000000007</v>
      </c>
      <c r="K50" s="135">
        <f t="shared" si="0"/>
        <v>27.900000000000002</v>
      </c>
      <c r="L50" s="135">
        <f t="shared" si="1"/>
        <v>70.250896057347674</v>
      </c>
      <c r="M50" s="135">
        <f t="shared" si="2"/>
        <v>29.749103942652333</v>
      </c>
      <c r="N50" s="136">
        <f>IF(COUNTIF(datos_campo!L54:U54,"&gt;=0")&gt;=1,((SUM(datos_campo!L54:U54)*100)/(COUNTIF(datos_campo!L54:U54,"&gt;=0")*20))," ")</f>
        <v>17</v>
      </c>
      <c r="O50" s="132">
        <f>IF(AND(datos_campo!V54&gt;=0,datos_campo!W54&gt;=0),AVERAGE(datos_campo!V54:W54),IF(OR(datos_campo!V54="",datos_campo!W54=""),SUM(datos_campo!V54:W54),"revisar"))*400</f>
        <v>4400</v>
      </c>
      <c r="P50" s="132">
        <f>IF(AND(datos_campo!X54&gt;=0,datos_campo!Y54&gt;=0),AVERAGE(datos_campo!X54:Y54),IF(OR(datos_campo!X54="",datos_campo!Y54=""),SUM(datos_campo!X54:Y54),"revisar"))*400</f>
        <v>1600</v>
      </c>
      <c r="Q50" s="132">
        <f>IF(AND(datos_campo!Z54&gt;=0,datos_campo!AA54&gt;=0),AVERAGE(datos_campo!Z54:AA54),IF(OR(datos_campo!Z54="",datos_campo!AA54=""),SUM(datos_campo!Z54:AA54),"revisar"))*400</f>
        <v>0</v>
      </c>
      <c r="R50" s="132">
        <f>IF(AND(datos_campo!AB54&gt;=0,datos_campo!AC54&gt;=0),AVERAGE(datos_campo!AB54:AC54),IF(OR(datos_campo!AB54="",datos_campo!AC54=""),SUM(datos_campo!AB54:AC54),"revisar"))*400</f>
        <v>0</v>
      </c>
      <c r="S50" s="132">
        <f>IF(AND(datos_campo!AD54&gt;=0,datos_campo!AE54&gt;=0),AVERAGE(datos_campo!AD54:AE54),IF(OR(datos_campo!AD54="",datos_campo!AE54=""),SUM(datos_campo!AD54:AE54),"revisar"))*400</f>
        <v>0</v>
      </c>
      <c r="T50" s="132">
        <f>IF(AND(datos_campo!AF54&gt;=0,datos_campo!AG54&gt;=0),AVERAGE(datos_campo!AF54:AG54),IF(OR(datos_campo!AF54="",datos_campo!AG54=""),SUM(datos_campo!AF54:AG54),"revisar"))*400</f>
        <v>0</v>
      </c>
      <c r="U50" s="132">
        <f t="shared" si="3"/>
        <v>6000</v>
      </c>
      <c r="V50" s="132">
        <f>IF(AND(datos_campo!AH54&gt;=0,datos_campo!AI54&gt;=0),AVERAGE(datos_campo!AH54:AI54),IF(OR(datos_campo!AH54="",datos_campo!AI54=""),SUM(datos_campo!AH54:AI54),"revisar"))*400</f>
        <v>0</v>
      </c>
      <c r="W50" s="132">
        <f>IF(AND(datos_campo!AJ54&gt;=0,datos_campo!AK54&gt;=0),AVERAGE(datos_campo!AJ54:AK54),IF(OR(datos_campo!AJ54="",datos_campo!AK54=""),SUM(datos_campo!AJ54:AK54),"revisar"))*400</f>
        <v>400</v>
      </c>
      <c r="X50" s="137">
        <f t="shared" si="4"/>
        <v>400</v>
      </c>
    </row>
    <row r="51" spans="1:24" x14ac:dyDescent="0.25">
      <c r="A51" s="27">
        <f>datos_campo!A55</f>
        <v>42746</v>
      </c>
      <c r="B51" s="5" t="str">
        <f>datos_campo!B55</f>
        <v>ALAMEDA</v>
      </c>
      <c r="C51" s="114">
        <f>datos_campo!C55</f>
        <v>3</v>
      </c>
      <c r="D51" s="22" t="str">
        <f>datos_campo!D55</f>
        <v>T0R1</v>
      </c>
      <c r="E51" s="5">
        <f>datos_campo!E55</f>
        <v>61</v>
      </c>
      <c r="F51" s="6">
        <f>datos_campo!F55</f>
        <v>10</v>
      </c>
      <c r="G51" s="5">
        <f>datos_campo!G55</f>
        <v>0</v>
      </c>
      <c r="H51" s="5">
        <f>datos_campo!H55</f>
        <v>20</v>
      </c>
      <c r="I51" s="6">
        <f>(datos_campo!I55/H51)</f>
        <v>18.3</v>
      </c>
      <c r="J51" s="6">
        <f>(datos_campo!J55/H51)</f>
        <v>12</v>
      </c>
      <c r="K51" s="6">
        <f t="shared" si="0"/>
        <v>30.3</v>
      </c>
      <c r="L51" s="6">
        <f t="shared" si="1"/>
        <v>60.396039603960396</v>
      </c>
      <c r="M51" s="6">
        <f t="shared" si="2"/>
        <v>39.603960396039604</v>
      </c>
      <c r="N51" s="7">
        <f>IF(COUNTIF(datos_campo!L55:U55,"&gt;=0")&gt;=1,((SUM(datos_campo!L55:U55)*100)/(COUNTIF(datos_campo!L55:U55,"&gt;=0")*20))," ")</f>
        <v>10.25</v>
      </c>
      <c r="O51" s="5">
        <f>IF(AND(datos_campo!V55&gt;=0,datos_campo!W55&gt;=0),AVERAGE(datos_campo!V55:W55),IF(OR(datos_campo!V55="",datos_campo!W55=""),SUM(datos_campo!V55:W55),"revisar"))*400</f>
        <v>66000</v>
      </c>
      <c r="P51" s="5">
        <f>IF(AND(datos_campo!X55&gt;=0,datos_campo!Y55&gt;=0),AVERAGE(datos_campo!X55:Y55),IF(OR(datos_campo!X55="",datos_campo!Y55=""),SUM(datos_campo!X55:Y55),"revisar"))*400</f>
        <v>3200</v>
      </c>
      <c r="Q51" s="5">
        <f>IF(AND(datos_campo!Z55&gt;=0,datos_campo!AA55&gt;=0),AVERAGE(datos_campo!Z55:AA55),IF(OR(datos_campo!Z55="",datos_campo!AA55=""),SUM(datos_campo!Z55:AA55),"revisar"))*400</f>
        <v>0</v>
      </c>
      <c r="R51" s="5">
        <f>IF(AND(datos_campo!AB55&gt;=0,datos_campo!AC55&gt;=0),AVERAGE(datos_campo!AB55:AC55),IF(OR(datos_campo!AB55="",datos_campo!AC55=""),SUM(datos_campo!AB55:AC55),"revisar"))*400</f>
        <v>0</v>
      </c>
      <c r="S51" s="5">
        <f>IF(AND(datos_campo!AD55&gt;=0,datos_campo!AE55&gt;=0),AVERAGE(datos_campo!AD55:AE55),IF(OR(datos_campo!AD55="",datos_campo!AE55=""),SUM(datos_campo!AD55:AE55),"revisar"))*400</f>
        <v>0</v>
      </c>
      <c r="T51" s="5">
        <f>IF(AND(datos_campo!AF55&gt;=0,datos_campo!AG55&gt;=0),AVERAGE(datos_campo!AF55:AG55),IF(OR(datos_campo!AF55="",datos_campo!AG55=""),SUM(datos_campo!AF55:AG55),"revisar"))*400</f>
        <v>0</v>
      </c>
      <c r="U51" s="5">
        <f t="shared" si="3"/>
        <v>69200</v>
      </c>
      <c r="V51" s="5">
        <f>IF(AND(datos_campo!AH55&gt;=0,datos_campo!AI55&gt;=0),AVERAGE(datos_campo!AH55:AI55),IF(OR(datos_campo!AH55="",datos_campo!AI55=""),SUM(datos_campo!AH55:AI55),"revisar"))*400</f>
        <v>0</v>
      </c>
      <c r="W51" s="5">
        <f>IF(AND(datos_campo!AJ55&gt;=0,datos_campo!AK55&gt;=0),AVERAGE(datos_campo!AJ55:AK55),IF(OR(datos_campo!AJ55="",datos_campo!AK55=""),SUM(datos_campo!AJ55:AK55),"revisar"))*400</f>
        <v>3600</v>
      </c>
      <c r="X51" s="100">
        <f t="shared" si="4"/>
        <v>3600</v>
      </c>
    </row>
    <row r="52" spans="1:24" x14ac:dyDescent="0.25">
      <c r="A52" s="32">
        <f>datos_campo!A56</f>
        <v>42746</v>
      </c>
      <c r="B52" s="28" t="str">
        <f>datos_campo!B56</f>
        <v>ALAMEDA</v>
      </c>
      <c r="C52" s="115">
        <f>datos_campo!C56</f>
        <v>3</v>
      </c>
      <c r="D52" s="29" t="str">
        <f>datos_campo!D56</f>
        <v>T0R2</v>
      </c>
      <c r="E52" s="28">
        <f>datos_campo!E56</f>
        <v>62</v>
      </c>
      <c r="F52" s="30">
        <f>datos_campo!F56</f>
        <v>10</v>
      </c>
      <c r="G52" s="28">
        <f>datos_campo!G56</f>
        <v>0</v>
      </c>
      <c r="H52" s="28">
        <f>datos_campo!H56</f>
        <v>20</v>
      </c>
      <c r="I52" s="30">
        <f>(datos_campo!I56/H52)</f>
        <v>14.2</v>
      </c>
      <c r="J52" s="30">
        <f>(datos_campo!J56/H52)</f>
        <v>7.9</v>
      </c>
      <c r="K52" s="30">
        <f t="shared" si="0"/>
        <v>22.1</v>
      </c>
      <c r="L52" s="30">
        <f t="shared" si="1"/>
        <v>64.25339366515837</v>
      </c>
      <c r="M52" s="30">
        <f t="shared" si="2"/>
        <v>35.74660633484163</v>
      </c>
      <c r="N52" s="31">
        <f>IF(COUNTIF(datos_campo!L56:U56,"&gt;=0")&gt;=1,((SUM(datos_campo!L56:U56)*100)/(COUNTIF(datos_campo!L56:U56,"&gt;=0")*20))," ")</f>
        <v>7.75</v>
      </c>
      <c r="O52" s="28">
        <f>IF(AND(datos_campo!V56&gt;=0,datos_campo!W56&gt;=0),AVERAGE(datos_campo!V56:W56),IF(OR(datos_campo!V56="",datos_campo!W56=""),SUM(datos_campo!V56:W56),"revisar"))*400</f>
        <v>39200</v>
      </c>
      <c r="P52" s="28">
        <f>IF(AND(datos_campo!X56&gt;=0,datos_campo!Y56&gt;=0),AVERAGE(datos_campo!X56:Y56),IF(OR(datos_campo!X56="",datos_campo!Y56=""),SUM(datos_campo!X56:Y56),"revisar"))*400</f>
        <v>1200</v>
      </c>
      <c r="Q52" s="28">
        <f>IF(AND(datos_campo!Z56&gt;=0,datos_campo!AA56&gt;=0),AVERAGE(datos_campo!Z56:AA56),IF(OR(datos_campo!Z56="",datos_campo!AA56=""),SUM(datos_campo!Z56:AA56),"revisar"))*400</f>
        <v>0</v>
      </c>
      <c r="R52" s="28">
        <f>IF(AND(datos_campo!AB56&gt;=0,datos_campo!AC56&gt;=0),AVERAGE(datos_campo!AB56:AC56),IF(OR(datos_campo!AB56="",datos_campo!AC56=""),SUM(datos_campo!AB56:AC56),"revisar"))*400</f>
        <v>400</v>
      </c>
      <c r="S52" s="28">
        <f>IF(AND(datos_campo!AD56&gt;=0,datos_campo!AE56&gt;=0),AVERAGE(datos_campo!AD56:AE56),IF(OR(datos_campo!AD56="",datos_campo!AE56=""),SUM(datos_campo!AD56:AE56),"revisar"))*400</f>
        <v>0</v>
      </c>
      <c r="T52" s="28">
        <f>IF(AND(datos_campo!AF56&gt;=0,datos_campo!AG56&gt;=0),AVERAGE(datos_campo!AF56:AG56),IF(OR(datos_campo!AF56="",datos_campo!AG56=""),SUM(datos_campo!AF56:AG56),"revisar"))*400</f>
        <v>0</v>
      </c>
      <c r="U52" s="28">
        <f t="shared" si="3"/>
        <v>40800</v>
      </c>
      <c r="V52" s="28">
        <f>IF(AND(datos_campo!AH56&gt;=0,datos_campo!AI56&gt;=0),AVERAGE(datos_campo!AH56:AI56),IF(OR(datos_campo!AH56="",datos_campo!AI56=""),SUM(datos_campo!AH56:AI56),"revisar"))*400</f>
        <v>0</v>
      </c>
      <c r="W52" s="28">
        <f>IF(AND(datos_campo!AJ56&gt;=0,datos_campo!AK56&gt;=0),AVERAGE(datos_campo!AJ56:AK56),IF(OR(datos_campo!AJ56="",datos_campo!AK56=""),SUM(datos_campo!AJ56:AK56),"revisar"))*400</f>
        <v>1200</v>
      </c>
      <c r="X52" s="38">
        <f t="shared" si="4"/>
        <v>1200</v>
      </c>
    </row>
    <row r="53" spans="1:24" x14ac:dyDescent="0.25">
      <c r="A53" s="32">
        <f>datos_campo!A57</f>
        <v>42746</v>
      </c>
      <c r="B53" s="28" t="str">
        <f>datos_campo!B57</f>
        <v>ALAMEDA</v>
      </c>
      <c r="C53" s="115">
        <f>datos_campo!C57</f>
        <v>3</v>
      </c>
      <c r="D53" s="29" t="str">
        <f>datos_campo!D57</f>
        <v>T0R3</v>
      </c>
      <c r="E53" s="28">
        <f>datos_campo!E57</f>
        <v>63</v>
      </c>
      <c r="F53" s="30">
        <f>datos_campo!F57</f>
        <v>10</v>
      </c>
      <c r="G53" s="28">
        <f>datos_campo!G57</f>
        <v>0</v>
      </c>
      <c r="H53" s="28">
        <f>datos_campo!H57</f>
        <v>20</v>
      </c>
      <c r="I53" s="30">
        <f>(datos_campo!I57/H53)</f>
        <v>16.95</v>
      </c>
      <c r="J53" s="30">
        <f>(datos_campo!J57/H53)</f>
        <v>14.35</v>
      </c>
      <c r="K53" s="30">
        <f t="shared" si="0"/>
        <v>31.299999999999997</v>
      </c>
      <c r="L53" s="30">
        <f t="shared" si="1"/>
        <v>54.153354632587863</v>
      </c>
      <c r="M53" s="30">
        <f t="shared" si="2"/>
        <v>45.846645367412144</v>
      </c>
      <c r="N53" s="31">
        <f>IF(COUNTIF(datos_campo!L57:U57,"&gt;=0")&gt;=1,((SUM(datos_campo!L57:U57)*100)/(COUNTIF(datos_campo!L57:U57,"&gt;=0")*20))," ")</f>
        <v>9</v>
      </c>
      <c r="O53" s="28">
        <f>IF(AND(datos_campo!V57&gt;=0,datos_campo!W57&gt;=0),AVERAGE(datos_campo!V57:W57),IF(OR(datos_campo!V57="",datos_campo!W57=""),SUM(datos_campo!V57:W57),"revisar"))*400</f>
        <v>35200</v>
      </c>
      <c r="P53" s="28">
        <f>IF(AND(datos_campo!X57&gt;=0,datos_campo!Y57&gt;=0),AVERAGE(datos_campo!X57:Y57),IF(OR(datos_campo!X57="",datos_campo!Y57=""),SUM(datos_campo!X57:Y57),"revisar"))*400</f>
        <v>8800</v>
      </c>
      <c r="Q53" s="28">
        <f>IF(AND(datos_campo!Z57&gt;=0,datos_campo!AA57&gt;=0),AVERAGE(datos_campo!Z57:AA57),IF(OR(datos_campo!Z57="",datos_campo!AA57=""),SUM(datos_campo!Z57:AA57),"revisar"))*400</f>
        <v>0</v>
      </c>
      <c r="R53" s="28">
        <f>IF(AND(datos_campo!AB57&gt;=0,datos_campo!AC57&gt;=0),AVERAGE(datos_campo!AB57:AC57),IF(OR(datos_campo!AB57="",datos_campo!AC57=""),SUM(datos_campo!AB57:AC57),"revisar"))*400</f>
        <v>800</v>
      </c>
      <c r="S53" s="28">
        <f>IF(AND(datos_campo!AD57&gt;=0,datos_campo!AE57&gt;=0),AVERAGE(datos_campo!AD57:AE57),IF(OR(datos_campo!AD57="",datos_campo!AE57=""),SUM(datos_campo!AD57:AE57),"revisar"))*400</f>
        <v>0</v>
      </c>
      <c r="T53" s="28">
        <f>IF(AND(datos_campo!AF57&gt;=0,datos_campo!AG57&gt;=0),AVERAGE(datos_campo!AF57:AG57),IF(OR(datos_campo!AF57="",datos_campo!AG57=""),SUM(datos_campo!AF57:AG57),"revisar"))*400</f>
        <v>0</v>
      </c>
      <c r="U53" s="28">
        <f t="shared" si="3"/>
        <v>44800</v>
      </c>
      <c r="V53" s="28">
        <f>IF(AND(datos_campo!AH57&gt;=0,datos_campo!AI57&gt;=0),AVERAGE(datos_campo!AH57:AI57),IF(OR(datos_campo!AH57="",datos_campo!AI57=""),SUM(datos_campo!AH57:AI57),"revisar"))*400</f>
        <v>0</v>
      </c>
      <c r="W53" s="28">
        <f>IF(AND(datos_campo!AJ57&gt;=0,datos_campo!AK57&gt;=0),AVERAGE(datos_campo!AJ57:AK57),IF(OR(datos_campo!AJ57="",datos_campo!AK57=""),SUM(datos_campo!AJ57:AK57),"revisar"))*400</f>
        <v>4000</v>
      </c>
      <c r="X53" s="38">
        <f t="shared" si="4"/>
        <v>4000</v>
      </c>
    </row>
    <row r="54" spans="1:24" x14ac:dyDescent="0.25">
      <c r="A54" s="32">
        <f>datos_campo!A58</f>
        <v>42746</v>
      </c>
      <c r="B54" s="28" t="str">
        <f>datos_campo!B58</f>
        <v>ALAMEDA</v>
      </c>
      <c r="C54" s="115">
        <f>datos_campo!C58</f>
        <v>3</v>
      </c>
      <c r="D54" s="29" t="str">
        <f>datos_campo!D58</f>
        <v>T0R4</v>
      </c>
      <c r="E54" s="28">
        <f>datos_campo!E58</f>
        <v>64</v>
      </c>
      <c r="F54" s="30">
        <f>datos_campo!F58</f>
        <v>10</v>
      </c>
      <c r="G54" s="28">
        <f>datos_campo!G58</f>
        <v>0</v>
      </c>
      <c r="H54" s="28">
        <f>datos_campo!H58</f>
        <v>20</v>
      </c>
      <c r="I54" s="30">
        <f>(datos_campo!I58/H54)</f>
        <v>14.8</v>
      </c>
      <c r="J54" s="30">
        <f>(datos_campo!J58/H54)</f>
        <v>11.75</v>
      </c>
      <c r="K54" s="30">
        <f t="shared" si="0"/>
        <v>26.55</v>
      </c>
      <c r="L54" s="30">
        <f t="shared" si="1"/>
        <v>55.743879472693031</v>
      </c>
      <c r="M54" s="30">
        <f t="shared" si="2"/>
        <v>44.256120527306969</v>
      </c>
      <c r="N54" s="31">
        <f>IF(COUNTIF(datos_campo!L58:U58,"&gt;=0")&gt;=1,((SUM(datos_campo!L58:U58)*100)/(COUNTIF(datos_campo!L58:U58,"&gt;=0")*20))," ")</f>
        <v>4</v>
      </c>
      <c r="O54" s="28">
        <f>IF(AND(datos_campo!V58&gt;=0,datos_campo!W58&gt;=0),AVERAGE(datos_campo!V58:W58),IF(OR(datos_campo!V58="",datos_campo!W58=""),SUM(datos_campo!V58:W58),"revisar"))*400</f>
        <v>19200</v>
      </c>
      <c r="P54" s="28">
        <f>IF(AND(datos_campo!X58&gt;=0,datos_campo!Y58&gt;=0),AVERAGE(datos_campo!X58:Y58),IF(OR(datos_campo!X58="",datos_campo!Y58=""),SUM(datos_campo!X58:Y58),"revisar"))*400</f>
        <v>11200</v>
      </c>
      <c r="Q54" s="28">
        <f>IF(AND(datos_campo!Z58&gt;=0,datos_campo!AA58&gt;=0),AVERAGE(datos_campo!Z58:AA58),IF(OR(datos_campo!Z58="",datos_campo!AA58=""),SUM(datos_campo!Z58:AA58),"revisar"))*400</f>
        <v>0</v>
      </c>
      <c r="R54" s="28">
        <f>IF(AND(datos_campo!AB58&gt;=0,datos_campo!AC58&gt;=0),AVERAGE(datos_campo!AB58:AC58),IF(OR(datos_campo!AB58="",datos_campo!AC58=""),SUM(datos_campo!AB58:AC58),"revisar"))*400</f>
        <v>0</v>
      </c>
      <c r="S54" s="28">
        <f>IF(AND(datos_campo!AD58&gt;=0,datos_campo!AE58&gt;=0),AVERAGE(datos_campo!AD58:AE58),IF(OR(datos_campo!AD58="",datos_campo!AE58=""),SUM(datos_campo!AD58:AE58),"revisar"))*400</f>
        <v>0</v>
      </c>
      <c r="T54" s="28">
        <f>IF(AND(datos_campo!AF58&gt;=0,datos_campo!AG58&gt;=0),AVERAGE(datos_campo!AF58:AG58),IF(OR(datos_campo!AF58="",datos_campo!AG58=""),SUM(datos_campo!AF58:AG58),"revisar"))*400</f>
        <v>0</v>
      </c>
      <c r="U54" s="28">
        <f t="shared" si="3"/>
        <v>30400</v>
      </c>
      <c r="V54" s="28">
        <f>IF(AND(datos_campo!AH58&gt;=0,datos_campo!AI58&gt;=0),AVERAGE(datos_campo!AH58:AI58),IF(OR(datos_campo!AH58="",datos_campo!AI58=""),SUM(datos_campo!AH58:AI58),"revisar"))*400</f>
        <v>0</v>
      </c>
      <c r="W54" s="28">
        <f>IF(AND(datos_campo!AJ58&gt;=0,datos_campo!AK58&gt;=0),AVERAGE(datos_campo!AJ58:AK58),IF(OR(datos_campo!AJ58="",datos_campo!AK58=""),SUM(datos_campo!AJ58:AK58),"revisar"))*400</f>
        <v>2000</v>
      </c>
      <c r="X54" s="38">
        <f t="shared" si="4"/>
        <v>2000</v>
      </c>
    </row>
    <row r="55" spans="1:24" x14ac:dyDescent="0.25">
      <c r="A55" s="32">
        <f>datos_campo!A59</f>
        <v>42746</v>
      </c>
      <c r="B55" s="28" t="str">
        <f>datos_campo!B59</f>
        <v>ALAMEDA</v>
      </c>
      <c r="C55" s="115">
        <f>datos_campo!C59</f>
        <v>3</v>
      </c>
      <c r="D55" s="29" t="str">
        <f>datos_campo!D59</f>
        <v>T0R5</v>
      </c>
      <c r="E55" s="28">
        <f>datos_campo!E59</f>
        <v>65</v>
      </c>
      <c r="F55" s="30">
        <f>datos_campo!F59</f>
        <v>10</v>
      </c>
      <c r="G55" s="28">
        <f>datos_campo!G59</f>
        <v>0</v>
      </c>
      <c r="H55" s="28">
        <f>datos_campo!H59</f>
        <v>20</v>
      </c>
      <c r="I55" s="30">
        <f>(datos_campo!I59/H55)</f>
        <v>18.05</v>
      </c>
      <c r="J55" s="30">
        <f>(datos_campo!J59/H55)</f>
        <v>13.15</v>
      </c>
      <c r="K55" s="30">
        <f t="shared" si="0"/>
        <v>31.200000000000003</v>
      </c>
      <c r="L55" s="30">
        <f t="shared" si="1"/>
        <v>57.852564102564095</v>
      </c>
      <c r="M55" s="30">
        <f t="shared" si="2"/>
        <v>42.147435897435891</v>
      </c>
      <c r="N55" s="31">
        <f>IF(COUNTIF(datos_campo!L59:U59,"&gt;=0")&gt;=1,((SUM(datos_campo!L59:U59)*100)/(COUNTIF(datos_campo!L59:U59,"&gt;=0")*20))," ")</f>
        <v>11.75</v>
      </c>
      <c r="O55" s="28">
        <f>IF(AND(datos_campo!V59&gt;=0,datos_campo!W59&gt;=0),AVERAGE(datos_campo!V59:W59),IF(OR(datos_campo!V59="",datos_campo!W59=""),SUM(datos_campo!V59:W59),"revisar"))*400</f>
        <v>93200</v>
      </c>
      <c r="P55" s="28">
        <f>IF(AND(datos_campo!X59&gt;=0,datos_campo!Y59&gt;=0),AVERAGE(datos_campo!X59:Y59),IF(OR(datos_campo!X59="",datos_campo!Y59=""),SUM(datos_campo!X59:Y59),"revisar"))*400</f>
        <v>6400</v>
      </c>
      <c r="Q55" s="28">
        <f>IF(AND(datos_campo!Z59&gt;=0,datos_campo!AA59&gt;=0),AVERAGE(datos_campo!Z59:AA59),IF(OR(datos_campo!Z59="",datos_campo!AA59=""),SUM(datos_campo!Z59:AA59),"revisar"))*400</f>
        <v>0</v>
      </c>
      <c r="R55" s="28">
        <f>IF(AND(datos_campo!AB59&gt;=0,datos_campo!AC59&gt;=0),AVERAGE(datos_campo!AB59:AC59),IF(OR(datos_campo!AB59="",datos_campo!AC59=""),SUM(datos_campo!AB59:AC59),"revisar"))*400</f>
        <v>0</v>
      </c>
      <c r="S55" s="28">
        <f>IF(AND(datos_campo!AD59&gt;=0,datos_campo!AE59&gt;=0),AVERAGE(datos_campo!AD59:AE59),IF(OR(datos_campo!AD59="",datos_campo!AE59=""),SUM(datos_campo!AD59:AE59),"revisar"))*400</f>
        <v>0</v>
      </c>
      <c r="T55" s="28">
        <f>IF(AND(datos_campo!AF59&gt;=0,datos_campo!AG59&gt;=0),AVERAGE(datos_campo!AF59:AG59),IF(OR(datos_campo!AF59="",datos_campo!AG59=""),SUM(datos_campo!AF59:AG59),"revisar"))*400</f>
        <v>0</v>
      </c>
      <c r="U55" s="28">
        <f t="shared" si="3"/>
        <v>99600</v>
      </c>
      <c r="V55" s="28">
        <f>IF(AND(datos_campo!AH59&gt;=0,datos_campo!AI59&gt;=0),AVERAGE(datos_campo!AH59:AI59),IF(OR(datos_campo!AH59="",datos_campo!AI59=""),SUM(datos_campo!AH59:AI59),"revisar"))*400</f>
        <v>0</v>
      </c>
      <c r="W55" s="28">
        <f>IF(AND(datos_campo!AJ59&gt;=0,datos_campo!AK59&gt;=0),AVERAGE(datos_campo!AJ59:AK59),IF(OR(datos_campo!AJ59="",datos_campo!AK59=""),SUM(datos_campo!AJ59:AK59),"revisar"))*400</f>
        <v>5200</v>
      </c>
      <c r="X55" s="38">
        <f t="shared" si="4"/>
        <v>5200</v>
      </c>
    </row>
    <row r="56" spans="1:24" x14ac:dyDescent="0.25">
      <c r="A56" s="32">
        <f>datos_campo!A60</f>
        <v>42746</v>
      </c>
      <c r="B56" s="28" t="str">
        <f>datos_campo!B60</f>
        <v>ALAMEDA</v>
      </c>
      <c r="C56" s="115">
        <f>datos_campo!C60</f>
        <v>3</v>
      </c>
      <c r="D56" s="29" t="str">
        <f>datos_campo!D60</f>
        <v>T1R1</v>
      </c>
      <c r="E56" s="28">
        <f>datos_campo!E60</f>
        <v>66</v>
      </c>
      <c r="F56" s="30">
        <f>datos_campo!F60</f>
        <v>11</v>
      </c>
      <c r="G56" s="28">
        <f>datos_campo!G60</f>
        <v>0</v>
      </c>
      <c r="H56" s="28">
        <f>datos_campo!H60</f>
        <v>20</v>
      </c>
      <c r="I56" s="30">
        <f>(datos_campo!I60/H56)</f>
        <v>20.75</v>
      </c>
      <c r="J56" s="30">
        <f>(datos_campo!J60/H56)</f>
        <v>9.6999999999999993</v>
      </c>
      <c r="K56" s="30">
        <f t="shared" si="0"/>
        <v>30.45</v>
      </c>
      <c r="L56" s="30">
        <f t="shared" si="1"/>
        <v>68.144499178981945</v>
      </c>
      <c r="M56" s="30">
        <f t="shared" si="2"/>
        <v>31.855500821018058</v>
      </c>
      <c r="N56" s="31">
        <f>IF(COUNTIF(datos_campo!L60:U60,"&gt;=0")&gt;=1,((SUM(datos_campo!L60:U60)*100)/(COUNTIF(datos_campo!L60:U60,"&gt;=0")*20))," ")</f>
        <v>5.75</v>
      </c>
      <c r="O56" s="28">
        <f>IF(AND(datos_campo!V60&gt;=0,datos_campo!W60&gt;=0),AVERAGE(datos_campo!V60:W60),IF(OR(datos_campo!V60="",datos_campo!W60=""),SUM(datos_campo!V60:W60),"revisar"))*400</f>
        <v>24000</v>
      </c>
      <c r="P56" s="28">
        <f>IF(AND(datos_campo!X60&gt;=0,datos_campo!Y60&gt;=0),AVERAGE(datos_campo!X60:Y60),IF(OR(datos_campo!X60="",datos_campo!Y60=""),SUM(datos_campo!X60:Y60),"revisar"))*400</f>
        <v>7600</v>
      </c>
      <c r="Q56" s="28">
        <f>IF(AND(datos_campo!Z60&gt;=0,datos_campo!AA60&gt;=0),AVERAGE(datos_campo!Z60:AA60),IF(OR(datos_campo!Z60="",datos_campo!AA60=""),SUM(datos_campo!Z60:AA60),"revisar"))*400</f>
        <v>0</v>
      </c>
      <c r="R56" s="28">
        <f>IF(AND(datos_campo!AB60&gt;=0,datos_campo!AC60&gt;=0),AVERAGE(datos_campo!AB60:AC60),IF(OR(datos_campo!AB60="",datos_campo!AC60=""),SUM(datos_campo!AB60:AC60),"revisar"))*400</f>
        <v>0</v>
      </c>
      <c r="S56" s="28">
        <f>IF(AND(datos_campo!AD60&gt;=0,datos_campo!AE60&gt;=0),AVERAGE(datos_campo!AD60:AE60),IF(OR(datos_campo!AD60="",datos_campo!AE60=""),SUM(datos_campo!AD60:AE60),"revisar"))*400</f>
        <v>0</v>
      </c>
      <c r="T56" s="28">
        <f>IF(AND(datos_campo!AF60&gt;=0,datos_campo!AG60&gt;=0),AVERAGE(datos_campo!AF60:AG60),IF(OR(datos_campo!AF60="",datos_campo!AG60=""),SUM(datos_campo!AF60:AG60),"revisar"))*400</f>
        <v>0</v>
      </c>
      <c r="U56" s="28">
        <f t="shared" si="3"/>
        <v>31600</v>
      </c>
      <c r="V56" s="28">
        <f>IF(AND(datos_campo!AH60&gt;=0,datos_campo!AI60&gt;=0),AVERAGE(datos_campo!AH60:AI60),IF(OR(datos_campo!AH60="",datos_campo!AI60=""),SUM(datos_campo!AH60:AI60),"revisar"))*400</f>
        <v>0</v>
      </c>
      <c r="W56" s="28">
        <f>IF(AND(datos_campo!AJ60&gt;=0,datos_campo!AK60&gt;=0),AVERAGE(datos_campo!AJ60:AK60),IF(OR(datos_campo!AJ60="",datos_campo!AK60=""),SUM(datos_campo!AJ60:AK60),"revisar"))*400</f>
        <v>800</v>
      </c>
      <c r="X56" s="38">
        <f t="shared" si="4"/>
        <v>800</v>
      </c>
    </row>
    <row r="57" spans="1:24" x14ac:dyDescent="0.25">
      <c r="A57" s="32">
        <f>datos_campo!A61</f>
        <v>42746</v>
      </c>
      <c r="B57" s="28" t="str">
        <f>datos_campo!B61</f>
        <v>ALAMEDA</v>
      </c>
      <c r="C57" s="115">
        <f>datos_campo!C61</f>
        <v>3</v>
      </c>
      <c r="D57" s="29" t="str">
        <f>datos_campo!D61</f>
        <v>T1R2</v>
      </c>
      <c r="E57" s="28">
        <f>datos_campo!E61</f>
        <v>67</v>
      </c>
      <c r="F57" s="30">
        <f>datos_campo!F61</f>
        <v>11</v>
      </c>
      <c r="G57" s="28">
        <f>datos_campo!G61</f>
        <v>0</v>
      </c>
      <c r="H57" s="28">
        <f>datos_campo!H61</f>
        <v>20</v>
      </c>
      <c r="I57" s="30">
        <f>(datos_campo!I61/H57)</f>
        <v>20.25</v>
      </c>
      <c r="J57" s="30">
        <f>(datos_campo!J61/H57)</f>
        <v>14.9</v>
      </c>
      <c r="K57" s="30">
        <f t="shared" si="0"/>
        <v>35.15</v>
      </c>
      <c r="L57" s="30">
        <f t="shared" si="1"/>
        <v>57.610241820768138</v>
      </c>
      <c r="M57" s="30">
        <f t="shared" si="2"/>
        <v>42.389758179231862</v>
      </c>
      <c r="N57" s="31">
        <f>IF(COUNTIF(datos_campo!L61:U61,"&gt;=0")&gt;=1,((SUM(datos_campo!L61:U61)*100)/(COUNTIF(datos_campo!L61:U61,"&gt;=0")*20))," ")</f>
        <v>2.5</v>
      </c>
      <c r="O57" s="28">
        <f>IF(AND(datos_campo!V61&gt;=0,datos_campo!W61&gt;=0),AVERAGE(datos_campo!V61:W61),IF(OR(datos_campo!V61="",datos_campo!W61=""),SUM(datos_campo!V61:W61),"revisar"))*400</f>
        <v>7200</v>
      </c>
      <c r="P57" s="28">
        <f>IF(AND(datos_campo!X61&gt;=0,datos_campo!Y61&gt;=0),AVERAGE(datos_campo!X61:Y61),IF(OR(datos_campo!X61="",datos_campo!Y61=""),SUM(datos_campo!X61:Y61),"revisar"))*400</f>
        <v>4000</v>
      </c>
      <c r="Q57" s="28">
        <f>IF(AND(datos_campo!Z61&gt;=0,datos_campo!AA61&gt;=0),AVERAGE(datos_campo!Z61:AA61),IF(OR(datos_campo!Z61="",datos_campo!AA61=""),SUM(datos_campo!Z61:AA61),"revisar"))*400</f>
        <v>0</v>
      </c>
      <c r="R57" s="28">
        <f>IF(AND(datos_campo!AB61&gt;=0,datos_campo!AC61&gt;=0),AVERAGE(datos_campo!AB61:AC61),IF(OR(datos_campo!AB61="",datos_campo!AC61=""),SUM(datos_campo!AB61:AC61),"revisar"))*400</f>
        <v>0</v>
      </c>
      <c r="S57" s="28">
        <f>IF(AND(datos_campo!AD61&gt;=0,datos_campo!AE61&gt;=0),AVERAGE(datos_campo!AD61:AE61),IF(OR(datos_campo!AD61="",datos_campo!AE61=""),SUM(datos_campo!AD61:AE61),"revisar"))*400</f>
        <v>0</v>
      </c>
      <c r="T57" s="28">
        <f>IF(AND(datos_campo!AF61&gt;=0,datos_campo!AG61&gt;=0),AVERAGE(datos_campo!AF61:AG61),IF(OR(datos_campo!AF61="",datos_campo!AG61=""),SUM(datos_campo!AF61:AG61),"revisar"))*400</f>
        <v>0</v>
      </c>
      <c r="U57" s="28">
        <f t="shared" si="3"/>
        <v>11200</v>
      </c>
      <c r="V57" s="28">
        <f>IF(AND(datos_campo!AH61&gt;=0,datos_campo!AI61&gt;=0),AVERAGE(datos_campo!AH61:AI61),IF(OR(datos_campo!AH61="",datos_campo!AI61=""),SUM(datos_campo!AH61:AI61),"revisar"))*400</f>
        <v>0</v>
      </c>
      <c r="W57" s="28">
        <f>IF(AND(datos_campo!AJ61&gt;=0,datos_campo!AK61&gt;=0),AVERAGE(datos_campo!AJ61:AK61),IF(OR(datos_campo!AJ61="",datos_campo!AK61=""),SUM(datos_campo!AJ61:AK61),"revisar"))*400</f>
        <v>2800</v>
      </c>
      <c r="X57" s="38">
        <f t="shared" si="4"/>
        <v>2800</v>
      </c>
    </row>
    <row r="58" spans="1:24" x14ac:dyDescent="0.25">
      <c r="A58" s="32">
        <f>datos_campo!A62</f>
        <v>42746</v>
      </c>
      <c r="B58" s="28" t="str">
        <f>datos_campo!B62</f>
        <v>ALAMEDA</v>
      </c>
      <c r="C58" s="115">
        <f>datos_campo!C62</f>
        <v>3</v>
      </c>
      <c r="D58" s="29" t="str">
        <f>datos_campo!D62</f>
        <v>T1R3</v>
      </c>
      <c r="E58" s="28">
        <f>datos_campo!E62</f>
        <v>68</v>
      </c>
      <c r="F58" s="30">
        <f>datos_campo!F62</f>
        <v>11</v>
      </c>
      <c r="G58" s="28">
        <f>datos_campo!G62</f>
        <v>0</v>
      </c>
      <c r="H58" s="28">
        <f>datos_campo!H62</f>
        <v>20</v>
      </c>
      <c r="I58" s="30">
        <f>(datos_campo!I62/H58)</f>
        <v>34.4</v>
      </c>
      <c r="J58" s="30">
        <f>(datos_campo!J62/H58)</f>
        <v>20.100000000000001</v>
      </c>
      <c r="K58" s="30">
        <f t="shared" si="0"/>
        <v>54.5</v>
      </c>
      <c r="L58" s="30">
        <f t="shared" si="1"/>
        <v>63.11926605504587</v>
      </c>
      <c r="M58" s="30">
        <f t="shared" si="2"/>
        <v>36.88073394495413</v>
      </c>
      <c r="N58" s="31">
        <f>IF(COUNTIF(datos_campo!L62:U62,"&gt;=0")&gt;=1,((SUM(datos_campo!L62:U62)*100)/(COUNTIF(datos_campo!L62:U62,"&gt;=0")*20))," ")</f>
        <v>6.75</v>
      </c>
      <c r="O58" s="28">
        <f>IF(AND(datos_campo!V62&gt;=0,datos_campo!W62&gt;=0),AVERAGE(datos_campo!V62:W62),IF(OR(datos_campo!V62="",datos_campo!W62=""),SUM(datos_campo!V62:W62),"revisar"))*400</f>
        <v>10400</v>
      </c>
      <c r="P58" s="28">
        <f>IF(AND(datos_campo!X62&gt;=0,datos_campo!Y62&gt;=0),AVERAGE(datos_campo!X62:Y62),IF(OR(datos_campo!X62="",datos_campo!Y62=""),SUM(datos_campo!X62:Y62),"revisar"))*400</f>
        <v>4000</v>
      </c>
      <c r="Q58" s="28">
        <f>IF(AND(datos_campo!Z62&gt;=0,datos_campo!AA62&gt;=0),AVERAGE(datos_campo!Z62:AA62),IF(OR(datos_campo!Z62="",datos_campo!AA62=""),SUM(datos_campo!Z62:AA62),"revisar"))*400</f>
        <v>0</v>
      </c>
      <c r="R58" s="28">
        <f>IF(AND(datos_campo!AB62&gt;=0,datos_campo!AC62&gt;=0),AVERAGE(datos_campo!AB62:AC62),IF(OR(datos_campo!AB62="",datos_campo!AC62=""),SUM(datos_campo!AB62:AC62),"revisar"))*400</f>
        <v>0</v>
      </c>
      <c r="S58" s="28">
        <f>IF(AND(datos_campo!AD62&gt;=0,datos_campo!AE62&gt;=0),AVERAGE(datos_campo!AD62:AE62),IF(OR(datos_campo!AD62="",datos_campo!AE62=""),SUM(datos_campo!AD62:AE62),"revisar"))*400</f>
        <v>0</v>
      </c>
      <c r="T58" s="28">
        <f>IF(AND(datos_campo!AF62&gt;=0,datos_campo!AG62&gt;=0),AVERAGE(datos_campo!AF62:AG62),IF(OR(datos_campo!AF62="",datos_campo!AG62=""),SUM(datos_campo!AF62:AG62),"revisar"))*400</f>
        <v>0</v>
      </c>
      <c r="U58" s="28">
        <f t="shared" si="3"/>
        <v>14400</v>
      </c>
      <c r="V58" s="28">
        <f>IF(AND(datos_campo!AH62&gt;=0,datos_campo!AI62&gt;=0),AVERAGE(datos_campo!AH62:AI62),IF(OR(datos_campo!AH62="",datos_campo!AI62=""),SUM(datos_campo!AH62:AI62),"revisar"))*400</f>
        <v>0</v>
      </c>
      <c r="W58" s="28">
        <f>IF(AND(datos_campo!AJ62&gt;=0,datos_campo!AK62&gt;=0),AVERAGE(datos_campo!AJ62:AK62),IF(OR(datos_campo!AJ62="",datos_campo!AK62=""),SUM(datos_campo!AJ62:AK62),"revisar"))*400</f>
        <v>2400</v>
      </c>
      <c r="X58" s="38">
        <f t="shared" si="4"/>
        <v>2400</v>
      </c>
    </row>
    <row r="59" spans="1:24" x14ac:dyDescent="0.25">
      <c r="A59" s="32">
        <f>datos_campo!A63</f>
        <v>42746</v>
      </c>
      <c r="B59" s="28" t="str">
        <f>datos_campo!B63</f>
        <v>ALAMEDA</v>
      </c>
      <c r="C59" s="115">
        <f>datos_campo!C63</f>
        <v>3</v>
      </c>
      <c r="D59" s="29" t="str">
        <f>datos_campo!D63</f>
        <v>T1R4</v>
      </c>
      <c r="E59" s="28">
        <f>datos_campo!E63</f>
        <v>69</v>
      </c>
      <c r="F59" s="30">
        <f>datos_campo!F63</f>
        <v>11</v>
      </c>
      <c r="G59" s="28">
        <f>datos_campo!G63</f>
        <v>0</v>
      </c>
      <c r="H59" s="28">
        <f>datos_campo!H63</f>
        <v>20</v>
      </c>
      <c r="I59" s="30">
        <f>(datos_campo!I63/H59)</f>
        <v>19.75</v>
      </c>
      <c r="J59" s="30">
        <f>(datos_campo!J63/H59)</f>
        <v>18.850000000000001</v>
      </c>
      <c r="K59" s="30">
        <f t="shared" si="0"/>
        <v>38.6</v>
      </c>
      <c r="L59" s="30">
        <f t="shared" si="1"/>
        <v>51.165803108808291</v>
      </c>
      <c r="M59" s="30">
        <f t="shared" si="2"/>
        <v>48.834196891191716</v>
      </c>
      <c r="N59" s="31">
        <f>IF(COUNTIF(datos_campo!L63:U63,"&gt;=0")&gt;=1,((SUM(datos_campo!L63:U63)*100)/(COUNTIF(datos_campo!L63:U63,"&gt;=0")*20))," ")</f>
        <v>0</v>
      </c>
      <c r="O59" s="28">
        <f>IF(AND(datos_campo!V63&gt;=0,datos_campo!W63&gt;=0),AVERAGE(datos_campo!V63:W63),IF(OR(datos_campo!V63="",datos_campo!W63=""),SUM(datos_campo!V63:W63),"revisar"))*400</f>
        <v>27600</v>
      </c>
      <c r="P59" s="28">
        <f>IF(AND(datos_campo!X63&gt;=0,datos_campo!Y63&gt;=0),AVERAGE(datos_campo!X63:Y63),IF(OR(datos_campo!X63="",datos_campo!Y63=""),SUM(datos_campo!X63:Y63),"revisar"))*400</f>
        <v>4400</v>
      </c>
      <c r="Q59" s="28">
        <f>IF(AND(datos_campo!Z63&gt;=0,datos_campo!AA63&gt;=0),AVERAGE(datos_campo!Z63:AA63),IF(OR(datos_campo!Z63="",datos_campo!AA63=""),SUM(datos_campo!Z63:AA63),"revisar"))*400</f>
        <v>0</v>
      </c>
      <c r="R59" s="28">
        <f>IF(AND(datos_campo!AB63&gt;=0,datos_campo!AC63&gt;=0),AVERAGE(datos_campo!AB63:AC63),IF(OR(datos_campo!AB63="",datos_campo!AC63=""),SUM(datos_campo!AB63:AC63),"revisar"))*400</f>
        <v>0</v>
      </c>
      <c r="S59" s="28">
        <f>IF(AND(datos_campo!AD63&gt;=0,datos_campo!AE63&gt;=0),AVERAGE(datos_campo!AD63:AE63),IF(OR(datos_campo!AD63="",datos_campo!AE63=""),SUM(datos_campo!AD63:AE63),"revisar"))*400</f>
        <v>0</v>
      </c>
      <c r="T59" s="28">
        <f>IF(AND(datos_campo!AF63&gt;=0,datos_campo!AG63&gt;=0),AVERAGE(datos_campo!AF63:AG63),IF(OR(datos_campo!AF63="",datos_campo!AG63=""),SUM(datos_campo!AF63:AG63),"revisar"))*400</f>
        <v>0</v>
      </c>
      <c r="U59" s="28">
        <f t="shared" si="3"/>
        <v>32000</v>
      </c>
      <c r="V59" s="28">
        <f>IF(AND(datos_campo!AH63&gt;=0,datos_campo!AI63&gt;=0),AVERAGE(datos_campo!AH63:AI63),IF(OR(datos_campo!AH63="",datos_campo!AI63=""),SUM(datos_campo!AH63:AI63),"revisar"))*400</f>
        <v>0</v>
      </c>
      <c r="W59" s="28">
        <f>IF(AND(datos_campo!AJ63&gt;=0,datos_campo!AK63&gt;=0),AVERAGE(datos_campo!AJ63:AK63),IF(OR(datos_campo!AJ63="",datos_campo!AK63=""),SUM(datos_campo!AJ63:AK63),"revisar"))*400</f>
        <v>400</v>
      </c>
      <c r="X59" s="38">
        <f t="shared" si="4"/>
        <v>400</v>
      </c>
    </row>
    <row r="60" spans="1:24" ht="15.75" thickBot="1" x14ac:dyDescent="0.3">
      <c r="A60" s="101">
        <f>datos_campo!A64</f>
        <v>42746</v>
      </c>
      <c r="B60" s="102" t="str">
        <f>datos_campo!B64</f>
        <v>ALAMEDA</v>
      </c>
      <c r="C60" s="116">
        <f>datos_campo!C64</f>
        <v>3</v>
      </c>
      <c r="D60" s="103" t="str">
        <f>datos_campo!D64</f>
        <v>T1R5</v>
      </c>
      <c r="E60" s="102">
        <f>datos_campo!E64</f>
        <v>70</v>
      </c>
      <c r="F60" s="104">
        <f>datos_campo!F64</f>
        <v>11</v>
      </c>
      <c r="G60" s="102">
        <f>datos_campo!G64</f>
        <v>0</v>
      </c>
      <c r="H60" s="102">
        <f>datos_campo!H64</f>
        <v>20</v>
      </c>
      <c r="I60" s="104">
        <f>(datos_campo!I64/H60)</f>
        <v>23.7</v>
      </c>
      <c r="J60" s="104">
        <f>(datos_campo!J64/H60)</f>
        <v>10.25</v>
      </c>
      <c r="K60" s="104">
        <f t="shared" si="0"/>
        <v>33.950000000000003</v>
      </c>
      <c r="L60" s="104">
        <f t="shared" si="1"/>
        <v>69.808541973490421</v>
      </c>
      <c r="M60" s="104">
        <f t="shared" si="2"/>
        <v>30.191458026509569</v>
      </c>
      <c r="N60" s="105">
        <f>IF(COUNTIF(datos_campo!L64:U64,"&gt;=0")&gt;=1,((SUM(datos_campo!L64:U64)*100)/(COUNTIF(datos_campo!L64:U64,"&gt;=0")*20))," ")</f>
        <v>9.5</v>
      </c>
      <c r="O60" s="102">
        <f>IF(AND(datos_campo!V64&gt;=0,datos_campo!W64&gt;=0),AVERAGE(datos_campo!V64:W64),IF(OR(datos_campo!V64="",datos_campo!W64=""),SUM(datos_campo!V64:W64),"revisar"))*400</f>
        <v>24400</v>
      </c>
      <c r="P60" s="102">
        <f>IF(AND(datos_campo!X64&gt;=0,datos_campo!Y64&gt;=0),AVERAGE(datos_campo!X64:Y64),IF(OR(datos_campo!X64="",datos_campo!Y64=""),SUM(datos_campo!X64:Y64),"revisar"))*400</f>
        <v>800</v>
      </c>
      <c r="Q60" s="102">
        <f>IF(AND(datos_campo!Z64&gt;=0,datos_campo!AA64&gt;=0),AVERAGE(datos_campo!Z64:AA64),IF(OR(datos_campo!Z64="",datos_campo!AA64=""),SUM(datos_campo!Z64:AA64),"revisar"))*400</f>
        <v>0</v>
      </c>
      <c r="R60" s="102">
        <f>IF(AND(datos_campo!AB64&gt;=0,datos_campo!AC64&gt;=0),AVERAGE(datos_campo!AB64:AC64),IF(OR(datos_campo!AB64="",datos_campo!AC64=""),SUM(datos_campo!AB64:AC64),"revisar"))*400</f>
        <v>0</v>
      </c>
      <c r="S60" s="102">
        <f>IF(AND(datos_campo!AD64&gt;=0,datos_campo!AE64&gt;=0),AVERAGE(datos_campo!AD64:AE64),IF(OR(datos_campo!AD64="",datos_campo!AE64=""),SUM(datos_campo!AD64:AE64),"revisar"))*400</f>
        <v>0</v>
      </c>
      <c r="T60" s="102">
        <f>IF(AND(datos_campo!AF64&gt;=0,datos_campo!AG64&gt;=0),AVERAGE(datos_campo!AF64:AG64),IF(OR(datos_campo!AF64="",datos_campo!AG64=""),SUM(datos_campo!AF64:AG64),"revisar"))*400</f>
        <v>0</v>
      </c>
      <c r="U60" s="102">
        <f t="shared" si="3"/>
        <v>25200</v>
      </c>
      <c r="V60" s="102">
        <f>IF(AND(datos_campo!AH64&gt;=0,datos_campo!AI64&gt;=0),AVERAGE(datos_campo!AH64:AI64),IF(OR(datos_campo!AH64="",datos_campo!AI64=""),SUM(datos_campo!AH64:AI64),"revisar"))*400</f>
        <v>0</v>
      </c>
      <c r="W60" s="102">
        <f>IF(AND(datos_campo!AJ64&gt;=0,datos_campo!AK64&gt;=0),AVERAGE(datos_campo!AJ64:AK64),IF(OR(datos_campo!AJ64="",datos_campo!AK64=""),SUM(datos_campo!AJ64:AK64),"revisar"))*400</f>
        <v>800</v>
      </c>
      <c r="X60" s="106">
        <f t="shared" si="4"/>
        <v>800</v>
      </c>
    </row>
    <row r="61" spans="1:24" x14ac:dyDescent="0.25">
      <c r="A61" s="117">
        <f>datos_campo!A65</f>
        <v>42745</v>
      </c>
      <c r="B61" s="118" t="str">
        <f>datos_campo!B65</f>
        <v>MONTERREY 3</v>
      </c>
      <c r="C61" s="119">
        <f>datos_campo!C65</f>
        <v>3</v>
      </c>
      <c r="D61" s="120" t="str">
        <f>datos_campo!D65</f>
        <v>T0R1</v>
      </c>
      <c r="E61" s="118">
        <f>datos_campo!E65</f>
        <v>71</v>
      </c>
      <c r="F61" s="121">
        <f>datos_campo!F65</f>
        <v>16</v>
      </c>
      <c r="G61" s="118">
        <f>datos_campo!G65</f>
        <v>0</v>
      </c>
      <c r="H61" s="118">
        <f>datos_campo!H65</f>
        <v>20</v>
      </c>
      <c r="I61" s="121">
        <f>(datos_campo!I65/H61)</f>
        <v>23.35</v>
      </c>
      <c r="J61" s="121">
        <f>(datos_campo!J65/H61)</f>
        <v>15.95</v>
      </c>
      <c r="K61" s="121">
        <f t="shared" si="0"/>
        <v>39.299999999999997</v>
      </c>
      <c r="L61" s="121">
        <f t="shared" si="1"/>
        <v>59.414758269720103</v>
      </c>
      <c r="M61" s="121">
        <f t="shared" si="2"/>
        <v>40.585241730279904</v>
      </c>
      <c r="N61" s="122">
        <f>IF(COUNTIF(datos_campo!L65:U65,"&gt;=0")&gt;=1,((SUM(datos_campo!L65:U65)*100)/(COUNTIF(datos_campo!L65:U65,"&gt;=0")*20))," ")</f>
        <v>2.5</v>
      </c>
      <c r="O61" s="118">
        <f>IF(AND(datos_campo!V65&gt;=0,datos_campo!W65&gt;=0),AVERAGE(datos_campo!V65:W65),IF(OR(datos_campo!V65="",datos_campo!W65=""),SUM(datos_campo!V65:W65),"revisar"))*400</f>
        <v>24000</v>
      </c>
      <c r="P61" s="118">
        <f>IF(AND(datos_campo!X65&gt;=0,datos_campo!Y65&gt;=0),AVERAGE(datos_campo!X65:Y65),IF(OR(datos_campo!X65="",datos_campo!Y65=""),SUM(datos_campo!X65:Y65),"revisar"))*400</f>
        <v>1200</v>
      </c>
      <c r="Q61" s="118">
        <f>IF(AND(datos_campo!Z65&gt;=0,datos_campo!AA65&gt;=0),AVERAGE(datos_campo!Z65:AA65),IF(OR(datos_campo!Z65="",datos_campo!AA65=""),SUM(datos_campo!Z65:AA65),"revisar"))*400</f>
        <v>0</v>
      </c>
      <c r="R61" s="118">
        <f>IF(AND(datos_campo!AB65&gt;=0,datos_campo!AC65&gt;=0),AVERAGE(datos_campo!AB65:AC65),IF(OR(datos_campo!AB65="",datos_campo!AC65=""),SUM(datos_campo!AB65:AC65),"revisar"))*400</f>
        <v>0</v>
      </c>
      <c r="S61" s="118">
        <f>IF(AND(datos_campo!AD65&gt;=0,datos_campo!AE65&gt;=0),AVERAGE(datos_campo!AD65:AE65),IF(OR(datos_campo!AD65="",datos_campo!AE65=""),SUM(datos_campo!AD65:AE65),"revisar"))*400</f>
        <v>0</v>
      </c>
      <c r="T61" s="118">
        <f>IF(AND(datos_campo!AF65&gt;=0,datos_campo!AG65&gt;=0),AVERAGE(datos_campo!AF65:AG65),IF(OR(datos_campo!AF65="",datos_campo!AG65=""),SUM(datos_campo!AF65:AG65),"revisar"))*400</f>
        <v>0</v>
      </c>
      <c r="U61" s="118">
        <f t="shared" si="3"/>
        <v>25200</v>
      </c>
      <c r="V61" s="118">
        <f>IF(AND(datos_campo!AH65&gt;=0,datos_campo!AI65&gt;=0),AVERAGE(datos_campo!AH65:AI65),IF(OR(datos_campo!AH65="",datos_campo!AI65=""),SUM(datos_campo!AH65:AI65),"revisar"))*400</f>
        <v>0</v>
      </c>
      <c r="W61" s="118">
        <f>IF(AND(datos_campo!AJ65&gt;=0,datos_campo!AK65&gt;=0),AVERAGE(datos_campo!AJ65:AK65),IF(OR(datos_campo!AJ65="",datos_campo!AK65=""),SUM(datos_campo!AJ65:AK65),"revisar"))*400</f>
        <v>4000</v>
      </c>
      <c r="X61" s="123">
        <f t="shared" si="4"/>
        <v>4000</v>
      </c>
    </row>
    <row r="62" spans="1:24" x14ac:dyDescent="0.25">
      <c r="A62" s="124">
        <f>datos_campo!A66</f>
        <v>42745</v>
      </c>
      <c r="B62" s="125" t="str">
        <f>datos_campo!B66</f>
        <v>MONTERREY 3</v>
      </c>
      <c r="C62" s="126">
        <f>datos_campo!C66</f>
        <v>3</v>
      </c>
      <c r="D62" s="127" t="str">
        <f>datos_campo!D66</f>
        <v>T0R2</v>
      </c>
      <c r="E62" s="125">
        <f>datos_campo!E66</f>
        <v>72</v>
      </c>
      <c r="F62" s="128">
        <f>datos_campo!F66</f>
        <v>16</v>
      </c>
      <c r="G62" s="125">
        <f>datos_campo!G66</f>
        <v>0</v>
      </c>
      <c r="H62" s="125">
        <f>datos_campo!H66</f>
        <v>20</v>
      </c>
      <c r="I62" s="128">
        <f>(datos_campo!I66/H62)</f>
        <v>16.05</v>
      </c>
      <c r="J62" s="128">
        <f>(datos_campo!J66/H62)</f>
        <v>17.899999999999999</v>
      </c>
      <c r="K62" s="128">
        <f t="shared" si="0"/>
        <v>33.950000000000003</v>
      </c>
      <c r="L62" s="128">
        <f t="shared" si="1"/>
        <v>47.275405007363766</v>
      </c>
      <c r="M62" s="128">
        <f t="shared" si="2"/>
        <v>52.72459499263622</v>
      </c>
      <c r="N62" s="129">
        <f>IF(COUNTIF(datos_campo!L66:U66,"&gt;=0")&gt;=1,((SUM(datos_campo!L66:U66)*100)/(COUNTIF(datos_campo!L66:U66,"&gt;=0")*20))," ")</f>
        <v>15.75</v>
      </c>
      <c r="O62" s="125">
        <f>IF(AND(datos_campo!V66&gt;=0,datos_campo!W66&gt;=0),AVERAGE(datos_campo!V66:W66),IF(OR(datos_campo!V66="",datos_campo!W66=""),SUM(datos_campo!V66:W66),"revisar"))*400</f>
        <v>26000</v>
      </c>
      <c r="P62" s="125">
        <f>IF(AND(datos_campo!X66&gt;=0,datos_campo!Y66&gt;=0),AVERAGE(datos_campo!X66:Y66),IF(OR(datos_campo!X66="",datos_campo!Y66=""),SUM(datos_campo!X66:Y66),"revisar"))*400</f>
        <v>12800</v>
      </c>
      <c r="Q62" s="125">
        <f>IF(AND(datos_campo!Z66&gt;=0,datos_campo!AA66&gt;=0),AVERAGE(datos_campo!Z66:AA66),IF(OR(datos_campo!Z66="",datos_campo!AA66=""),SUM(datos_campo!Z66:AA66),"revisar"))*400</f>
        <v>0</v>
      </c>
      <c r="R62" s="125">
        <f>IF(AND(datos_campo!AB66&gt;=0,datos_campo!AC66&gt;=0),AVERAGE(datos_campo!AB66:AC66),IF(OR(datos_campo!AB66="",datos_campo!AC66=""),SUM(datos_campo!AB66:AC66),"revisar"))*400</f>
        <v>0</v>
      </c>
      <c r="S62" s="125">
        <f>IF(AND(datos_campo!AD66&gt;=0,datos_campo!AE66&gt;=0),AVERAGE(datos_campo!AD66:AE66),IF(OR(datos_campo!AD66="",datos_campo!AE66=""),SUM(datos_campo!AD66:AE66),"revisar"))*400</f>
        <v>0</v>
      </c>
      <c r="T62" s="125">
        <f>IF(AND(datos_campo!AF66&gt;=0,datos_campo!AG66&gt;=0),AVERAGE(datos_campo!AF66:AG66),IF(OR(datos_campo!AF66="",datos_campo!AG66=""),SUM(datos_campo!AF66:AG66),"revisar"))*400</f>
        <v>0</v>
      </c>
      <c r="U62" s="125">
        <f t="shared" si="3"/>
        <v>38800</v>
      </c>
      <c r="V62" s="125">
        <f>IF(AND(datos_campo!AH66&gt;=0,datos_campo!AI66&gt;=0),AVERAGE(datos_campo!AH66:AI66),IF(OR(datos_campo!AH66="",datos_campo!AI66=""),SUM(datos_campo!AH66:AI66),"revisar"))*400</f>
        <v>0</v>
      </c>
      <c r="W62" s="125">
        <f>IF(AND(datos_campo!AJ66&gt;=0,datos_campo!AK66&gt;=0),AVERAGE(datos_campo!AJ66:AK66),IF(OR(datos_campo!AJ66="",datos_campo!AK66=""),SUM(datos_campo!AJ66:AK66),"revisar"))*400</f>
        <v>2800</v>
      </c>
      <c r="X62" s="130">
        <f t="shared" si="4"/>
        <v>2800</v>
      </c>
    </row>
    <row r="63" spans="1:24" x14ac:dyDescent="0.25">
      <c r="A63" s="124">
        <f>datos_campo!A67</f>
        <v>42745</v>
      </c>
      <c r="B63" s="125" t="str">
        <f>datos_campo!B67</f>
        <v>MONTERREY 3</v>
      </c>
      <c r="C63" s="126">
        <f>datos_campo!C67</f>
        <v>3</v>
      </c>
      <c r="D63" s="127" t="str">
        <f>datos_campo!D67</f>
        <v>T0R3</v>
      </c>
      <c r="E63" s="125">
        <f>datos_campo!E67</f>
        <v>73</v>
      </c>
      <c r="F63" s="128" t="str">
        <f>datos_campo!F67</f>
        <v>15-16</v>
      </c>
      <c r="G63" s="125">
        <f>datos_campo!G67</f>
        <v>0</v>
      </c>
      <c r="H63" s="125">
        <f>datos_campo!H67</f>
        <v>20</v>
      </c>
      <c r="I63" s="128">
        <f>(datos_campo!I67/H63)</f>
        <v>21.25</v>
      </c>
      <c r="J63" s="128">
        <f>(datos_campo!J67/H63)</f>
        <v>27.1</v>
      </c>
      <c r="K63" s="128">
        <f t="shared" si="0"/>
        <v>48.35</v>
      </c>
      <c r="L63" s="128">
        <f t="shared" si="1"/>
        <v>43.950361944157187</v>
      </c>
      <c r="M63" s="128">
        <f t="shared" si="2"/>
        <v>56.049638055842813</v>
      </c>
      <c r="N63" s="129">
        <f>IF(COUNTIF(datos_campo!L67:U67,"&gt;=0")&gt;=1,((SUM(datos_campo!L67:U67)*100)/(COUNTIF(datos_campo!L67:U67,"&gt;=0")*20))," ")</f>
        <v>9.5</v>
      </c>
      <c r="O63" s="125">
        <f>IF(AND(datos_campo!V67&gt;=0,datos_campo!W67&gt;=0),AVERAGE(datos_campo!V67:W67),IF(OR(datos_campo!V67="",datos_campo!W67=""),SUM(datos_campo!V67:W67),"revisar"))*400</f>
        <v>38800</v>
      </c>
      <c r="P63" s="125">
        <f>IF(AND(datos_campo!X67&gt;=0,datos_campo!Y67&gt;=0),AVERAGE(datos_campo!X67:Y67),IF(OR(datos_campo!X67="",datos_campo!Y67=""),SUM(datos_campo!X67:Y67),"revisar"))*400</f>
        <v>14800</v>
      </c>
      <c r="Q63" s="125">
        <f>IF(AND(datos_campo!Z67&gt;=0,datos_campo!AA67&gt;=0),AVERAGE(datos_campo!Z67:AA67),IF(OR(datos_campo!Z67="",datos_campo!AA67=""),SUM(datos_campo!Z67:AA67),"revisar"))*400</f>
        <v>26000</v>
      </c>
      <c r="R63" s="125">
        <f>IF(AND(datos_campo!AB67&gt;=0,datos_campo!AC67&gt;=0),AVERAGE(datos_campo!AB67:AC67),IF(OR(datos_campo!AB67="",datos_campo!AC67=""),SUM(datos_campo!AB67:AC67),"revisar"))*400</f>
        <v>0</v>
      </c>
      <c r="S63" s="125">
        <f>IF(AND(datos_campo!AD67&gt;=0,datos_campo!AE67&gt;=0),AVERAGE(datos_campo!AD67:AE67),IF(OR(datos_campo!AD67="",datos_campo!AE67=""),SUM(datos_campo!AD67:AE67),"revisar"))*400</f>
        <v>0</v>
      </c>
      <c r="T63" s="125">
        <f>IF(AND(datos_campo!AF67&gt;=0,datos_campo!AG67&gt;=0),AVERAGE(datos_campo!AF67:AG67),IF(OR(datos_campo!AF67="",datos_campo!AG67=""),SUM(datos_campo!AF67:AG67),"revisar"))*400</f>
        <v>0</v>
      </c>
      <c r="U63" s="125">
        <f t="shared" si="3"/>
        <v>79600</v>
      </c>
      <c r="V63" s="125">
        <f>IF(AND(datos_campo!AH67&gt;=0,datos_campo!AI67&gt;=0),AVERAGE(datos_campo!AH67:AI67),IF(OR(datos_campo!AH67="",datos_campo!AI67=""),SUM(datos_campo!AH67:AI67),"revisar"))*400</f>
        <v>0</v>
      </c>
      <c r="W63" s="125">
        <f>IF(AND(datos_campo!AJ67&gt;=0,datos_campo!AK67&gt;=0),AVERAGE(datos_campo!AJ67:AK67),IF(OR(datos_campo!AJ67="",datos_campo!AK67=""),SUM(datos_campo!AJ67:AK67),"revisar"))*400</f>
        <v>4800</v>
      </c>
      <c r="X63" s="130">
        <f t="shared" si="4"/>
        <v>4800</v>
      </c>
    </row>
    <row r="64" spans="1:24" x14ac:dyDescent="0.25">
      <c r="A64" s="124">
        <f>datos_campo!A68</f>
        <v>42745</v>
      </c>
      <c r="B64" s="125" t="str">
        <f>datos_campo!B68</f>
        <v>MONTERREY 3</v>
      </c>
      <c r="C64" s="126">
        <f>datos_campo!C68</f>
        <v>3</v>
      </c>
      <c r="D64" s="127" t="str">
        <f>datos_campo!D68</f>
        <v>T0R4</v>
      </c>
      <c r="E64" s="125">
        <f>datos_campo!E68</f>
        <v>74</v>
      </c>
      <c r="F64" s="128">
        <f>datos_campo!F68</f>
        <v>15</v>
      </c>
      <c r="G64" s="125">
        <f>datos_campo!G68</f>
        <v>0</v>
      </c>
      <c r="H64" s="125">
        <f>datos_campo!H68</f>
        <v>20</v>
      </c>
      <c r="I64" s="128">
        <f>(datos_campo!I68/H64)</f>
        <v>20.75</v>
      </c>
      <c r="J64" s="128">
        <f>(datos_campo!J68/H64)</f>
        <v>14.85</v>
      </c>
      <c r="K64" s="128">
        <f t="shared" si="0"/>
        <v>35.6</v>
      </c>
      <c r="L64" s="128">
        <f t="shared" si="1"/>
        <v>58.286516853932582</v>
      </c>
      <c r="M64" s="128">
        <f t="shared" si="2"/>
        <v>41.713483146067411</v>
      </c>
      <c r="N64" s="129">
        <f>IF(COUNTIF(datos_campo!L68:U68,"&gt;=0")&gt;=1,((SUM(datos_campo!L68:U68)*100)/(COUNTIF(datos_campo!L68:U68,"&gt;=0")*20))," ")</f>
        <v>17.5</v>
      </c>
      <c r="O64" s="125">
        <f>IF(AND(datos_campo!V68&gt;=0,datos_campo!W68&gt;=0),AVERAGE(datos_campo!V68:W68),IF(OR(datos_campo!V68="",datos_campo!W68=""),SUM(datos_campo!V68:W68),"revisar"))*400</f>
        <v>18000</v>
      </c>
      <c r="P64" s="125">
        <f>IF(AND(datos_campo!X68&gt;=0,datos_campo!Y68&gt;=0),AVERAGE(datos_campo!X68:Y68),IF(OR(datos_campo!X68="",datos_campo!Y68=""),SUM(datos_campo!X68:Y68),"revisar"))*400</f>
        <v>8800</v>
      </c>
      <c r="Q64" s="125">
        <f>IF(AND(datos_campo!Z68&gt;=0,datos_campo!AA68&gt;=0),AVERAGE(datos_campo!Z68:AA68),IF(OR(datos_campo!Z68="",datos_campo!AA68=""),SUM(datos_campo!Z68:AA68),"revisar"))*400</f>
        <v>0</v>
      </c>
      <c r="R64" s="125">
        <f>IF(AND(datos_campo!AB68&gt;=0,datos_campo!AC68&gt;=0),AVERAGE(datos_campo!AB68:AC68),IF(OR(datos_campo!AB68="",datos_campo!AC68=""),SUM(datos_campo!AB68:AC68),"revisar"))*400</f>
        <v>0</v>
      </c>
      <c r="S64" s="125">
        <f>IF(AND(datos_campo!AD68&gt;=0,datos_campo!AE68&gt;=0),AVERAGE(datos_campo!AD68:AE68),IF(OR(datos_campo!AD68="",datos_campo!AE68=""),SUM(datos_campo!AD68:AE68),"revisar"))*400</f>
        <v>0</v>
      </c>
      <c r="T64" s="125">
        <f>IF(AND(datos_campo!AF68&gt;=0,datos_campo!AG68&gt;=0),AVERAGE(datos_campo!AF68:AG68),IF(OR(datos_campo!AF68="",datos_campo!AG68=""),SUM(datos_campo!AF68:AG68),"revisar"))*400</f>
        <v>0</v>
      </c>
      <c r="U64" s="125">
        <f t="shared" si="3"/>
        <v>26800</v>
      </c>
      <c r="V64" s="125">
        <f>IF(AND(datos_campo!AH68&gt;=0,datos_campo!AI68&gt;=0),AVERAGE(datos_campo!AH68:AI68),IF(OR(datos_campo!AH68="",datos_campo!AI68=""),SUM(datos_campo!AH68:AI68),"revisar"))*400</f>
        <v>0</v>
      </c>
      <c r="W64" s="125">
        <f>IF(AND(datos_campo!AJ68&gt;=0,datos_campo!AK68&gt;=0),AVERAGE(datos_campo!AJ68:AK68),IF(OR(datos_campo!AJ68="",datos_campo!AK68=""),SUM(datos_campo!AJ68:AK68),"revisar"))*400</f>
        <v>3200</v>
      </c>
      <c r="X64" s="130">
        <f t="shared" si="4"/>
        <v>3200</v>
      </c>
    </row>
    <row r="65" spans="1:24" x14ac:dyDescent="0.25">
      <c r="A65" s="124">
        <f>datos_campo!A69</f>
        <v>42745</v>
      </c>
      <c r="B65" s="125" t="str">
        <f>datos_campo!B69</f>
        <v>MONTERREY 3</v>
      </c>
      <c r="C65" s="126">
        <f>datos_campo!C69</f>
        <v>3</v>
      </c>
      <c r="D65" s="127" t="str">
        <f>datos_campo!D69</f>
        <v>T0R5</v>
      </c>
      <c r="E65" s="125">
        <f>datos_campo!E69</f>
        <v>75</v>
      </c>
      <c r="F65" s="128">
        <f>datos_campo!F69</f>
        <v>15</v>
      </c>
      <c r="G65" s="125">
        <f>datos_campo!G69</f>
        <v>0</v>
      </c>
      <c r="H65" s="125">
        <f>datos_campo!H69</f>
        <v>20</v>
      </c>
      <c r="I65" s="128">
        <f>(datos_campo!I69/H65)</f>
        <v>23.8</v>
      </c>
      <c r="J65" s="128">
        <f>(datos_campo!J69/H65)</f>
        <v>19.8</v>
      </c>
      <c r="K65" s="128">
        <f t="shared" si="0"/>
        <v>43.6</v>
      </c>
      <c r="L65" s="128">
        <f t="shared" si="1"/>
        <v>54.587155963302749</v>
      </c>
      <c r="M65" s="128">
        <f t="shared" si="2"/>
        <v>45.412844036697244</v>
      </c>
      <c r="N65" s="129">
        <f>IF(COUNTIF(datos_campo!L69:U69,"&gt;=0")&gt;=1,((SUM(datos_campo!L69:U69)*100)/(COUNTIF(datos_campo!L69:U69,"&gt;=0")*20))," ")</f>
        <v>0.75</v>
      </c>
      <c r="O65" s="125">
        <f>IF(AND(datos_campo!V69&gt;=0,datos_campo!W69&gt;=0),AVERAGE(datos_campo!V69:W69),IF(OR(datos_campo!V69="",datos_campo!W69=""),SUM(datos_campo!V69:W69),"revisar"))*400</f>
        <v>12400</v>
      </c>
      <c r="P65" s="125">
        <f>IF(AND(datos_campo!X69&gt;=0,datos_campo!Y69&gt;=0),AVERAGE(datos_campo!X69:Y69),IF(OR(datos_campo!X69="",datos_campo!Y69=""),SUM(datos_campo!X69:Y69),"revisar"))*400</f>
        <v>4800</v>
      </c>
      <c r="Q65" s="125">
        <f>IF(AND(datos_campo!Z69&gt;=0,datos_campo!AA69&gt;=0),AVERAGE(datos_campo!Z69:AA69),IF(OR(datos_campo!Z69="",datos_campo!AA69=""),SUM(datos_campo!Z69:AA69),"revisar"))*400</f>
        <v>0</v>
      </c>
      <c r="R65" s="125">
        <f>IF(AND(datos_campo!AB69&gt;=0,datos_campo!AC69&gt;=0),AVERAGE(datos_campo!AB69:AC69),IF(OR(datos_campo!AB69="",datos_campo!AC69=""),SUM(datos_campo!AB69:AC69),"revisar"))*400</f>
        <v>0</v>
      </c>
      <c r="S65" s="125">
        <f>IF(AND(datos_campo!AD69&gt;=0,datos_campo!AE69&gt;=0),AVERAGE(datos_campo!AD69:AE69),IF(OR(datos_campo!AD69="",datos_campo!AE69=""),SUM(datos_campo!AD69:AE69),"revisar"))*400</f>
        <v>0</v>
      </c>
      <c r="T65" s="125">
        <f>IF(AND(datos_campo!AF69&gt;=0,datos_campo!AG69&gt;=0),AVERAGE(datos_campo!AF69:AG69),IF(OR(datos_campo!AF69="",datos_campo!AG69=""),SUM(datos_campo!AF69:AG69),"revisar"))*400</f>
        <v>0</v>
      </c>
      <c r="U65" s="125">
        <f t="shared" si="3"/>
        <v>17200</v>
      </c>
      <c r="V65" s="125">
        <f>IF(AND(datos_campo!AH69&gt;=0,datos_campo!AI69&gt;=0),AVERAGE(datos_campo!AH69:AI69),IF(OR(datos_campo!AH69="",datos_campo!AI69=""),SUM(datos_campo!AH69:AI69),"revisar"))*400</f>
        <v>0</v>
      </c>
      <c r="W65" s="125">
        <f>IF(AND(datos_campo!AJ69&gt;=0,datos_campo!AK69&gt;=0),AVERAGE(datos_campo!AJ69:AK69),IF(OR(datos_campo!AJ69="",datos_campo!AK69=""),SUM(datos_campo!AJ69:AK69),"revisar"))*400</f>
        <v>1200</v>
      </c>
      <c r="X65" s="130">
        <f t="shared" si="4"/>
        <v>1200</v>
      </c>
    </row>
    <row r="66" spans="1:24" x14ac:dyDescent="0.25">
      <c r="A66" s="124">
        <f>datos_campo!A70</f>
        <v>42745</v>
      </c>
      <c r="B66" s="125" t="str">
        <f>datos_campo!B70</f>
        <v>MONTERREY 3</v>
      </c>
      <c r="C66" s="126">
        <f>datos_campo!C70</f>
        <v>3</v>
      </c>
      <c r="D66" s="127" t="str">
        <f>datos_campo!D70</f>
        <v>T1R1</v>
      </c>
      <c r="E66" s="125">
        <f>datos_campo!E70</f>
        <v>76</v>
      </c>
      <c r="F66" s="128">
        <f>datos_campo!F70</f>
        <v>18</v>
      </c>
      <c r="G66" s="125">
        <f>datos_campo!G70</f>
        <v>0</v>
      </c>
      <c r="H66" s="125">
        <f>datos_campo!H70</f>
        <v>20</v>
      </c>
      <c r="I66" s="128">
        <f>(datos_campo!I70/H66)</f>
        <v>23.6</v>
      </c>
      <c r="J66" s="128">
        <f>(datos_campo!J70/H66)</f>
        <v>6.7</v>
      </c>
      <c r="K66" s="128">
        <f t="shared" si="0"/>
        <v>30.3</v>
      </c>
      <c r="L66" s="128">
        <f t="shared" si="1"/>
        <v>77.887788778877891</v>
      </c>
      <c r="M66" s="128">
        <f t="shared" si="2"/>
        <v>22.112211221122113</v>
      </c>
      <c r="N66" s="129">
        <f>IF(COUNTIF(datos_campo!L70:U70,"&gt;=0")&gt;=1,((SUM(datos_campo!L70:U70)*100)/(COUNTIF(datos_campo!L70:U70,"&gt;=0")*20))," ")</f>
        <v>10</v>
      </c>
      <c r="O66" s="125">
        <f>IF(AND(datos_campo!V70&gt;=0,datos_campo!W70&gt;=0),AVERAGE(datos_campo!V70:W70),IF(OR(datos_campo!V70="",datos_campo!W70=""),SUM(datos_campo!V70:W70),"revisar"))*400</f>
        <v>2800</v>
      </c>
      <c r="P66" s="125">
        <f>IF(AND(datos_campo!X70&gt;=0,datos_campo!Y70&gt;=0),AVERAGE(datos_campo!X70:Y70),IF(OR(datos_campo!X70="",datos_campo!Y70=""),SUM(datos_campo!X70:Y70),"revisar"))*400</f>
        <v>12400</v>
      </c>
      <c r="Q66" s="125">
        <f>IF(AND(datos_campo!Z70&gt;=0,datos_campo!AA70&gt;=0),AVERAGE(datos_campo!Z70:AA70),IF(OR(datos_campo!Z70="",datos_campo!AA70=""),SUM(datos_campo!Z70:AA70),"revisar"))*400</f>
        <v>0</v>
      </c>
      <c r="R66" s="125">
        <f>IF(AND(datos_campo!AB70&gt;=0,datos_campo!AC70&gt;=0),AVERAGE(datos_campo!AB70:AC70),IF(OR(datos_campo!AB70="",datos_campo!AC70=""),SUM(datos_campo!AB70:AC70),"revisar"))*400</f>
        <v>0</v>
      </c>
      <c r="S66" s="125">
        <f>IF(AND(datos_campo!AD70&gt;=0,datos_campo!AE70&gt;=0),AVERAGE(datos_campo!AD70:AE70),IF(OR(datos_campo!AD70="",datos_campo!AE70=""),SUM(datos_campo!AD70:AE70),"revisar"))*400</f>
        <v>0</v>
      </c>
      <c r="T66" s="125">
        <f>IF(AND(datos_campo!AF70&gt;=0,datos_campo!AG70&gt;=0),AVERAGE(datos_campo!AF70:AG70),IF(OR(datos_campo!AF70="",datos_campo!AG70=""),SUM(datos_campo!AF70:AG70),"revisar"))*400</f>
        <v>0</v>
      </c>
      <c r="U66" s="125">
        <f t="shared" si="3"/>
        <v>15200</v>
      </c>
      <c r="V66" s="125">
        <f>IF(AND(datos_campo!AH70&gt;=0,datos_campo!AI70&gt;=0),AVERAGE(datos_campo!AH70:AI70),IF(OR(datos_campo!AH70="",datos_campo!AI70=""),SUM(datos_campo!AH70:AI70),"revisar"))*400</f>
        <v>0</v>
      </c>
      <c r="W66" s="125">
        <f>IF(AND(datos_campo!AJ70&gt;=0,datos_campo!AK70&gt;=0),AVERAGE(datos_campo!AJ70:AK70),IF(OR(datos_campo!AJ70="",datos_campo!AK70=""),SUM(datos_campo!AJ70:AK70),"revisar"))*400</f>
        <v>0</v>
      </c>
      <c r="X66" s="130">
        <f t="shared" si="4"/>
        <v>0</v>
      </c>
    </row>
    <row r="67" spans="1:24" x14ac:dyDescent="0.25">
      <c r="A67" s="124">
        <f>datos_campo!A71</f>
        <v>42745</v>
      </c>
      <c r="B67" s="125" t="str">
        <f>datos_campo!B71</f>
        <v>MONTERREY 3</v>
      </c>
      <c r="C67" s="126">
        <f>datos_campo!C71</f>
        <v>3</v>
      </c>
      <c r="D67" s="127" t="str">
        <f>datos_campo!D71</f>
        <v>T1R2</v>
      </c>
      <c r="E67" s="125">
        <f>datos_campo!E71</f>
        <v>77</v>
      </c>
      <c r="F67" s="128">
        <f>datos_campo!F71</f>
        <v>18</v>
      </c>
      <c r="G67" s="125">
        <f>datos_campo!G71</f>
        <v>0</v>
      </c>
      <c r="H67" s="125">
        <f>datos_campo!H71</f>
        <v>20</v>
      </c>
      <c r="I67" s="128">
        <f>(datos_campo!I71/H67)</f>
        <v>40.799999999999997</v>
      </c>
      <c r="J67" s="128">
        <f>(datos_campo!J71/H67)</f>
        <v>17.350000000000001</v>
      </c>
      <c r="K67" s="128">
        <f t="shared" si="0"/>
        <v>58.15</v>
      </c>
      <c r="L67" s="128">
        <f t="shared" si="1"/>
        <v>70.163370593293195</v>
      </c>
      <c r="M67" s="128">
        <f t="shared" si="2"/>
        <v>29.836629406706798</v>
      </c>
      <c r="N67" s="129">
        <f>IF(COUNTIF(datos_campo!L71:U71,"&gt;=0")&gt;=1,((SUM(datos_campo!L71:U71)*100)/(COUNTIF(datos_campo!L71:U71,"&gt;=0")*20))," ")</f>
        <v>4.5</v>
      </c>
      <c r="O67" s="125">
        <f>IF(AND(datos_campo!V71&gt;=0,datos_campo!W71&gt;=0),AVERAGE(datos_campo!V71:W71),IF(OR(datos_campo!V71="",datos_campo!W71=""),SUM(datos_campo!V71:W71),"revisar"))*400</f>
        <v>21600</v>
      </c>
      <c r="P67" s="125">
        <f>IF(AND(datos_campo!X71&gt;=0,datos_campo!Y71&gt;=0),AVERAGE(datos_campo!X71:Y71),IF(OR(datos_campo!X71="",datos_campo!Y71=""),SUM(datos_campo!X71:Y71),"revisar"))*400</f>
        <v>20800</v>
      </c>
      <c r="Q67" s="125">
        <f>IF(AND(datos_campo!Z71&gt;=0,datos_campo!AA71&gt;=0),AVERAGE(datos_campo!Z71:AA71),IF(OR(datos_campo!Z71="",datos_campo!AA71=""),SUM(datos_campo!Z71:AA71),"revisar"))*400</f>
        <v>0</v>
      </c>
      <c r="R67" s="125">
        <f>IF(AND(datos_campo!AB71&gt;=0,datos_campo!AC71&gt;=0),AVERAGE(datos_campo!AB71:AC71),IF(OR(datos_campo!AB71="",datos_campo!AC71=""),SUM(datos_campo!AB71:AC71),"revisar"))*400</f>
        <v>0</v>
      </c>
      <c r="S67" s="125">
        <f>IF(AND(datos_campo!AD71&gt;=0,datos_campo!AE71&gt;=0),AVERAGE(datos_campo!AD71:AE71),IF(OR(datos_campo!AD71="",datos_campo!AE71=""),SUM(datos_campo!AD71:AE71),"revisar"))*400</f>
        <v>0</v>
      </c>
      <c r="T67" s="125">
        <f>IF(AND(datos_campo!AF71&gt;=0,datos_campo!AG71&gt;=0),AVERAGE(datos_campo!AF71:AG71),IF(OR(datos_campo!AF71="",datos_campo!AG71=""),SUM(datos_campo!AF71:AG71),"revisar"))*400</f>
        <v>0</v>
      </c>
      <c r="U67" s="125">
        <f t="shared" si="3"/>
        <v>42400</v>
      </c>
      <c r="V67" s="125">
        <f>IF(AND(datos_campo!AH71&gt;=0,datos_campo!AI71&gt;=0),AVERAGE(datos_campo!AH71:AI71),IF(OR(datos_campo!AH71="",datos_campo!AI71=""),SUM(datos_campo!AH71:AI71),"revisar"))*400</f>
        <v>0</v>
      </c>
      <c r="W67" s="125">
        <f>IF(AND(datos_campo!AJ71&gt;=0,datos_campo!AK71&gt;=0),AVERAGE(datos_campo!AJ71:AK71),IF(OR(datos_campo!AJ71="",datos_campo!AK71=""),SUM(datos_campo!AJ71:AK71),"revisar"))*400</f>
        <v>1600</v>
      </c>
      <c r="X67" s="130">
        <f t="shared" si="4"/>
        <v>1600</v>
      </c>
    </row>
    <row r="68" spans="1:24" x14ac:dyDescent="0.25">
      <c r="A68" s="124">
        <f>datos_campo!A72</f>
        <v>42745</v>
      </c>
      <c r="B68" s="125" t="str">
        <f>datos_campo!B72</f>
        <v>MONTERREY 3</v>
      </c>
      <c r="C68" s="126">
        <f>datos_campo!C72</f>
        <v>3</v>
      </c>
      <c r="D68" s="127" t="str">
        <f>datos_campo!D72</f>
        <v>T1R3</v>
      </c>
      <c r="E68" s="125">
        <f>datos_campo!E72</f>
        <v>78</v>
      </c>
      <c r="F68" s="128" t="str">
        <f>datos_campo!F72</f>
        <v>17-18</v>
      </c>
      <c r="G68" s="125">
        <f>datos_campo!G72</f>
        <v>0</v>
      </c>
      <c r="H68" s="125">
        <f>datos_campo!H72</f>
        <v>20</v>
      </c>
      <c r="I68" s="128">
        <f>(datos_campo!I72/H68)</f>
        <v>53.7</v>
      </c>
      <c r="J68" s="128">
        <f>(datos_campo!J72/H68)</f>
        <v>25.3</v>
      </c>
      <c r="K68" s="128">
        <f t="shared" si="0"/>
        <v>79</v>
      </c>
      <c r="L68" s="128">
        <f t="shared" si="1"/>
        <v>67.974683544303801</v>
      </c>
      <c r="M68" s="128">
        <f t="shared" si="2"/>
        <v>32.025316455696199</v>
      </c>
      <c r="N68" s="129">
        <f>IF(COUNTIF(datos_campo!L72:U72,"&gt;=0")&gt;=1,((SUM(datos_campo!L72:U72)*100)/(COUNTIF(datos_campo!L72:U72,"&gt;=0")*20))," ")</f>
        <v>0.75</v>
      </c>
      <c r="O68" s="125">
        <f>IF(AND(datos_campo!V72&gt;=0,datos_campo!W72&gt;=0),AVERAGE(datos_campo!V72:W72),IF(OR(datos_campo!V72="",datos_campo!W72=""),SUM(datos_campo!V72:W72),"revisar"))*400</f>
        <v>34000</v>
      </c>
      <c r="P68" s="125">
        <f>IF(AND(datos_campo!X72&gt;=0,datos_campo!Y72&gt;=0),AVERAGE(datos_campo!X72:Y72),IF(OR(datos_campo!X72="",datos_campo!Y72=""),SUM(datos_campo!X72:Y72),"revisar"))*400</f>
        <v>9600</v>
      </c>
      <c r="Q68" s="125">
        <f>IF(AND(datos_campo!Z72&gt;=0,datos_campo!AA72&gt;=0),AVERAGE(datos_campo!Z72:AA72),IF(OR(datos_campo!Z72="",datos_campo!AA72=""),SUM(datos_campo!Z72:AA72),"revisar"))*400</f>
        <v>0</v>
      </c>
      <c r="R68" s="125">
        <f>IF(AND(datos_campo!AB72&gt;=0,datos_campo!AC72&gt;=0),AVERAGE(datos_campo!AB72:AC72),IF(OR(datos_campo!AB72="",datos_campo!AC72=""),SUM(datos_campo!AB72:AC72),"revisar"))*400</f>
        <v>0</v>
      </c>
      <c r="S68" s="125">
        <f>IF(AND(datos_campo!AD72&gt;=0,datos_campo!AE72&gt;=0),AVERAGE(datos_campo!AD72:AE72),IF(OR(datos_campo!AD72="",datos_campo!AE72=""),SUM(datos_campo!AD72:AE72),"revisar"))*400</f>
        <v>0</v>
      </c>
      <c r="T68" s="125">
        <f>IF(AND(datos_campo!AF72&gt;=0,datos_campo!AG72&gt;=0),AVERAGE(datos_campo!AF72:AG72),IF(OR(datos_campo!AF72="",datos_campo!AG72=""),SUM(datos_campo!AF72:AG72),"revisar"))*400</f>
        <v>0</v>
      </c>
      <c r="U68" s="125">
        <f t="shared" si="3"/>
        <v>43600</v>
      </c>
      <c r="V68" s="125">
        <f>IF(AND(datos_campo!AH72&gt;=0,datos_campo!AI72&gt;=0),AVERAGE(datos_campo!AH72:AI72),IF(OR(datos_campo!AH72="",datos_campo!AI72=""),SUM(datos_campo!AH72:AI72),"revisar"))*400</f>
        <v>0</v>
      </c>
      <c r="W68" s="125">
        <f>IF(AND(datos_campo!AJ72&gt;=0,datos_campo!AK72&gt;=0),AVERAGE(datos_campo!AJ72:AK72),IF(OR(datos_campo!AJ72="",datos_campo!AK72=""),SUM(datos_campo!AJ72:AK72),"revisar"))*400</f>
        <v>400</v>
      </c>
      <c r="X68" s="130">
        <f t="shared" si="4"/>
        <v>400</v>
      </c>
    </row>
    <row r="69" spans="1:24" x14ac:dyDescent="0.25">
      <c r="A69" s="124">
        <f>datos_campo!A73</f>
        <v>42745</v>
      </c>
      <c r="B69" s="125" t="str">
        <f>datos_campo!B73</f>
        <v>MONTERREY 3</v>
      </c>
      <c r="C69" s="126">
        <f>datos_campo!C73</f>
        <v>3</v>
      </c>
      <c r="D69" s="127" t="str">
        <f>datos_campo!D73</f>
        <v>T1R4</v>
      </c>
      <c r="E69" s="125">
        <f>datos_campo!E73</f>
        <v>79</v>
      </c>
      <c r="F69" s="128">
        <f>datos_campo!F73</f>
        <v>17</v>
      </c>
      <c r="G69" s="125">
        <f>datos_campo!G73</f>
        <v>0</v>
      </c>
      <c r="H69" s="125">
        <f>datos_campo!H73</f>
        <v>20</v>
      </c>
      <c r="I69" s="128">
        <f>(datos_campo!I73/H69)</f>
        <v>27.1</v>
      </c>
      <c r="J69" s="128">
        <f>(datos_campo!J73/H69)</f>
        <v>15.5</v>
      </c>
      <c r="K69" s="128">
        <f t="shared" si="0"/>
        <v>42.6</v>
      </c>
      <c r="L69" s="128">
        <f t="shared" si="1"/>
        <v>63.6150234741784</v>
      </c>
      <c r="M69" s="128">
        <f t="shared" si="2"/>
        <v>36.384976525821592</v>
      </c>
      <c r="N69" s="129">
        <f>IF(COUNTIF(datos_campo!L73:U73,"&gt;=0")&gt;=1,((SUM(datos_campo!L73:U73)*100)/(COUNTIF(datos_campo!L73:U73,"&gt;=0")*20))," ")</f>
        <v>4.75</v>
      </c>
      <c r="O69" s="125">
        <f>IF(AND(datos_campo!V73&gt;=0,datos_campo!W73&gt;=0),AVERAGE(datos_campo!V73:W73),IF(OR(datos_campo!V73="",datos_campo!W73=""),SUM(datos_campo!V73:W73),"revisar"))*400</f>
        <v>10800</v>
      </c>
      <c r="P69" s="125">
        <f>IF(AND(datos_campo!X73&gt;=0,datos_campo!Y73&gt;=0),AVERAGE(datos_campo!X73:Y73),IF(OR(datos_campo!X73="",datos_campo!Y73=""),SUM(datos_campo!X73:Y73),"revisar"))*400</f>
        <v>5200</v>
      </c>
      <c r="Q69" s="125">
        <f>IF(AND(datos_campo!Z73&gt;=0,datos_campo!AA73&gt;=0),AVERAGE(datos_campo!Z73:AA73),IF(OR(datos_campo!Z73="",datos_campo!AA73=""),SUM(datos_campo!Z73:AA73),"revisar"))*400</f>
        <v>400</v>
      </c>
      <c r="R69" s="125">
        <f>IF(AND(datos_campo!AB73&gt;=0,datos_campo!AC73&gt;=0),AVERAGE(datos_campo!AB73:AC73),IF(OR(datos_campo!AB73="",datos_campo!AC73=""),SUM(datos_campo!AB73:AC73),"revisar"))*400</f>
        <v>0</v>
      </c>
      <c r="S69" s="125">
        <f>IF(AND(datos_campo!AD73&gt;=0,datos_campo!AE73&gt;=0),AVERAGE(datos_campo!AD73:AE73),IF(OR(datos_campo!AD73="",datos_campo!AE73=""),SUM(datos_campo!AD73:AE73),"revisar"))*400</f>
        <v>0</v>
      </c>
      <c r="T69" s="125">
        <f>IF(AND(datos_campo!AF73&gt;=0,datos_campo!AG73&gt;=0),AVERAGE(datos_campo!AF73:AG73),IF(OR(datos_campo!AF73="",datos_campo!AG73=""),SUM(datos_campo!AF73:AG73),"revisar"))*400</f>
        <v>0</v>
      </c>
      <c r="U69" s="125">
        <f t="shared" si="3"/>
        <v>16400</v>
      </c>
      <c r="V69" s="125">
        <f>IF(AND(datos_campo!AH73&gt;=0,datos_campo!AI73&gt;=0),AVERAGE(datos_campo!AH73:AI73),IF(OR(datos_campo!AH73="",datos_campo!AI73=""),SUM(datos_campo!AH73:AI73),"revisar"))*400</f>
        <v>0</v>
      </c>
      <c r="W69" s="125">
        <f>IF(AND(datos_campo!AJ73&gt;=0,datos_campo!AK73&gt;=0),AVERAGE(datos_campo!AJ73:AK73),IF(OR(datos_campo!AJ73="",datos_campo!AK73=""),SUM(datos_campo!AJ73:AK73),"revisar"))*400</f>
        <v>400</v>
      </c>
      <c r="X69" s="130">
        <f t="shared" si="4"/>
        <v>400</v>
      </c>
    </row>
    <row r="70" spans="1:24" ht="15.75" thickBot="1" x14ac:dyDescent="0.3">
      <c r="A70" s="131">
        <f>datos_campo!A74</f>
        <v>42745</v>
      </c>
      <c r="B70" s="132" t="str">
        <f>datos_campo!B74</f>
        <v>MONTERREY 3</v>
      </c>
      <c r="C70" s="133">
        <f>datos_campo!C74</f>
        <v>3</v>
      </c>
      <c r="D70" s="134" t="str">
        <f>datos_campo!D74</f>
        <v>T1R5</v>
      </c>
      <c r="E70" s="132">
        <f>datos_campo!E74</f>
        <v>80</v>
      </c>
      <c r="F70" s="135">
        <f>datos_campo!F74</f>
        <v>17</v>
      </c>
      <c r="G70" s="132">
        <f>datos_campo!G74</f>
        <v>0</v>
      </c>
      <c r="H70" s="132">
        <f>datos_campo!H74</f>
        <v>20</v>
      </c>
      <c r="I70" s="135">
        <f>(datos_campo!I74/H70)</f>
        <v>20.25</v>
      </c>
      <c r="J70" s="135">
        <f>(datos_campo!J74/H70)</f>
        <v>28.45</v>
      </c>
      <c r="K70" s="135">
        <f t="shared" si="0"/>
        <v>48.7</v>
      </c>
      <c r="L70" s="135">
        <f t="shared" si="1"/>
        <v>41.581108829568784</v>
      </c>
      <c r="M70" s="135">
        <f t="shared" si="2"/>
        <v>58.418891170431209</v>
      </c>
      <c r="N70" s="136">
        <f>IF(COUNTIF(datos_campo!L74:U74,"&gt;=0")&gt;=1,((SUM(datos_campo!L74:U74)*100)/(COUNTIF(datos_campo!L74:U74,"&gt;=0")*20))," ")</f>
        <v>6.25</v>
      </c>
      <c r="O70" s="132">
        <f>IF(AND(datos_campo!V74&gt;=0,datos_campo!W74&gt;=0),AVERAGE(datos_campo!V74:W74),IF(OR(datos_campo!V74="",datos_campo!W74=""),SUM(datos_campo!V74:W74),"revisar"))*400</f>
        <v>31200</v>
      </c>
      <c r="P70" s="132">
        <f>IF(AND(datos_campo!X74&gt;=0,datos_campo!Y74&gt;=0),AVERAGE(datos_campo!X74:Y74),IF(OR(datos_campo!X74="",datos_campo!Y74=""),SUM(datos_campo!X74:Y74),"revisar"))*400</f>
        <v>18400</v>
      </c>
      <c r="Q70" s="132">
        <f>IF(AND(datos_campo!Z74&gt;=0,datos_campo!AA74&gt;=0),AVERAGE(datos_campo!Z74:AA74),IF(OR(datos_campo!Z74="",datos_campo!AA74=""),SUM(datos_campo!Z74:AA74),"revisar"))*400</f>
        <v>400</v>
      </c>
      <c r="R70" s="132">
        <f>IF(AND(datos_campo!AB74&gt;=0,datos_campo!AC74&gt;=0),AVERAGE(datos_campo!AB74:AC74),IF(OR(datos_campo!AB74="",datos_campo!AC74=""),SUM(datos_campo!AB74:AC74),"revisar"))*400</f>
        <v>0</v>
      </c>
      <c r="S70" s="132">
        <f>IF(AND(datos_campo!AD74&gt;=0,datos_campo!AE74&gt;=0),AVERAGE(datos_campo!AD74:AE74),IF(OR(datos_campo!AD74="",datos_campo!AE74=""),SUM(datos_campo!AD74:AE74),"revisar"))*400</f>
        <v>0</v>
      </c>
      <c r="T70" s="132">
        <f>IF(AND(datos_campo!AF74&gt;=0,datos_campo!AG74&gt;=0),AVERAGE(datos_campo!AF74:AG74),IF(OR(datos_campo!AF74="",datos_campo!AG74=""),SUM(datos_campo!AF74:AG74),"revisar"))*400</f>
        <v>0</v>
      </c>
      <c r="U70" s="132">
        <f t="shared" si="3"/>
        <v>50000</v>
      </c>
      <c r="V70" s="132">
        <f>IF(AND(datos_campo!AH74&gt;=0,datos_campo!AI74&gt;=0),AVERAGE(datos_campo!AH74:AI74),IF(OR(datos_campo!AH74="",datos_campo!AI74=""),SUM(datos_campo!AH74:AI74),"revisar"))*400</f>
        <v>0</v>
      </c>
      <c r="W70" s="132">
        <f>IF(AND(datos_campo!AJ74&gt;=0,datos_campo!AK74&gt;=0),AVERAGE(datos_campo!AJ74:AK74),IF(OR(datos_campo!AJ74="",datos_campo!AK74=""),SUM(datos_campo!AJ74:AK74),"revisar"))*400</f>
        <v>2400</v>
      </c>
      <c r="X70" s="137">
        <f t="shared" si="4"/>
        <v>2400</v>
      </c>
    </row>
    <row r="71" spans="1:24" x14ac:dyDescent="0.25">
      <c r="A71" s="27">
        <f>datos_campo!A75</f>
        <v>42780</v>
      </c>
      <c r="B71" s="5" t="str">
        <f>datos_campo!B75</f>
        <v>ALAMEDA</v>
      </c>
      <c r="C71" s="114">
        <f>datos_campo!C75</f>
        <v>4</v>
      </c>
      <c r="D71" s="22" t="str">
        <f>datos_campo!D75</f>
        <v>T0R1</v>
      </c>
      <c r="E71" s="5">
        <f>datos_campo!E75</f>
        <v>61</v>
      </c>
      <c r="F71" s="6">
        <f>datos_campo!F75</f>
        <v>10</v>
      </c>
      <c r="G71" s="5">
        <f>datos_campo!G75</f>
        <v>0</v>
      </c>
      <c r="H71" s="5">
        <f>datos_campo!H75</f>
        <v>20</v>
      </c>
      <c r="I71" s="6">
        <f>(datos_campo!I75/H71)</f>
        <v>9.6</v>
      </c>
      <c r="J71" s="6">
        <f>(datos_campo!J75/H71)</f>
        <v>17.75</v>
      </c>
      <c r="K71" s="6">
        <f t="shared" si="0"/>
        <v>27.35</v>
      </c>
      <c r="L71" s="6">
        <f t="shared" si="1"/>
        <v>35.100548446069467</v>
      </c>
      <c r="M71" s="6">
        <f t="shared" si="2"/>
        <v>64.899451553930533</v>
      </c>
      <c r="N71" s="7">
        <f>IF(COUNTIF(datos_campo!L75:U75,"&gt;=0")&gt;=1,((SUM(datos_campo!L75:U75)*100)/(COUNTIF(datos_campo!L75:U75,"&gt;=0")*20))," ")</f>
        <v>2.75</v>
      </c>
      <c r="O71" s="5">
        <f>IF(AND(datos_campo!V75&gt;=0,datos_campo!W75&gt;=0),AVERAGE(datos_campo!V75:W75),IF(OR(datos_campo!V75="",datos_campo!W75=""),SUM(datos_campo!V75:W75),"revisar"))*400</f>
        <v>7600</v>
      </c>
      <c r="P71" s="5">
        <f>IF(AND(datos_campo!X75&gt;=0,datos_campo!Y75&gt;=0),AVERAGE(datos_campo!X75:Y75),IF(OR(datos_campo!X75="",datos_campo!Y75=""),SUM(datos_campo!X75:Y75),"revisar"))*400</f>
        <v>5600</v>
      </c>
      <c r="Q71" s="5">
        <f>IF(AND(datos_campo!Z75&gt;=0,datos_campo!AA75&gt;=0),AVERAGE(datos_campo!Z75:AA75),IF(OR(datos_campo!Z75="",datos_campo!AA75=""),SUM(datos_campo!Z75:AA75),"revisar"))*400</f>
        <v>0</v>
      </c>
      <c r="R71" s="5">
        <f>IF(AND(datos_campo!AB75&gt;=0,datos_campo!AC75&gt;=0),AVERAGE(datos_campo!AB75:AC75),IF(OR(datos_campo!AB75="",datos_campo!AC75=""),SUM(datos_campo!AB75:AC75),"revisar"))*400</f>
        <v>0</v>
      </c>
      <c r="S71" s="5">
        <f>IF(AND(datos_campo!AD75&gt;=0,datos_campo!AE75&gt;=0),AVERAGE(datos_campo!AD75:AE75),IF(OR(datos_campo!AD75="",datos_campo!AE75=""),SUM(datos_campo!AD75:AE75),"revisar"))*400</f>
        <v>0</v>
      </c>
      <c r="T71" s="5">
        <f>IF(AND(datos_campo!AF75&gt;=0,datos_campo!AG75&gt;=0),AVERAGE(datos_campo!AF75:AG75),IF(OR(datos_campo!AF75="",datos_campo!AG75=""),SUM(datos_campo!AF75:AG75),"revisar"))*400</f>
        <v>0</v>
      </c>
      <c r="U71" s="5">
        <f t="shared" si="3"/>
        <v>13200</v>
      </c>
      <c r="V71" s="5">
        <f>IF(AND(datos_campo!AH75&gt;=0,datos_campo!AI75&gt;=0),AVERAGE(datos_campo!AH75:AI75),IF(OR(datos_campo!AH75="",datos_campo!AI75=""),SUM(datos_campo!AH75:AI75),"revisar"))*400</f>
        <v>0</v>
      </c>
      <c r="W71" s="5">
        <f>IF(AND(datos_campo!AJ75&gt;=0,datos_campo!AK75&gt;=0),AVERAGE(datos_campo!AJ75:AK75),IF(OR(datos_campo!AJ75="",datos_campo!AK75=""),SUM(datos_campo!AJ75:AK75),"revisar"))*400</f>
        <v>1600</v>
      </c>
      <c r="X71" s="100">
        <f t="shared" si="4"/>
        <v>1600</v>
      </c>
    </row>
    <row r="72" spans="1:24" x14ac:dyDescent="0.25">
      <c r="A72" s="32">
        <f>datos_campo!A76</f>
        <v>42780</v>
      </c>
      <c r="B72" s="28" t="str">
        <f>datos_campo!B76</f>
        <v>ALAMEDA</v>
      </c>
      <c r="C72" s="115">
        <f>datos_campo!C76</f>
        <v>4</v>
      </c>
      <c r="D72" s="29" t="str">
        <f>datos_campo!D76</f>
        <v>T0R2</v>
      </c>
      <c r="E72" s="28">
        <f>datos_campo!E76</f>
        <v>62</v>
      </c>
      <c r="F72" s="30">
        <f>datos_campo!F76</f>
        <v>10</v>
      </c>
      <c r="G72" s="28">
        <f>datos_campo!G76</f>
        <v>0</v>
      </c>
      <c r="H72" s="28">
        <f>datos_campo!H76</f>
        <v>20</v>
      </c>
      <c r="I72" s="30">
        <f>(datos_campo!I76/H72)</f>
        <v>7.55</v>
      </c>
      <c r="J72" s="30">
        <f>(datos_campo!J76/H72)</f>
        <v>19.649999999999999</v>
      </c>
      <c r="K72" s="30">
        <f t="shared" si="0"/>
        <v>27.2</v>
      </c>
      <c r="L72" s="30">
        <f t="shared" si="1"/>
        <v>27.757352941176471</v>
      </c>
      <c r="M72" s="30">
        <f t="shared" si="2"/>
        <v>72.242647058823522</v>
      </c>
      <c r="N72" s="31">
        <f>IF(COUNTIF(datos_campo!L76:U76,"&gt;=0")&gt;=1,((SUM(datos_campo!L76:U76)*100)/(COUNTIF(datos_campo!L76:U76,"&gt;=0")*20))," ")</f>
        <v>16.5</v>
      </c>
      <c r="O72" s="28">
        <f>IF(AND(datos_campo!V76&gt;=0,datos_campo!W76&gt;=0),AVERAGE(datos_campo!V76:W76),IF(OR(datos_campo!V76="",datos_campo!W76=""),SUM(datos_campo!V76:W76),"revisar"))*400</f>
        <v>30000</v>
      </c>
      <c r="P72" s="28">
        <f>IF(AND(datos_campo!X76&gt;=0,datos_campo!Y76&gt;=0),AVERAGE(datos_campo!X76:Y76),IF(OR(datos_campo!X76="",datos_campo!Y76=""),SUM(datos_campo!X76:Y76),"revisar"))*400</f>
        <v>4400</v>
      </c>
      <c r="Q72" s="28">
        <f>IF(AND(datos_campo!Z76&gt;=0,datos_campo!AA76&gt;=0),AVERAGE(datos_campo!Z76:AA76),IF(OR(datos_campo!Z76="",datos_campo!AA76=""),SUM(datos_campo!Z76:AA76),"revisar"))*400</f>
        <v>0</v>
      </c>
      <c r="R72" s="28">
        <f>IF(AND(datos_campo!AB76&gt;=0,datos_campo!AC76&gt;=0),AVERAGE(datos_campo!AB76:AC76),IF(OR(datos_campo!AB76="",datos_campo!AC76=""),SUM(datos_campo!AB76:AC76),"revisar"))*400</f>
        <v>400</v>
      </c>
      <c r="S72" s="28">
        <f>IF(AND(datos_campo!AD76&gt;=0,datos_campo!AE76&gt;=0),AVERAGE(datos_campo!AD76:AE76),IF(OR(datos_campo!AD76="",datos_campo!AE76=""),SUM(datos_campo!AD76:AE76),"revisar"))*400</f>
        <v>0</v>
      </c>
      <c r="T72" s="28">
        <f>IF(AND(datos_campo!AF76&gt;=0,datos_campo!AG76&gt;=0),AVERAGE(datos_campo!AF76:AG76),IF(OR(datos_campo!AF76="",datos_campo!AG76=""),SUM(datos_campo!AF76:AG76),"revisar"))*400</f>
        <v>0</v>
      </c>
      <c r="U72" s="28">
        <f t="shared" si="3"/>
        <v>34800</v>
      </c>
      <c r="V72" s="28">
        <f>IF(AND(datos_campo!AH76&gt;=0,datos_campo!AI76&gt;=0),AVERAGE(datos_campo!AH76:AI76),IF(OR(datos_campo!AH76="",datos_campo!AI76=""),SUM(datos_campo!AH76:AI76),"revisar"))*400</f>
        <v>0</v>
      </c>
      <c r="W72" s="28">
        <f>IF(AND(datos_campo!AJ76&gt;=0,datos_campo!AK76&gt;=0),AVERAGE(datos_campo!AJ76:AK76),IF(OR(datos_campo!AJ76="",datos_campo!AK76=""),SUM(datos_campo!AJ76:AK76),"revisar"))*400</f>
        <v>1600</v>
      </c>
      <c r="X72" s="38">
        <f t="shared" si="4"/>
        <v>1600</v>
      </c>
    </row>
    <row r="73" spans="1:24" x14ac:dyDescent="0.25">
      <c r="A73" s="32">
        <f>datos_campo!A77</f>
        <v>42780</v>
      </c>
      <c r="B73" s="28" t="str">
        <f>datos_campo!B77</f>
        <v>ALAMEDA</v>
      </c>
      <c r="C73" s="115">
        <f>datos_campo!C77</f>
        <v>4</v>
      </c>
      <c r="D73" s="29" t="str">
        <f>datos_campo!D77</f>
        <v>T0R3</v>
      </c>
      <c r="E73" s="28">
        <f>datos_campo!E77</f>
        <v>63</v>
      </c>
      <c r="F73" s="30">
        <f>datos_campo!F77</f>
        <v>10</v>
      </c>
      <c r="G73" s="28">
        <f>datos_campo!G77</f>
        <v>0</v>
      </c>
      <c r="H73" s="28">
        <f>datos_campo!H77</f>
        <v>20</v>
      </c>
      <c r="I73" s="30">
        <f>(datos_campo!I77/H73)</f>
        <v>9.85</v>
      </c>
      <c r="J73" s="30">
        <f>(datos_campo!J77/H73)</f>
        <v>24.3</v>
      </c>
      <c r="K73" s="30">
        <f t="shared" si="0"/>
        <v>34.15</v>
      </c>
      <c r="L73" s="30">
        <f t="shared" si="1"/>
        <v>28.843338213762813</v>
      </c>
      <c r="M73" s="30">
        <f t="shared" si="2"/>
        <v>71.156661786237194</v>
      </c>
      <c r="N73" s="31">
        <f>IF(COUNTIF(datos_campo!L77:U77,"&gt;=0")&gt;=1,((SUM(datos_campo!L77:U77)*100)/(COUNTIF(datos_campo!L77:U77,"&gt;=0")*20))," ")</f>
        <v>20.350000000000001</v>
      </c>
      <c r="O73" s="28">
        <f>IF(AND(datos_campo!V77&gt;=0,datos_campo!W77&gt;=0),AVERAGE(datos_campo!V77:W77),IF(OR(datos_campo!V77="",datos_campo!W77=""),SUM(datos_campo!V77:W77),"revisar"))*400</f>
        <v>22800</v>
      </c>
      <c r="P73" s="28">
        <f>IF(AND(datos_campo!X77&gt;=0,datos_campo!Y77&gt;=0),AVERAGE(datos_campo!X77:Y77),IF(OR(datos_campo!X77="",datos_campo!Y77=""),SUM(datos_campo!X77:Y77),"revisar"))*400</f>
        <v>9200</v>
      </c>
      <c r="Q73" s="28">
        <f>IF(AND(datos_campo!Z77&gt;=0,datos_campo!AA77&gt;=0),AVERAGE(datos_campo!Z77:AA77),IF(OR(datos_campo!Z77="",datos_campo!AA77=""),SUM(datos_campo!Z77:AA77),"revisar"))*400</f>
        <v>0</v>
      </c>
      <c r="R73" s="28">
        <f>IF(AND(datos_campo!AB77&gt;=0,datos_campo!AC77&gt;=0),AVERAGE(datos_campo!AB77:AC77),IF(OR(datos_campo!AB77="",datos_campo!AC77=""),SUM(datos_campo!AB77:AC77),"revisar"))*400</f>
        <v>0</v>
      </c>
      <c r="S73" s="28">
        <f>IF(AND(datos_campo!AD77&gt;=0,datos_campo!AE77&gt;=0),AVERAGE(datos_campo!AD77:AE77),IF(OR(datos_campo!AD77="",datos_campo!AE77=""),SUM(datos_campo!AD77:AE77),"revisar"))*400</f>
        <v>0</v>
      </c>
      <c r="T73" s="28">
        <f>IF(AND(datos_campo!AF77&gt;=0,datos_campo!AG77&gt;=0),AVERAGE(datos_campo!AF77:AG77),IF(OR(datos_campo!AF77="",datos_campo!AG77=""),SUM(datos_campo!AF77:AG77),"revisar"))*400</f>
        <v>0</v>
      </c>
      <c r="U73" s="28">
        <f t="shared" si="3"/>
        <v>32000</v>
      </c>
      <c r="V73" s="28">
        <f>IF(AND(datos_campo!AH77&gt;=0,datos_campo!AI77&gt;=0),AVERAGE(datos_campo!AH77:AI77),IF(OR(datos_campo!AH77="",datos_campo!AI77=""),SUM(datos_campo!AH77:AI77),"revisar"))*400</f>
        <v>0</v>
      </c>
      <c r="W73" s="28">
        <f>IF(AND(datos_campo!AJ77&gt;=0,datos_campo!AK77&gt;=0),AVERAGE(datos_campo!AJ77:AK77),IF(OR(datos_campo!AJ77="",datos_campo!AK77=""),SUM(datos_campo!AJ77:AK77),"revisar"))*400</f>
        <v>4800</v>
      </c>
      <c r="X73" s="38">
        <f t="shared" si="4"/>
        <v>4800</v>
      </c>
    </row>
    <row r="74" spans="1:24" x14ac:dyDescent="0.25">
      <c r="A74" s="32">
        <f>datos_campo!A78</f>
        <v>42780</v>
      </c>
      <c r="B74" s="28" t="str">
        <f>datos_campo!B78</f>
        <v>ALAMEDA</v>
      </c>
      <c r="C74" s="115">
        <f>datos_campo!C78</f>
        <v>4</v>
      </c>
      <c r="D74" s="29" t="str">
        <f>datos_campo!D78</f>
        <v>T0R4</v>
      </c>
      <c r="E74" s="28">
        <f>datos_campo!E78</f>
        <v>64</v>
      </c>
      <c r="F74" s="30">
        <f>datos_campo!F78</f>
        <v>10</v>
      </c>
      <c r="G74" s="28">
        <f>datos_campo!G78</f>
        <v>0</v>
      </c>
      <c r="H74" s="28">
        <f>datos_campo!H78</f>
        <v>20</v>
      </c>
      <c r="I74" s="30">
        <f>(datos_campo!I78/H74)</f>
        <v>17.100000000000001</v>
      </c>
      <c r="J74" s="30">
        <f>(datos_campo!J78/H74)</f>
        <v>22.05</v>
      </c>
      <c r="K74" s="30">
        <f t="shared" si="0"/>
        <v>39.150000000000006</v>
      </c>
      <c r="L74" s="30">
        <f t="shared" si="1"/>
        <v>43.678160919540232</v>
      </c>
      <c r="M74" s="30">
        <f t="shared" si="2"/>
        <v>56.32183908045976</v>
      </c>
      <c r="N74" s="31">
        <f>IF(COUNTIF(datos_campo!L78:U78,"&gt;=0")&gt;=1,((SUM(datos_campo!L78:U78)*100)/(COUNTIF(datos_campo!L78:U78,"&gt;=0")*20))," ")</f>
        <v>10.5</v>
      </c>
      <c r="O74" s="28">
        <f>IF(AND(datos_campo!V78&gt;=0,datos_campo!W78&gt;=0),AVERAGE(datos_campo!V78:W78),IF(OR(datos_campo!V78="",datos_campo!W78=""),SUM(datos_campo!V78:W78),"revisar"))*400</f>
        <v>35200</v>
      </c>
      <c r="P74" s="28">
        <f>IF(AND(datos_campo!X78&gt;=0,datos_campo!Y78&gt;=0),AVERAGE(datos_campo!X78:Y78),IF(OR(datos_campo!X78="",datos_campo!Y78=""),SUM(datos_campo!X78:Y78),"revisar"))*400</f>
        <v>3600</v>
      </c>
      <c r="Q74" s="28">
        <f>IF(AND(datos_campo!Z78&gt;=0,datos_campo!AA78&gt;=0),AVERAGE(datos_campo!Z78:AA78),IF(OR(datos_campo!Z78="",datos_campo!AA78=""),SUM(datos_campo!Z78:AA78),"revisar"))*400</f>
        <v>0</v>
      </c>
      <c r="R74" s="28">
        <f>IF(AND(datos_campo!AB78&gt;=0,datos_campo!AC78&gt;=0),AVERAGE(datos_campo!AB78:AC78),IF(OR(datos_campo!AB78="",datos_campo!AC78=""),SUM(datos_campo!AB78:AC78),"revisar"))*400</f>
        <v>0</v>
      </c>
      <c r="S74" s="28">
        <f>IF(AND(datos_campo!AD78&gt;=0,datos_campo!AE78&gt;=0),AVERAGE(datos_campo!AD78:AE78),IF(OR(datos_campo!AD78="",datos_campo!AE78=""),SUM(datos_campo!AD78:AE78),"revisar"))*400</f>
        <v>0</v>
      </c>
      <c r="T74" s="28">
        <f>IF(AND(datos_campo!AF78&gt;=0,datos_campo!AG78&gt;=0),AVERAGE(datos_campo!AF78:AG78),IF(OR(datos_campo!AF78="",datos_campo!AG78=""),SUM(datos_campo!AF78:AG78),"revisar"))*400</f>
        <v>0</v>
      </c>
      <c r="U74" s="28">
        <f t="shared" si="3"/>
        <v>38800</v>
      </c>
      <c r="V74" s="28">
        <f>IF(AND(datos_campo!AH78&gt;=0,datos_campo!AI78&gt;=0),AVERAGE(datos_campo!AH78:AI78),IF(OR(datos_campo!AH78="",datos_campo!AI78=""),SUM(datos_campo!AH78:AI78),"revisar"))*400</f>
        <v>0</v>
      </c>
      <c r="W74" s="28">
        <f>IF(AND(datos_campo!AJ78&gt;=0,datos_campo!AK78&gt;=0),AVERAGE(datos_campo!AJ78:AK78),IF(OR(datos_campo!AJ78="",datos_campo!AK78=""),SUM(datos_campo!AJ78:AK78),"revisar"))*400</f>
        <v>1600</v>
      </c>
      <c r="X74" s="38">
        <f t="shared" si="4"/>
        <v>1600</v>
      </c>
    </row>
    <row r="75" spans="1:24" x14ac:dyDescent="0.25">
      <c r="A75" s="32">
        <f>datos_campo!A79</f>
        <v>42780</v>
      </c>
      <c r="B75" s="28" t="str">
        <f>datos_campo!B79</f>
        <v>ALAMEDA</v>
      </c>
      <c r="C75" s="115">
        <f>datos_campo!C79</f>
        <v>4</v>
      </c>
      <c r="D75" s="29" t="str">
        <f>datos_campo!D79</f>
        <v>T0R5</v>
      </c>
      <c r="E75" s="28">
        <f>datos_campo!E79</f>
        <v>65</v>
      </c>
      <c r="F75" s="30">
        <f>datos_campo!F79</f>
        <v>10</v>
      </c>
      <c r="G75" s="28">
        <f>datos_campo!G79</f>
        <v>0</v>
      </c>
      <c r="H75" s="28">
        <f>datos_campo!H79</f>
        <v>20</v>
      </c>
      <c r="I75" s="30">
        <f>(datos_campo!I79/H75)</f>
        <v>12</v>
      </c>
      <c r="J75" s="30">
        <f>(datos_campo!J79/H75)</f>
        <v>25.5</v>
      </c>
      <c r="K75" s="30">
        <f t="shared" si="0"/>
        <v>37.5</v>
      </c>
      <c r="L75" s="30">
        <f t="shared" si="1"/>
        <v>32</v>
      </c>
      <c r="M75" s="30">
        <f t="shared" si="2"/>
        <v>68</v>
      </c>
      <c r="N75" s="31">
        <f>IF(COUNTIF(datos_campo!L79:U79,"&gt;=0")&gt;=1,((SUM(datos_campo!L79:U79)*100)/(COUNTIF(datos_campo!L79:U79,"&gt;=0")*20))," ")</f>
        <v>18.75</v>
      </c>
      <c r="O75" s="28">
        <f>IF(AND(datos_campo!V79&gt;=0,datos_campo!W79&gt;=0),AVERAGE(datos_campo!V79:W79),IF(OR(datos_campo!V79="",datos_campo!W79=""),SUM(datos_campo!V79:W79),"revisar"))*400</f>
        <v>62400</v>
      </c>
      <c r="P75" s="28">
        <f>IF(AND(datos_campo!X79&gt;=0,datos_campo!Y79&gt;=0),AVERAGE(datos_campo!X79:Y79),IF(OR(datos_campo!X79="",datos_campo!Y79=""),SUM(datos_campo!X79:Y79),"revisar"))*400</f>
        <v>2400</v>
      </c>
      <c r="Q75" s="28">
        <f>IF(AND(datos_campo!Z79&gt;=0,datos_campo!AA79&gt;=0),AVERAGE(datos_campo!Z79:AA79),IF(OR(datos_campo!Z79="",datos_campo!AA79=""),SUM(datos_campo!Z79:AA79),"revisar"))*400</f>
        <v>0</v>
      </c>
      <c r="R75" s="28">
        <f>IF(AND(datos_campo!AB79&gt;=0,datos_campo!AC79&gt;=0),AVERAGE(datos_campo!AB79:AC79),IF(OR(datos_campo!AB79="",datos_campo!AC79=""),SUM(datos_campo!AB79:AC79),"revisar"))*400</f>
        <v>0</v>
      </c>
      <c r="S75" s="28">
        <f>IF(AND(datos_campo!AD79&gt;=0,datos_campo!AE79&gt;=0),AVERAGE(datos_campo!AD79:AE79),IF(OR(datos_campo!AD79="",datos_campo!AE79=""),SUM(datos_campo!AD79:AE79),"revisar"))*400</f>
        <v>0</v>
      </c>
      <c r="T75" s="28">
        <f>IF(AND(datos_campo!AF79&gt;=0,datos_campo!AG79&gt;=0),AVERAGE(datos_campo!AF79:AG79),IF(OR(datos_campo!AF79="",datos_campo!AG79=""),SUM(datos_campo!AF79:AG79),"revisar"))*400</f>
        <v>0</v>
      </c>
      <c r="U75" s="28">
        <f t="shared" si="3"/>
        <v>64800</v>
      </c>
      <c r="V75" s="28">
        <f>IF(AND(datos_campo!AH79&gt;=0,datos_campo!AI79&gt;=0),AVERAGE(datos_campo!AH79:AI79),IF(OR(datos_campo!AH79="",datos_campo!AI79=""),SUM(datos_campo!AH79:AI79),"revisar"))*400</f>
        <v>0</v>
      </c>
      <c r="W75" s="28">
        <f>IF(AND(datos_campo!AJ79&gt;=0,datos_campo!AK79&gt;=0),AVERAGE(datos_campo!AJ79:AK79),IF(OR(datos_campo!AJ79="",datos_campo!AK79=""),SUM(datos_campo!AJ79:AK79),"revisar"))*400</f>
        <v>2800</v>
      </c>
      <c r="X75" s="38">
        <f t="shared" si="4"/>
        <v>2800</v>
      </c>
    </row>
    <row r="76" spans="1:24" x14ac:dyDescent="0.25">
      <c r="A76" s="32">
        <f>datos_campo!A80</f>
        <v>42780</v>
      </c>
      <c r="B76" s="28" t="str">
        <f>datos_campo!B80</f>
        <v>ALAMEDA</v>
      </c>
      <c r="C76" s="115">
        <f>datos_campo!C80</f>
        <v>4</v>
      </c>
      <c r="D76" s="29" t="str">
        <f>datos_campo!D80</f>
        <v>T1R1</v>
      </c>
      <c r="E76" s="28">
        <f>datos_campo!E80</f>
        <v>66</v>
      </c>
      <c r="F76" s="30">
        <f>datos_campo!F80</f>
        <v>11</v>
      </c>
      <c r="G76" s="28">
        <f>datos_campo!G80</f>
        <v>0</v>
      </c>
      <c r="H76" s="28">
        <f>datos_campo!H80</f>
        <v>20</v>
      </c>
      <c r="I76" s="30">
        <f>(datos_campo!I80/H76)</f>
        <v>23.15</v>
      </c>
      <c r="J76" s="30">
        <f>(datos_campo!J80/H76)</f>
        <v>28.7</v>
      </c>
      <c r="K76" s="30">
        <f t="shared" ref="K76:K139" si="5">I76+J76</f>
        <v>51.849999999999994</v>
      </c>
      <c r="L76" s="30">
        <f t="shared" ref="L76:L139" si="6">(I76*100)/$K76</f>
        <v>44.648023143683709</v>
      </c>
      <c r="M76" s="30">
        <f t="shared" ref="M76:M139" si="7">(J76*100)/$K76</f>
        <v>55.351976856316305</v>
      </c>
      <c r="N76" s="31">
        <f>IF(COUNTIF(datos_campo!L80:U80,"&gt;=0")&gt;=1,((SUM(datos_campo!L80:U80)*100)/(COUNTIF(datos_campo!L80:U80,"&gt;=0")*20))," ")</f>
        <v>16.899999999999999</v>
      </c>
      <c r="O76" s="28">
        <f>IF(AND(datos_campo!V80&gt;=0,datos_campo!W80&gt;=0),AVERAGE(datos_campo!V80:W80),IF(OR(datos_campo!V80="",datos_campo!W80=""),SUM(datos_campo!V80:W80),"revisar"))*400</f>
        <v>41200</v>
      </c>
      <c r="P76" s="28">
        <f>IF(AND(datos_campo!X80&gt;=0,datos_campo!Y80&gt;=0),AVERAGE(datos_campo!X80:Y80),IF(OR(datos_campo!X80="",datos_campo!Y80=""),SUM(datos_campo!X80:Y80),"revisar"))*400</f>
        <v>8400</v>
      </c>
      <c r="Q76" s="28">
        <f>IF(AND(datos_campo!Z80&gt;=0,datos_campo!AA80&gt;=0),AVERAGE(datos_campo!Z80:AA80),IF(OR(datos_campo!Z80="",datos_campo!AA80=""),SUM(datos_campo!Z80:AA80),"revisar"))*400</f>
        <v>0</v>
      </c>
      <c r="R76" s="28">
        <f>IF(AND(datos_campo!AB80&gt;=0,datos_campo!AC80&gt;=0),AVERAGE(datos_campo!AB80:AC80),IF(OR(datos_campo!AB80="",datos_campo!AC80=""),SUM(datos_campo!AB80:AC80),"revisar"))*400</f>
        <v>0</v>
      </c>
      <c r="S76" s="28">
        <f>IF(AND(datos_campo!AD80&gt;=0,datos_campo!AE80&gt;=0),AVERAGE(datos_campo!AD80:AE80),IF(OR(datos_campo!AD80="",datos_campo!AE80=""),SUM(datos_campo!AD80:AE80),"revisar"))*400</f>
        <v>0</v>
      </c>
      <c r="T76" s="28">
        <f>IF(AND(datos_campo!AF80&gt;=0,datos_campo!AG80&gt;=0),AVERAGE(datos_campo!AF80:AG80),IF(OR(datos_campo!AF80="",datos_campo!AG80=""),SUM(datos_campo!AF80:AG80),"revisar"))*400</f>
        <v>0</v>
      </c>
      <c r="U76" s="28">
        <f t="shared" ref="U76:U139" si="8">SUM(O76:T76)</f>
        <v>49600</v>
      </c>
      <c r="V76" s="28">
        <f>IF(AND(datos_campo!AH80&gt;=0,datos_campo!AI80&gt;=0),AVERAGE(datos_campo!AH80:AI80),IF(OR(datos_campo!AH80="",datos_campo!AI80=""),SUM(datos_campo!AH80:AI80),"revisar"))*400</f>
        <v>0</v>
      </c>
      <c r="W76" s="28">
        <f>IF(AND(datos_campo!AJ80&gt;=0,datos_campo!AK80&gt;=0),AVERAGE(datos_campo!AJ80:AK80),IF(OR(datos_campo!AJ80="",datos_campo!AK80=""),SUM(datos_campo!AJ80:AK80),"revisar"))*400</f>
        <v>800</v>
      </c>
      <c r="X76" s="38">
        <f t="shared" ref="X76:X139" si="9">SUM(V76+W76)</f>
        <v>800</v>
      </c>
    </row>
    <row r="77" spans="1:24" x14ac:dyDescent="0.25">
      <c r="A77" s="32">
        <f>datos_campo!A81</f>
        <v>42780</v>
      </c>
      <c r="B77" s="28" t="str">
        <f>datos_campo!B81</f>
        <v>ALAMEDA</v>
      </c>
      <c r="C77" s="115">
        <f>datos_campo!C81</f>
        <v>4</v>
      </c>
      <c r="D77" s="29" t="str">
        <f>datos_campo!D81</f>
        <v>T1R2</v>
      </c>
      <c r="E77" s="28">
        <f>datos_campo!E81</f>
        <v>67</v>
      </c>
      <c r="F77" s="30">
        <f>datos_campo!F81</f>
        <v>11</v>
      </c>
      <c r="G77" s="28">
        <f>datos_campo!G81</f>
        <v>0</v>
      </c>
      <c r="H77" s="28">
        <f>datos_campo!H81</f>
        <v>20</v>
      </c>
      <c r="I77" s="30">
        <f>(datos_campo!I81/H77)</f>
        <v>16.2</v>
      </c>
      <c r="J77" s="30">
        <f>(datos_campo!J81/H77)</f>
        <v>20</v>
      </c>
      <c r="K77" s="30">
        <f t="shared" si="5"/>
        <v>36.200000000000003</v>
      </c>
      <c r="L77" s="30">
        <f t="shared" si="6"/>
        <v>44.751381215469607</v>
      </c>
      <c r="M77" s="30">
        <f t="shared" si="7"/>
        <v>55.248618784530379</v>
      </c>
      <c r="N77" s="31">
        <f>IF(COUNTIF(datos_campo!L81:U81,"&gt;=0")&gt;=1,((SUM(datos_campo!L81:U81)*100)/(COUNTIF(datos_campo!L81:U81,"&gt;=0")*20))," ")</f>
        <v>4.3499999999999996</v>
      </c>
      <c r="O77" s="28">
        <f>IF(AND(datos_campo!V81&gt;=0,datos_campo!W81&gt;=0),AVERAGE(datos_campo!V81:W81),IF(OR(datos_campo!V81="",datos_campo!W81=""),SUM(datos_campo!V81:W81),"revisar"))*400</f>
        <v>12400</v>
      </c>
      <c r="P77" s="28">
        <f>IF(AND(datos_campo!X81&gt;=0,datos_campo!Y81&gt;=0),AVERAGE(datos_campo!X81:Y81),IF(OR(datos_campo!X81="",datos_campo!Y81=""),SUM(datos_campo!X81:Y81),"revisar"))*400</f>
        <v>2800</v>
      </c>
      <c r="Q77" s="28">
        <f>IF(AND(datos_campo!Z81&gt;=0,datos_campo!AA81&gt;=0),AVERAGE(datos_campo!Z81:AA81),IF(OR(datos_campo!Z81="",datos_campo!AA81=""),SUM(datos_campo!Z81:AA81),"revisar"))*400</f>
        <v>0</v>
      </c>
      <c r="R77" s="28">
        <f>IF(AND(datos_campo!AB81&gt;=0,datos_campo!AC81&gt;=0),AVERAGE(datos_campo!AB81:AC81),IF(OR(datos_campo!AB81="",datos_campo!AC81=""),SUM(datos_campo!AB81:AC81),"revisar"))*400</f>
        <v>0</v>
      </c>
      <c r="S77" s="28">
        <f>IF(AND(datos_campo!AD81&gt;=0,datos_campo!AE81&gt;=0),AVERAGE(datos_campo!AD81:AE81),IF(OR(datos_campo!AD81="",datos_campo!AE81=""),SUM(datos_campo!AD81:AE81),"revisar"))*400</f>
        <v>0</v>
      </c>
      <c r="T77" s="28">
        <f>IF(AND(datos_campo!AF81&gt;=0,datos_campo!AG81&gt;=0),AVERAGE(datos_campo!AF81:AG81),IF(OR(datos_campo!AF81="",datos_campo!AG81=""),SUM(datos_campo!AF81:AG81),"revisar"))*400</f>
        <v>0</v>
      </c>
      <c r="U77" s="28">
        <f t="shared" si="8"/>
        <v>15200</v>
      </c>
      <c r="V77" s="28">
        <f>IF(AND(datos_campo!AH81&gt;=0,datos_campo!AI81&gt;=0),AVERAGE(datos_campo!AH81:AI81),IF(OR(datos_campo!AH81="",datos_campo!AI81=""),SUM(datos_campo!AH81:AI81),"revisar"))*400</f>
        <v>0</v>
      </c>
      <c r="W77" s="28">
        <f>IF(AND(datos_campo!AJ81&gt;=0,datos_campo!AK81&gt;=0),AVERAGE(datos_campo!AJ81:AK81),IF(OR(datos_campo!AJ81="",datos_campo!AK81=""),SUM(datos_campo!AJ81:AK81),"revisar"))*400</f>
        <v>400</v>
      </c>
      <c r="X77" s="38">
        <f t="shared" si="9"/>
        <v>400</v>
      </c>
    </row>
    <row r="78" spans="1:24" x14ac:dyDescent="0.25">
      <c r="A78" s="32">
        <f>datos_campo!A82</f>
        <v>42780</v>
      </c>
      <c r="B78" s="28" t="str">
        <f>datos_campo!B82</f>
        <v>ALAMEDA</v>
      </c>
      <c r="C78" s="115">
        <f>datos_campo!C82</f>
        <v>4</v>
      </c>
      <c r="D78" s="29" t="str">
        <f>datos_campo!D82</f>
        <v>T1R3</v>
      </c>
      <c r="E78" s="28">
        <f>datos_campo!E82</f>
        <v>68</v>
      </c>
      <c r="F78" s="30">
        <f>datos_campo!F82</f>
        <v>11</v>
      </c>
      <c r="G78" s="28">
        <f>datos_campo!G82</f>
        <v>0</v>
      </c>
      <c r="H78" s="28">
        <f>datos_campo!H82</f>
        <v>20</v>
      </c>
      <c r="I78" s="30">
        <f>(datos_campo!I82/H78)</f>
        <v>15.8</v>
      </c>
      <c r="J78" s="30">
        <f>(datos_campo!J82/H78)</f>
        <v>20.65</v>
      </c>
      <c r="K78" s="30">
        <f t="shared" si="5"/>
        <v>36.450000000000003</v>
      </c>
      <c r="L78" s="30">
        <f t="shared" si="6"/>
        <v>43.347050754458159</v>
      </c>
      <c r="M78" s="30">
        <f t="shared" si="7"/>
        <v>56.652949245541834</v>
      </c>
      <c r="N78" s="31">
        <f>IF(COUNTIF(datos_campo!L82:U82,"&gt;=0")&gt;=1,((SUM(datos_campo!L82:U82)*100)/(COUNTIF(datos_campo!L82:U82,"&gt;=0")*20))," ")</f>
        <v>19.649999999999999</v>
      </c>
      <c r="O78" s="28">
        <f>IF(AND(datos_campo!V82&gt;=0,datos_campo!W82&gt;=0),AVERAGE(datos_campo!V82:W82),IF(OR(datos_campo!V82="",datos_campo!W82=""),SUM(datos_campo!V82:W82),"revisar"))*400</f>
        <v>16000</v>
      </c>
      <c r="P78" s="28">
        <f>IF(AND(datos_campo!X82&gt;=0,datos_campo!Y82&gt;=0),AVERAGE(datos_campo!X82:Y82),IF(OR(datos_campo!X82="",datos_campo!Y82=""),SUM(datos_campo!X82:Y82),"revisar"))*400</f>
        <v>1600</v>
      </c>
      <c r="Q78" s="28">
        <f>IF(AND(datos_campo!Z82&gt;=0,datos_campo!AA82&gt;=0),AVERAGE(datos_campo!Z82:AA82),IF(OR(datos_campo!Z82="",datos_campo!AA82=""),SUM(datos_campo!Z82:AA82),"revisar"))*400</f>
        <v>0</v>
      </c>
      <c r="R78" s="28">
        <f>IF(AND(datos_campo!AB82&gt;=0,datos_campo!AC82&gt;=0),AVERAGE(datos_campo!AB82:AC82),IF(OR(datos_campo!AB82="",datos_campo!AC82=""),SUM(datos_campo!AB82:AC82),"revisar"))*400</f>
        <v>0</v>
      </c>
      <c r="S78" s="28">
        <f>IF(AND(datos_campo!AD82&gt;=0,datos_campo!AE82&gt;=0),AVERAGE(datos_campo!AD82:AE82),IF(OR(datos_campo!AD82="",datos_campo!AE82=""),SUM(datos_campo!AD82:AE82),"revisar"))*400</f>
        <v>0</v>
      </c>
      <c r="T78" s="28">
        <f>IF(AND(datos_campo!AF82&gt;=0,datos_campo!AG82&gt;=0),AVERAGE(datos_campo!AF82:AG82),IF(OR(datos_campo!AF82="",datos_campo!AG82=""),SUM(datos_campo!AF82:AG82),"revisar"))*400</f>
        <v>0</v>
      </c>
      <c r="U78" s="28">
        <f t="shared" si="8"/>
        <v>17600</v>
      </c>
      <c r="V78" s="28">
        <f>IF(AND(datos_campo!AH82&gt;=0,datos_campo!AI82&gt;=0),AVERAGE(datos_campo!AH82:AI82),IF(OR(datos_campo!AH82="",datos_campo!AI82=""),SUM(datos_campo!AH82:AI82),"revisar"))*400</f>
        <v>0</v>
      </c>
      <c r="W78" s="28">
        <f>IF(AND(datos_campo!AJ82&gt;=0,datos_campo!AK82&gt;=0),AVERAGE(datos_campo!AJ82:AK82),IF(OR(datos_campo!AJ82="",datos_campo!AK82=""),SUM(datos_campo!AJ82:AK82),"revisar"))*400</f>
        <v>400</v>
      </c>
      <c r="X78" s="38">
        <f t="shared" si="9"/>
        <v>400</v>
      </c>
    </row>
    <row r="79" spans="1:24" x14ac:dyDescent="0.25">
      <c r="A79" s="32">
        <f>datos_campo!A83</f>
        <v>42780</v>
      </c>
      <c r="B79" s="28" t="str">
        <f>datos_campo!B83</f>
        <v>ALAMEDA</v>
      </c>
      <c r="C79" s="115">
        <f>datos_campo!C83</f>
        <v>4</v>
      </c>
      <c r="D79" s="29" t="str">
        <f>datos_campo!D83</f>
        <v>T1R4</v>
      </c>
      <c r="E79" s="28">
        <f>datos_campo!E83</f>
        <v>69</v>
      </c>
      <c r="F79" s="30">
        <f>datos_campo!F83</f>
        <v>11</v>
      </c>
      <c r="G79" s="28">
        <f>datos_campo!G83</f>
        <v>0</v>
      </c>
      <c r="H79" s="28">
        <f>datos_campo!H83</f>
        <v>20</v>
      </c>
      <c r="I79" s="30">
        <f>(datos_campo!I83/H79)</f>
        <v>28.75</v>
      </c>
      <c r="J79" s="30">
        <f>(datos_campo!J83/H79)</f>
        <v>20.95</v>
      </c>
      <c r="K79" s="30">
        <f t="shared" si="5"/>
        <v>49.7</v>
      </c>
      <c r="L79" s="30">
        <f t="shared" si="6"/>
        <v>57.847082494969818</v>
      </c>
      <c r="M79" s="30">
        <f t="shared" si="7"/>
        <v>42.152917505030182</v>
      </c>
      <c r="N79" s="31">
        <f>IF(COUNTIF(datos_campo!L83:U83,"&gt;=0")&gt;=1,((SUM(datos_campo!L83:U83)*100)/(COUNTIF(datos_campo!L83:U83,"&gt;=0")*20))," ")</f>
        <v>20.85</v>
      </c>
      <c r="O79" s="28">
        <f>IF(AND(datos_campo!V83&gt;=0,datos_campo!W83&gt;=0),AVERAGE(datos_campo!V83:W83),IF(OR(datos_campo!V83="",datos_campo!W83=""),SUM(datos_campo!V83:W83),"revisar"))*400</f>
        <v>7200</v>
      </c>
      <c r="P79" s="28">
        <f>IF(AND(datos_campo!X83&gt;=0,datos_campo!Y83&gt;=0),AVERAGE(datos_campo!X83:Y83),IF(OR(datos_campo!X83="",datos_campo!Y83=""),SUM(datos_campo!X83:Y83),"revisar"))*400</f>
        <v>1600</v>
      </c>
      <c r="Q79" s="28">
        <f>IF(AND(datos_campo!Z83&gt;=0,datos_campo!AA83&gt;=0),AVERAGE(datos_campo!Z83:AA83),IF(OR(datos_campo!Z83="",datos_campo!AA83=""),SUM(datos_campo!Z83:AA83),"revisar"))*400</f>
        <v>0</v>
      </c>
      <c r="R79" s="28">
        <f>IF(AND(datos_campo!AB83&gt;=0,datos_campo!AC83&gt;=0),AVERAGE(datos_campo!AB83:AC83),IF(OR(datos_campo!AB83="",datos_campo!AC83=""),SUM(datos_campo!AB83:AC83),"revisar"))*400</f>
        <v>0</v>
      </c>
      <c r="S79" s="28">
        <f>IF(AND(datos_campo!AD83&gt;=0,datos_campo!AE83&gt;=0),AVERAGE(datos_campo!AD83:AE83),IF(OR(datos_campo!AD83="",datos_campo!AE83=""),SUM(datos_campo!AD83:AE83),"revisar"))*400</f>
        <v>0</v>
      </c>
      <c r="T79" s="28">
        <f>IF(AND(datos_campo!AF83&gt;=0,datos_campo!AG83&gt;=0),AVERAGE(datos_campo!AF83:AG83),IF(OR(datos_campo!AF83="",datos_campo!AG83=""),SUM(datos_campo!AF83:AG83),"revisar"))*400</f>
        <v>0</v>
      </c>
      <c r="U79" s="28">
        <f t="shared" si="8"/>
        <v>8800</v>
      </c>
      <c r="V79" s="28">
        <f>IF(AND(datos_campo!AH83&gt;=0,datos_campo!AI83&gt;=0),AVERAGE(datos_campo!AH83:AI83),IF(OR(datos_campo!AH83="",datos_campo!AI83=""),SUM(datos_campo!AH83:AI83),"revisar"))*400</f>
        <v>0</v>
      </c>
      <c r="W79" s="28">
        <f>IF(AND(datos_campo!AJ83&gt;=0,datos_campo!AK83&gt;=0),AVERAGE(datos_campo!AJ83:AK83),IF(OR(datos_campo!AJ83="",datos_campo!AK83=""),SUM(datos_campo!AJ83:AK83),"revisar"))*400</f>
        <v>1600</v>
      </c>
      <c r="X79" s="38">
        <f t="shared" si="9"/>
        <v>1600</v>
      </c>
    </row>
    <row r="80" spans="1:24" ht="15.75" thickBot="1" x14ac:dyDescent="0.3">
      <c r="A80" s="101">
        <f>datos_campo!A84</f>
        <v>42780</v>
      </c>
      <c r="B80" s="102" t="str">
        <f>datos_campo!B84</f>
        <v>ALAMEDA</v>
      </c>
      <c r="C80" s="116">
        <f>datos_campo!C84</f>
        <v>4</v>
      </c>
      <c r="D80" s="103" t="str">
        <f>datos_campo!D84</f>
        <v>T1R5</v>
      </c>
      <c r="E80" s="102">
        <f>datos_campo!E84</f>
        <v>70</v>
      </c>
      <c r="F80" s="104">
        <f>datos_campo!F84</f>
        <v>11</v>
      </c>
      <c r="G80" s="102">
        <f>datos_campo!G84</f>
        <v>0</v>
      </c>
      <c r="H80" s="102">
        <f>datos_campo!H84</f>
        <v>20</v>
      </c>
      <c r="I80" s="104">
        <f>(datos_campo!I84/H80)</f>
        <v>14.4</v>
      </c>
      <c r="J80" s="104">
        <f>(datos_campo!J84/H80)</f>
        <v>26.8</v>
      </c>
      <c r="K80" s="104">
        <f t="shared" si="5"/>
        <v>41.2</v>
      </c>
      <c r="L80" s="104">
        <f t="shared" si="6"/>
        <v>34.95145631067961</v>
      </c>
      <c r="M80" s="104">
        <f t="shared" si="7"/>
        <v>65.048543689320383</v>
      </c>
      <c r="N80" s="105">
        <f>IF(COUNTIF(datos_campo!L84:U84,"&gt;=0")&gt;=1,((SUM(datos_campo!L84:U84)*100)/(COUNTIF(datos_campo!L84:U84,"&gt;=0")*20))," ")</f>
        <v>7</v>
      </c>
      <c r="O80" s="102">
        <f>IF(AND(datos_campo!V84&gt;=0,datos_campo!W84&gt;=0),AVERAGE(datos_campo!V84:W84),IF(OR(datos_campo!V84="",datos_campo!W84=""),SUM(datos_campo!V84:W84),"revisar"))*400</f>
        <v>18800</v>
      </c>
      <c r="P80" s="102">
        <f>IF(AND(datos_campo!X84&gt;=0,datos_campo!Y84&gt;=0),AVERAGE(datos_campo!X84:Y84),IF(OR(datos_campo!X84="",datos_campo!Y84=""),SUM(datos_campo!X84:Y84),"revisar"))*400</f>
        <v>2000</v>
      </c>
      <c r="Q80" s="102">
        <f>IF(AND(datos_campo!Z84&gt;=0,datos_campo!AA84&gt;=0),AVERAGE(datos_campo!Z84:AA84),IF(OR(datos_campo!Z84="",datos_campo!AA84=""),SUM(datos_campo!Z84:AA84),"revisar"))*400</f>
        <v>0</v>
      </c>
      <c r="R80" s="102">
        <f>IF(AND(datos_campo!AB84&gt;=0,datos_campo!AC84&gt;=0),AVERAGE(datos_campo!AB84:AC84),IF(OR(datos_campo!AB84="",datos_campo!AC84=""),SUM(datos_campo!AB84:AC84),"revisar"))*400</f>
        <v>400</v>
      </c>
      <c r="S80" s="102">
        <f>IF(AND(datos_campo!AD84&gt;=0,datos_campo!AE84&gt;=0),AVERAGE(datos_campo!AD84:AE84),IF(OR(datos_campo!AD84="",datos_campo!AE84=""),SUM(datos_campo!AD84:AE84),"revisar"))*400</f>
        <v>0</v>
      </c>
      <c r="T80" s="102">
        <f>IF(AND(datos_campo!AF84&gt;=0,datos_campo!AG84&gt;=0),AVERAGE(datos_campo!AF84:AG84),IF(OR(datos_campo!AF84="",datos_campo!AG84=""),SUM(datos_campo!AF84:AG84),"revisar"))*400</f>
        <v>0</v>
      </c>
      <c r="U80" s="102">
        <f t="shared" si="8"/>
        <v>21200</v>
      </c>
      <c r="V80" s="102">
        <f>IF(AND(datos_campo!AH84&gt;=0,datos_campo!AI84&gt;=0),AVERAGE(datos_campo!AH84:AI84),IF(OR(datos_campo!AH84="",datos_campo!AI84=""),SUM(datos_campo!AH84:AI84),"revisar"))*400</f>
        <v>0</v>
      </c>
      <c r="W80" s="102">
        <f>IF(AND(datos_campo!AJ84&gt;=0,datos_campo!AK84&gt;=0),AVERAGE(datos_campo!AJ84:AK84),IF(OR(datos_campo!AJ84="",datos_campo!AK84=""),SUM(datos_campo!AJ84:AK84),"revisar"))*400</f>
        <v>1200</v>
      </c>
      <c r="X80" s="106">
        <f t="shared" si="9"/>
        <v>1200</v>
      </c>
    </row>
    <row r="81" spans="1:24" x14ac:dyDescent="0.25">
      <c r="A81" s="117">
        <f>datos_campo!A85</f>
        <v>42779</v>
      </c>
      <c r="B81" s="118" t="str">
        <f>datos_campo!B85</f>
        <v>MONTERREY 3</v>
      </c>
      <c r="C81" s="119">
        <f>datos_campo!C85</f>
        <v>4</v>
      </c>
      <c r="D81" s="120" t="str">
        <f>datos_campo!D85</f>
        <v>T0R1</v>
      </c>
      <c r="E81" s="118">
        <f>datos_campo!E85</f>
        <v>71</v>
      </c>
      <c r="F81" s="121">
        <f>datos_campo!F85</f>
        <v>16</v>
      </c>
      <c r="G81" s="118">
        <f>datos_campo!G85</f>
        <v>0</v>
      </c>
      <c r="H81" s="118">
        <f>datos_campo!H85</f>
        <v>20</v>
      </c>
      <c r="I81" s="121">
        <f>(datos_campo!I85/H81)</f>
        <v>13.25</v>
      </c>
      <c r="J81" s="121">
        <f>(datos_campo!J85/H81)</f>
        <v>23.75</v>
      </c>
      <c r="K81" s="121">
        <f t="shared" si="5"/>
        <v>37</v>
      </c>
      <c r="L81" s="121">
        <f t="shared" si="6"/>
        <v>35.810810810810814</v>
      </c>
      <c r="M81" s="121">
        <f t="shared" si="7"/>
        <v>64.189189189189193</v>
      </c>
      <c r="N81" s="122">
        <f>IF(COUNTIF(datos_campo!L85:U85,"&gt;=0")&gt;=1,((SUM(datos_campo!L85:U85)*100)/(COUNTIF(datos_campo!L85:U85,"&gt;=0")*20))," ")</f>
        <v>3.75</v>
      </c>
      <c r="O81" s="118">
        <f>IF(AND(datos_campo!V85&gt;=0,datos_campo!W85&gt;=0),AVERAGE(datos_campo!V85:W85),IF(OR(datos_campo!V85="",datos_campo!W85=""),SUM(datos_campo!V85:W85),"revisar"))*400</f>
        <v>35600</v>
      </c>
      <c r="P81" s="118">
        <f>IF(AND(datos_campo!X85&gt;=0,datos_campo!Y85&gt;=0),AVERAGE(datos_campo!X85:Y85),IF(OR(datos_campo!X85="",datos_campo!Y85=""),SUM(datos_campo!X85:Y85),"revisar"))*400</f>
        <v>16800</v>
      </c>
      <c r="Q81" s="118">
        <f>IF(AND(datos_campo!Z85&gt;=0,datos_campo!AA85&gt;=0),AVERAGE(datos_campo!Z85:AA85),IF(OR(datos_campo!Z85="",datos_campo!AA85=""),SUM(datos_campo!Z85:AA85),"revisar"))*400</f>
        <v>0</v>
      </c>
      <c r="R81" s="118">
        <f>IF(AND(datos_campo!AB85&gt;=0,datos_campo!AC85&gt;=0),AVERAGE(datos_campo!AB85:AC85),IF(OR(datos_campo!AB85="",datos_campo!AC85=""),SUM(datos_campo!AB85:AC85),"revisar"))*400</f>
        <v>0</v>
      </c>
      <c r="S81" s="118">
        <f>IF(AND(datos_campo!AD85&gt;=0,datos_campo!AE85&gt;=0),AVERAGE(datos_campo!AD85:AE85),IF(OR(datos_campo!AD85="",datos_campo!AE85=""),SUM(datos_campo!AD85:AE85),"revisar"))*400</f>
        <v>0</v>
      </c>
      <c r="T81" s="118">
        <f>IF(AND(datos_campo!AF85&gt;=0,datos_campo!AG85&gt;=0),AVERAGE(datos_campo!AF85:AG85),IF(OR(datos_campo!AF85="",datos_campo!AG85=""),SUM(datos_campo!AF85:AG85),"revisar"))*400</f>
        <v>0</v>
      </c>
      <c r="U81" s="118">
        <f t="shared" si="8"/>
        <v>52400</v>
      </c>
      <c r="V81" s="118">
        <f>IF(AND(datos_campo!AH85&gt;=0,datos_campo!AI85&gt;=0),AVERAGE(datos_campo!AH85:AI85),IF(OR(datos_campo!AH85="",datos_campo!AI85=""),SUM(datos_campo!AH85:AI85),"revisar"))*400</f>
        <v>0</v>
      </c>
      <c r="W81" s="118">
        <f>IF(AND(datos_campo!AJ85&gt;=0,datos_campo!AK85&gt;=0),AVERAGE(datos_campo!AJ85:AK85),IF(OR(datos_campo!AJ85="",datos_campo!AK85=""),SUM(datos_campo!AJ85:AK85),"revisar"))*400</f>
        <v>800</v>
      </c>
      <c r="X81" s="123">
        <f t="shared" si="9"/>
        <v>800</v>
      </c>
    </row>
    <row r="82" spans="1:24" x14ac:dyDescent="0.25">
      <c r="A82" s="124">
        <f>datos_campo!A86</f>
        <v>42779</v>
      </c>
      <c r="B82" s="125" t="str">
        <f>datos_campo!B86</f>
        <v>MONTERREY 3</v>
      </c>
      <c r="C82" s="126">
        <f>datos_campo!C86</f>
        <v>4</v>
      </c>
      <c r="D82" s="127" t="str">
        <f>datos_campo!D86</f>
        <v>T0R2</v>
      </c>
      <c r="E82" s="125">
        <f>datos_campo!E86</f>
        <v>72</v>
      </c>
      <c r="F82" s="128">
        <f>datos_campo!F86</f>
        <v>16</v>
      </c>
      <c r="G82" s="125">
        <f>datos_campo!G86</f>
        <v>0</v>
      </c>
      <c r="H82" s="125">
        <f>datos_campo!H86</f>
        <v>20</v>
      </c>
      <c r="I82" s="128">
        <f>(datos_campo!I86/H82)</f>
        <v>7.1</v>
      </c>
      <c r="J82" s="128">
        <f>(datos_campo!J86/H82)</f>
        <v>19.3</v>
      </c>
      <c r="K82" s="128">
        <f t="shared" si="5"/>
        <v>26.4</v>
      </c>
      <c r="L82" s="128">
        <f t="shared" si="6"/>
        <v>26.893939393939394</v>
      </c>
      <c r="M82" s="128">
        <f t="shared" si="7"/>
        <v>73.106060606060609</v>
      </c>
      <c r="N82" s="129">
        <f>IF(COUNTIF(datos_campo!L86:U86,"&gt;=0")&gt;=1,((SUM(datos_campo!L86:U86)*100)/(COUNTIF(datos_campo!L86:U86,"&gt;=0")*20))," ")</f>
        <v>2.25</v>
      </c>
      <c r="O82" s="125">
        <f>IF(AND(datos_campo!V86&gt;=0,datos_campo!W86&gt;=0),AVERAGE(datos_campo!V86:W86),IF(OR(datos_campo!V86="",datos_campo!W86=""),SUM(datos_campo!V86:W86),"revisar"))*400</f>
        <v>14400</v>
      </c>
      <c r="P82" s="125">
        <f>IF(AND(datos_campo!X86&gt;=0,datos_campo!Y86&gt;=0),AVERAGE(datos_campo!X86:Y86),IF(OR(datos_campo!X86="",datos_campo!Y86=""),SUM(datos_campo!X86:Y86),"revisar"))*400</f>
        <v>11600</v>
      </c>
      <c r="Q82" s="125">
        <f>IF(AND(datos_campo!Z86&gt;=0,datos_campo!AA86&gt;=0),AVERAGE(datos_campo!Z86:AA86),IF(OR(datos_campo!Z86="",datos_campo!AA86=""),SUM(datos_campo!Z86:AA86),"revisar"))*400</f>
        <v>0</v>
      </c>
      <c r="R82" s="125">
        <f>IF(AND(datos_campo!AB86&gt;=0,datos_campo!AC86&gt;=0),AVERAGE(datos_campo!AB86:AC86),IF(OR(datos_campo!AB86="",datos_campo!AC86=""),SUM(datos_campo!AB86:AC86),"revisar"))*400</f>
        <v>0</v>
      </c>
      <c r="S82" s="125">
        <f>IF(AND(datos_campo!AD86&gt;=0,datos_campo!AE86&gt;=0),AVERAGE(datos_campo!AD86:AE86),IF(OR(datos_campo!AD86="",datos_campo!AE86=""),SUM(datos_campo!AD86:AE86),"revisar"))*400</f>
        <v>0</v>
      </c>
      <c r="T82" s="125">
        <f>IF(AND(datos_campo!AF86&gt;=0,datos_campo!AG86&gt;=0),AVERAGE(datos_campo!AF86:AG86),IF(OR(datos_campo!AF86="",datos_campo!AG86=""),SUM(datos_campo!AF86:AG86),"revisar"))*400</f>
        <v>0</v>
      </c>
      <c r="U82" s="125">
        <f t="shared" si="8"/>
        <v>26000</v>
      </c>
      <c r="V82" s="125">
        <f>IF(AND(datos_campo!AH86&gt;=0,datos_campo!AI86&gt;=0),AVERAGE(datos_campo!AH86:AI86),IF(OR(datos_campo!AH86="",datos_campo!AI86=""),SUM(datos_campo!AH86:AI86),"revisar"))*400</f>
        <v>0</v>
      </c>
      <c r="W82" s="125">
        <f>IF(AND(datos_campo!AJ86&gt;=0,datos_campo!AK86&gt;=0),AVERAGE(datos_campo!AJ86:AK86),IF(OR(datos_campo!AJ86="",datos_campo!AK86=""),SUM(datos_campo!AJ86:AK86),"revisar"))*400</f>
        <v>800</v>
      </c>
      <c r="X82" s="130">
        <f t="shared" si="9"/>
        <v>800</v>
      </c>
    </row>
    <row r="83" spans="1:24" x14ac:dyDescent="0.25">
      <c r="A83" s="124">
        <f>datos_campo!A87</f>
        <v>42779</v>
      </c>
      <c r="B83" s="125" t="str">
        <f>datos_campo!B87</f>
        <v>MONTERREY 3</v>
      </c>
      <c r="C83" s="126">
        <f>datos_campo!C87</f>
        <v>4</v>
      </c>
      <c r="D83" s="127" t="str">
        <f>datos_campo!D87</f>
        <v>T0R3</v>
      </c>
      <c r="E83" s="125">
        <f>datos_campo!E87</f>
        <v>73</v>
      </c>
      <c r="F83" s="128" t="str">
        <f>datos_campo!F87</f>
        <v>15-16</v>
      </c>
      <c r="G83" s="125">
        <f>datos_campo!G87</f>
        <v>0</v>
      </c>
      <c r="H83" s="125">
        <f>datos_campo!H87</f>
        <v>20</v>
      </c>
      <c r="I83" s="128">
        <f>(datos_campo!I87/H83)</f>
        <v>17.399999999999999</v>
      </c>
      <c r="J83" s="128">
        <f>(datos_campo!J87/H83)</f>
        <v>18.8</v>
      </c>
      <c r="K83" s="128">
        <f t="shared" si="5"/>
        <v>36.200000000000003</v>
      </c>
      <c r="L83" s="128">
        <f t="shared" si="6"/>
        <v>48.06629834254143</v>
      </c>
      <c r="M83" s="128">
        <f t="shared" si="7"/>
        <v>51.933701657458556</v>
      </c>
      <c r="N83" s="129">
        <f>IF(COUNTIF(datos_campo!L87:U87,"&gt;=0")&gt;=1,((SUM(datos_campo!L87:U87)*100)/(COUNTIF(datos_campo!L87:U87,"&gt;=0")*20))," ")</f>
        <v>11.8</v>
      </c>
      <c r="O83" s="125">
        <f>IF(AND(datos_campo!V87&gt;=0,datos_campo!W87&gt;=0),AVERAGE(datos_campo!V87:W87),IF(OR(datos_campo!V87="",datos_campo!W87=""),SUM(datos_campo!V87:W87),"revisar"))*400</f>
        <v>33600</v>
      </c>
      <c r="P83" s="125">
        <f>IF(AND(datos_campo!X87&gt;=0,datos_campo!Y87&gt;=0),AVERAGE(datos_campo!X87:Y87),IF(OR(datos_campo!X87="",datos_campo!Y87=""),SUM(datos_campo!X87:Y87),"revisar"))*400</f>
        <v>16000</v>
      </c>
      <c r="Q83" s="125">
        <f>IF(AND(datos_campo!Z87&gt;=0,datos_campo!AA87&gt;=0),AVERAGE(datos_campo!Z87:AA87),IF(OR(datos_campo!Z87="",datos_campo!AA87=""),SUM(datos_campo!Z87:AA87),"revisar"))*400</f>
        <v>0</v>
      </c>
      <c r="R83" s="125">
        <f>IF(AND(datos_campo!AB87&gt;=0,datos_campo!AC87&gt;=0),AVERAGE(datos_campo!AB87:AC87),IF(OR(datos_campo!AB87="",datos_campo!AC87=""),SUM(datos_campo!AB87:AC87),"revisar"))*400</f>
        <v>0</v>
      </c>
      <c r="S83" s="125">
        <f>IF(AND(datos_campo!AD87&gt;=0,datos_campo!AE87&gt;=0),AVERAGE(datos_campo!AD87:AE87),IF(OR(datos_campo!AD87="",datos_campo!AE87=""),SUM(datos_campo!AD87:AE87),"revisar"))*400</f>
        <v>0</v>
      </c>
      <c r="T83" s="125">
        <f>IF(AND(datos_campo!AF87&gt;=0,datos_campo!AG87&gt;=0),AVERAGE(datos_campo!AF87:AG87),IF(OR(datos_campo!AF87="",datos_campo!AG87=""),SUM(datos_campo!AF87:AG87),"revisar"))*400</f>
        <v>0</v>
      </c>
      <c r="U83" s="125">
        <f t="shared" si="8"/>
        <v>49600</v>
      </c>
      <c r="V83" s="125">
        <f>IF(AND(datos_campo!AH87&gt;=0,datos_campo!AI87&gt;=0),AVERAGE(datos_campo!AH87:AI87),IF(OR(datos_campo!AH87="",datos_campo!AI87=""),SUM(datos_campo!AH87:AI87),"revisar"))*400</f>
        <v>0</v>
      </c>
      <c r="W83" s="125">
        <f>IF(AND(datos_campo!AJ87&gt;=0,datos_campo!AK87&gt;=0),AVERAGE(datos_campo!AJ87:AK87),IF(OR(datos_campo!AJ87="",datos_campo!AK87=""),SUM(datos_campo!AJ87:AK87),"revisar"))*400</f>
        <v>1200</v>
      </c>
      <c r="X83" s="130">
        <f t="shared" si="9"/>
        <v>1200</v>
      </c>
    </row>
    <row r="84" spans="1:24" x14ac:dyDescent="0.25">
      <c r="A84" s="124">
        <f>datos_campo!A88</f>
        <v>42779</v>
      </c>
      <c r="B84" s="125" t="str">
        <f>datos_campo!B88</f>
        <v>MONTERREY 3</v>
      </c>
      <c r="C84" s="126">
        <f>datos_campo!C88</f>
        <v>4</v>
      </c>
      <c r="D84" s="127" t="str">
        <f>datos_campo!D88</f>
        <v>T0R4</v>
      </c>
      <c r="E84" s="125">
        <f>datos_campo!E88</f>
        <v>74</v>
      </c>
      <c r="F84" s="128">
        <f>datos_campo!F88</f>
        <v>15</v>
      </c>
      <c r="G84" s="125">
        <f>datos_campo!G88</f>
        <v>0</v>
      </c>
      <c r="H84" s="125">
        <f>datos_campo!H88</f>
        <v>20</v>
      </c>
      <c r="I84" s="128">
        <f>(datos_campo!I88/H84)</f>
        <v>24</v>
      </c>
      <c r="J84" s="128">
        <f>(datos_campo!J88/H84)</f>
        <v>16.899999999999999</v>
      </c>
      <c r="K84" s="128">
        <f t="shared" si="5"/>
        <v>40.9</v>
      </c>
      <c r="L84" s="128">
        <f t="shared" si="6"/>
        <v>58.679706601466997</v>
      </c>
      <c r="M84" s="128">
        <f t="shared" si="7"/>
        <v>41.320293398533003</v>
      </c>
      <c r="N84" s="129">
        <f>IF(COUNTIF(datos_campo!L88:U88,"&gt;=0")&gt;=1,((SUM(datos_campo!L88:U88)*100)/(COUNTIF(datos_campo!L88:U88,"&gt;=0")*20))," ")</f>
        <v>13.25</v>
      </c>
      <c r="O84" s="125">
        <f>IF(AND(datos_campo!V88&gt;=0,datos_campo!W88&gt;=0),AVERAGE(datos_campo!V88:W88),IF(OR(datos_campo!V88="",datos_campo!W88=""),SUM(datos_campo!V88:W88),"revisar"))*400</f>
        <v>4800</v>
      </c>
      <c r="P84" s="125">
        <f>IF(AND(datos_campo!X88&gt;=0,datos_campo!Y88&gt;=0),AVERAGE(datos_campo!X88:Y88),IF(OR(datos_campo!X88="",datos_campo!Y88=""),SUM(datos_campo!X88:Y88),"revisar"))*400</f>
        <v>12400</v>
      </c>
      <c r="Q84" s="125">
        <f>IF(AND(datos_campo!Z88&gt;=0,datos_campo!AA88&gt;=0),AVERAGE(datos_campo!Z88:AA88),IF(OR(datos_campo!Z88="",datos_campo!AA88=""),SUM(datos_campo!Z88:AA88),"revisar"))*400</f>
        <v>0</v>
      </c>
      <c r="R84" s="125">
        <f>IF(AND(datos_campo!AB88&gt;=0,datos_campo!AC88&gt;=0),AVERAGE(datos_campo!AB88:AC88),IF(OR(datos_campo!AB88="",datos_campo!AC88=""),SUM(datos_campo!AB88:AC88),"revisar"))*400</f>
        <v>0</v>
      </c>
      <c r="S84" s="125">
        <f>IF(AND(datos_campo!AD88&gt;=0,datos_campo!AE88&gt;=0),AVERAGE(datos_campo!AD88:AE88),IF(OR(datos_campo!AD88="",datos_campo!AE88=""),SUM(datos_campo!AD88:AE88),"revisar"))*400</f>
        <v>0</v>
      </c>
      <c r="T84" s="125">
        <f>IF(AND(datos_campo!AF88&gt;=0,datos_campo!AG88&gt;=0),AVERAGE(datos_campo!AF88:AG88),IF(OR(datos_campo!AF88="",datos_campo!AG88=""),SUM(datos_campo!AF88:AG88),"revisar"))*400</f>
        <v>0</v>
      </c>
      <c r="U84" s="125">
        <f t="shared" si="8"/>
        <v>17200</v>
      </c>
      <c r="V84" s="125">
        <f>IF(AND(datos_campo!AH88&gt;=0,datos_campo!AI88&gt;=0),AVERAGE(datos_campo!AH88:AI88),IF(OR(datos_campo!AH88="",datos_campo!AI88=""),SUM(datos_campo!AH88:AI88),"revisar"))*400</f>
        <v>0</v>
      </c>
      <c r="W84" s="125">
        <f>IF(AND(datos_campo!AJ88&gt;=0,datos_campo!AK88&gt;=0),AVERAGE(datos_campo!AJ88:AK88),IF(OR(datos_campo!AJ88="",datos_campo!AK88=""),SUM(datos_campo!AJ88:AK88),"revisar"))*400</f>
        <v>2800</v>
      </c>
      <c r="X84" s="130">
        <f t="shared" si="9"/>
        <v>2800</v>
      </c>
    </row>
    <row r="85" spans="1:24" x14ac:dyDescent="0.25">
      <c r="A85" s="124">
        <f>datos_campo!A89</f>
        <v>42779</v>
      </c>
      <c r="B85" s="125" t="str">
        <f>datos_campo!B89</f>
        <v>MONTERREY 3</v>
      </c>
      <c r="C85" s="126">
        <f>datos_campo!C89</f>
        <v>4</v>
      </c>
      <c r="D85" s="127" t="str">
        <f>datos_campo!D89</f>
        <v>T0R5</v>
      </c>
      <c r="E85" s="125">
        <f>datos_campo!E89</f>
        <v>75</v>
      </c>
      <c r="F85" s="128">
        <f>datos_campo!F89</f>
        <v>15</v>
      </c>
      <c r="G85" s="125">
        <f>datos_campo!G89</f>
        <v>0</v>
      </c>
      <c r="H85" s="125">
        <f>datos_campo!H89</f>
        <v>20</v>
      </c>
      <c r="I85" s="128">
        <f>(datos_campo!I89/H85)</f>
        <v>22.7</v>
      </c>
      <c r="J85" s="128">
        <f>(datos_campo!J89/H85)</f>
        <v>22.9</v>
      </c>
      <c r="K85" s="128">
        <f t="shared" si="5"/>
        <v>45.599999999999994</v>
      </c>
      <c r="L85" s="128">
        <f t="shared" si="6"/>
        <v>49.780701754385973</v>
      </c>
      <c r="M85" s="128">
        <f t="shared" si="7"/>
        <v>50.219298245614041</v>
      </c>
      <c r="N85" s="129">
        <f>IF(COUNTIF(datos_campo!L89:U89,"&gt;=0")&gt;=1,((SUM(datos_campo!L89:U89)*100)/(COUNTIF(datos_campo!L89:U89,"&gt;=0")*20))," ")</f>
        <v>1.5499999999999998</v>
      </c>
      <c r="O85" s="125">
        <f>IF(AND(datos_campo!V89&gt;=0,datos_campo!W89&gt;=0),AVERAGE(datos_campo!V89:W89),IF(OR(datos_campo!V89="",datos_campo!W89=""),SUM(datos_campo!V89:W89),"revisar"))*400</f>
        <v>8400</v>
      </c>
      <c r="P85" s="125">
        <f>IF(AND(datos_campo!X89&gt;=0,datos_campo!Y89&gt;=0),AVERAGE(datos_campo!X89:Y89),IF(OR(datos_campo!X89="",datos_campo!Y89=""),SUM(datos_campo!X89:Y89),"revisar"))*400</f>
        <v>8800</v>
      </c>
      <c r="Q85" s="125">
        <f>IF(AND(datos_campo!Z89&gt;=0,datos_campo!AA89&gt;=0),AVERAGE(datos_campo!Z89:AA89),IF(OR(datos_campo!Z89="",datos_campo!AA89=""),SUM(datos_campo!Z89:AA89),"revisar"))*400</f>
        <v>0</v>
      </c>
      <c r="R85" s="125">
        <f>IF(AND(datos_campo!AB89&gt;=0,datos_campo!AC89&gt;=0),AVERAGE(datos_campo!AB89:AC89),IF(OR(datos_campo!AB89="",datos_campo!AC89=""),SUM(datos_campo!AB89:AC89),"revisar"))*400</f>
        <v>0</v>
      </c>
      <c r="S85" s="125">
        <f>IF(AND(datos_campo!AD89&gt;=0,datos_campo!AE89&gt;=0),AVERAGE(datos_campo!AD89:AE89),IF(OR(datos_campo!AD89="",datos_campo!AE89=""),SUM(datos_campo!AD89:AE89),"revisar"))*400</f>
        <v>0</v>
      </c>
      <c r="T85" s="125">
        <f>IF(AND(datos_campo!AF89&gt;=0,datos_campo!AG89&gt;=0),AVERAGE(datos_campo!AF89:AG89),IF(OR(datos_campo!AF89="",datos_campo!AG89=""),SUM(datos_campo!AF89:AG89),"revisar"))*400</f>
        <v>0</v>
      </c>
      <c r="U85" s="125">
        <f t="shared" si="8"/>
        <v>17200</v>
      </c>
      <c r="V85" s="125">
        <f>IF(AND(datos_campo!AH89&gt;=0,datos_campo!AI89&gt;=0),AVERAGE(datos_campo!AH89:AI89),IF(OR(datos_campo!AH89="",datos_campo!AI89=""),SUM(datos_campo!AH89:AI89),"revisar"))*400</f>
        <v>0</v>
      </c>
      <c r="W85" s="125">
        <f>IF(AND(datos_campo!AJ89&gt;=0,datos_campo!AK89&gt;=0),AVERAGE(datos_campo!AJ89:AK89),IF(OR(datos_campo!AJ89="",datos_campo!AK89=""),SUM(datos_campo!AJ89:AK89),"revisar"))*400</f>
        <v>800</v>
      </c>
      <c r="X85" s="130">
        <f t="shared" si="9"/>
        <v>800</v>
      </c>
    </row>
    <row r="86" spans="1:24" x14ac:dyDescent="0.25">
      <c r="A86" s="124">
        <f>datos_campo!A90</f>
        <v>42779</v>
      </c>
      <c r="B86" s="125" t="str">
        <f>datos_campo!B90</f>
        <v>MONTERREY 3</v>
      </c>
      <c r="C86" s="126">
        <f>datos_campo!C90</f>
        <v>4</v>
      </c>
      <c r="D86" s="127" t="str">
        <f>datos_campo!D90</f>
        <v>T1R2</v>
      </c>
      <c r="E86" s="125">
        <f>datos_campo!E90</f>
        <v>76</v>
      </c>
      <c r="F86" s="128">
        <f>datos_campo!F90</f>
        <v>18</v>
      </c>
      <c r="G86" s="125">
        <f>datos_campo!G90</f>
        <v>0</v>
      </c>
      <c r="H86" s="125">
        <f>datos_campo!H90</f>
        <v>20</v>
      </c>
      <c r="I86" s="128">
        <f>(datos_campo!I90/H86)</f>
        <v>18.2</v>
      </c>
      <c r="J86" s="128">
        <f>(datos_campo!J90/H86)</f>
        <v>17.05</v>
      </c>
      <c r="K86" s="128">
        <f t="shared" si="5"/>
        <v>35.25</v>
      </c>
      <c r="L86" s="128">
        <f t="shared" si="6"/>
        <v>51.631205673758863</v>
      </c>
      <c r="M86" s="128">
        <f t="shared" si="7"/>
        <v>48.368794326241137</v>
      </c>
      <c r="N86" s="129">
        <f>IF(COUNTIF(datos_campo!L90:U90,"&gt;=0")&gt;=1,((SUM(datos_campo!L90:U90)*100)/(COUNTIF(datos_campo!L90:U90,"&gt;=0")*20))," ")</f>
        <v>8.5</v>
      </c>
      <c r="O86" s="125">
        <f>IF(AND(datos_campo!V90&gt;=0,datos_campo!W90&gt;=0),AVERAGE(datos_campo!V90:W90),IF(OR(datos_campo!V90="",datos_campo!W90=""),SUM(datos_campo!V90:W90),"revisar"))*400</f>
        <v>27200</v>
      </c>
      <c r="P86" s="125">
        <f>IF(AND(datos_campo!X90&gt;=0,datos_campo!Y90&gt;=0),AVERAGE(datos_campo!X90:Y90),IF(OR(datos_campo!X90="",datos_campo!Y90=""),SUM(datos_campo!X90:Y90),"revisar"))*400</f>
        <v>9600</v>
      </c>
      <c r="Q86" s="125">
        <f>IF(AND(datos_campo!Z90&gt;=0,datos_campo!AA90&gt;=0),AVERAGE(datos_campo!Z90:AA90),IF(OR(datos_campo!Z90="",datos_campo!AA90=""),SUM(datos_campo!Z90:AA90),"revisar"))*400</f>
        <v>0</v>
      </c>
      <c r="R86" s="125">
        <f>IF(AND(datos_campo!AB90&gt;=0,datos_campo!AC90&gt;=0),AVERAGE(datos_campo!AB90:AC90),IF(OR(datos_campo!AB90="",datos_campo!AC90=""),SUM(datos_campo!AB90:AC90),"revisar"))*400</f>
        <v>0</v>
      </c>
      <c r="S86" s="125">
        <f>IF(AND(datos_campo!AD90&gt;=0,datos_campo!AE90&gt;=0),AVERAGE(datos_campo!AD90:AE90),IF(OR(datos_campo!AD90="",datos_campo!AE90=""),SUM(datos_campo!AD90:AE90),"revisar"))*400</f>
        <v>0</v>
      </c>
      <c r="T86" s="125">
        <f>IF(AND(datos_campo!AF90&gt;=0,datos_campo!AG90&gt;=0),AVERAGE(datos_campo!AF90:AG90),IF(OR(datos_campo!AF90="",datos_campo!AG90=""),SUM(datos_campo!AF90:AG90),"revisar"))*400</f>
        <v>0</v>
      </c>
      <c r="U86" s="125">
        <f t="shared" si="8"/>
        <v>36800</v>
      </c>
      <c r="V86" s="125">
        <f>IF(AND(datos_campo!AH90&gt;=0,datos_campo!AI90&gt;=0),AVERAGE(datos_campo!AH90:AI90),IF(OR(datos_campo!AH90="",datos_campo!AI90=""),SUM(datos_campo!AH90:AI90),"revisar"))*400</f>
        <v>0</v>
      </c>
      <c r="W86" s="125">
        <f>IF(AND(datos_campo!AJ90&gt;=0,datos_campo!AK90&gt;=0),AVERAGE(datos_campo!AJ90:AK90),IF(OR(datos_campo!AJ90="",datos_campo!AK90=""),SUM(datos_campo!AJ90:AK90),"revisar"))*400</f>
        <v>1600</v>
      </c>
      <c r="X86" s="130">
        <f t="shared" si="9"/>
        <v>1600</v>
      </c>
    </row>
    <row r="87" spans="1:24" x14ac:dyDescent="0.25">
      <c r="A87" s="124">
        <f>datos_campo!A91</f>
        <v>42779</v>
      </c>
      <c r="B87" s="125" t="str">
        <f>datos_campo!B91</f>
        <v>MONTERREY 3</v>
      </c>
      <c r="C87" s="126">
        <f>datos_campo!C91</f>
        <v>4</v>
      </c>
      <c r="D87" s="127" t="str">
        <f>datos_campo!D91</f>
        <v>T1R2</v>
      </c>
      <c r="E87" s="125">
        <f>datos_campo!E91</f>
        <v>77</v>
      </c>
      <c r="F87" s="128">
        <f>datos_campo!F91</f>
        <v>18</v>
      </c>
      <c r="G87" s="125">
        <f>datos_campo!G91</f>
        <v>0</v>
      </c>
      <c r="H87" s="125">
        <f>datos_campo!H91</f>
        <v>20</v>
      </c>
      <c r="I87" s="128">
        <f>(datos_campo!I91/H87)</f>
        <v>13.75</v>
      </c>
      <c r="J87" s="128">
        <f>(datos_campo!J91/H87)</f>
        <v>23.05</v>
      </c>
      <c r="K87" s="128">
        <f t="shared" si="5"/>
        <v>36.799999999999997</v>
      </c>
      <c r="L87" s="128">
        <f t="shared" si="6"/>
        <v>37.364130434782609</v>
      </c>
      <c r="M87" s="128">
        <f t="shared" si="7"/>
        <v>62.635869565217398</v>
      </c>
      <c r="N87" s="129">
        <f>IF(COUNTIF(datos_campo!L91:U91,"&gt;=0")&gt;=1,((SUM(datos_campo!L91:U91)*100)/(COUNTIF(datos_campo!L91:U91,"&gt;=0")*20))," ")</f>
        <v>2.5</v>
      </c>
      <c r="O87" s="125">
        <f>IF(AND(datos_campo!V91&gt;=0,datos_campo!W91&gt;=0),AVERAGE(datos_campo!V91:W91),IF(OR(datos_campo!V91="",datos_campo!W91=""),SUM(datos_campo!V91:W91),"revisar"))*400</f>
        <v>14400</v>
      </c>
      <c r="P87" s="125">
        <f>IF(AND(datos_campo!X91&gt;=0,datos_campo!Y91&gt;=0),AVERAGE(datos_campo!X91:Y91),IF(OR(datos_campo!X91="",datos_campo!Y91=""),SUM(datos_campo!X91:Y91),"revisar"))*400</f>
        <v>9200</v>
      </c>
      <c r="Q87" s="125">
        <f>IF(AND(datos_campo!Z91&gt;=0,datos_campo!AA91&gt;=0),AVERAGE(datos_campo!Z91:AA91),IF(OR(datos_campo!Z91="",datos_campo!AA91=""),SUM(datos_campo!Z91:AA91),"revisar"))*400</f>
        <v>6400</v>
      </c>
      <c r="R87" s="125">
        <f>IF(AND(datos_campo!AB91&gt;=0,datos_campo!AC91&gt;=0),AVERAGE(datos_campo!AB91:AC91),IF(OR(datos_campo!AB91="",datos_campo!AC91=""),SUM(datos_campo!AB91:AC91),"revisar"))*400</f>
        <v>0</v>
      </c>
      <c r="S87" s="125">
        <f>IF(AND(datos_campo!AD91&gt;=0,datos_campo!AE91&gt;=0),AVERAGE(datos_campo!AD91:AE91),IF(OR(datos_campo!AD91="",datos_campo!AE91=""),SUM(datos_campo!AD91:AE91),"revisar"))*400</f>
        <v>0</v>
      </c>
      <c r="T87" s="125">
        <f>IF(AND(datos_campo!AF91&gt;=0,datos_campo!AG91&gt;=0),AVERAGE(datos_campo!AF91:AG91),IF(OR(datos_campo!AF91="",datos_campo!AG91=""),SUM(datos_campo!AF91:AG91),"revisar"))*400</f>
        <v>0</v>
      </c>
      <c r="U87" s="125">
        <f t="shared" si="8"/>
        <v>30000</v>
      </c>
      <c r="V87" s="125">
        <f>IF(AND(datos_campo!AH91&gt;=0,datos_campo!AI91&gt;=0),AVERAGE(datos_campo!AH91:AI91),IF(OR(datos_campo!AH91="",datos_campo!AI91=""),SUM(datos_campo!AH91:AI91),"revisar"))*400</f>
        <v>0</v>
      </c>
      <c r="W87" s="125">
        <f>IF(AND(datos_campo!AJ91&gt;=0,datos_campo!AK91&gt;=0),AVERAGE(datos_campo!AJ91:AK91),IF(OR(datos_campo!AJ91="",datos_campo!AK91=""),SUM(datos_campo!AJ91:AK91),"revisar"))*400</f>
        <v>0</v>
      </c>
      <c r="X87" s="130">
        <f t="shared" si="9"/>
        <v>0</v>
      </c>
    </row>
    <row r="88" spans="1:24" x14ac:dyDescent="0.25">
      <c r="A88" s="124">
        <f>datos_campo!A92</f>
        <v>42779</v>
      </c>
      <c r="B88" s="125" t="str">
        <f>datos_campo!B92</f>
        <v>MONTERREY 3</v>
      </c>
      <c r="C88" s="126">
        <f>datos_campo!C92</f>
        <v>4</v>
      </c>
      <c r="D88" s="127" t="str">
        <f>datos_campo!D92</f>
        <v>T1R3</v>
      </c>
      <c r="E88" s="125">
        <f>datos_campo!E92</f>
        <v>78</v>
      </c>
      <c r="F88" s="128" t="str">
        <f>datos_campo!F92</f>
        <v>17-18</v>
      </c>
      <c r="G88" s="125">
        <f>datos_campo!G92</f>
        <v>0</v>
      </c>
      <c r="H88" s="125">
        <f>datos_campo!H92</f>
        <v>20</v>
      </c>
      <c r="I88" s="128">
        <f>(datos_campo!I92/H88)</f>
        <v>19.600000000000001</v>
      </c>
      <c r="J88" s="128">
        <f>(datos_campo!J92/H88)</f>
        <v>28.75</v>
      </c>
      <c r="K88" s="128">
        <f t="shared" si="5"/>
        <v>48.35</v>
      </c>
      <c r="L88" s="128">
        <f t="shared" si="6"/>
        <v>40.53774560496381</v>
      </c>
      <c r="M88" s="128">
        <f t="shared" si="7"/>
        <v>59.46225439503619</v>
      </c>
      <c r="N88" s="129">
        <f>IF(COUNTIF(datos_campo!L92:U92,"&gt;=0")&gt;=1,((SUM(datos_campo!L92:U92)*100)/(COUNTIF(datos_campo!L92:U92,"&gt;=0")*20))," ")</f>
        <v>6.5</v>
      </c>
      <c r="O88" s="125">
        <f>IF(AND(datos_campo!V92&gt;=0,datos_campo!W92&gt;=0),AVERAGE(datos_campo!V92:W92),IF(OR(datos_campo!V92="",datos_campo!W92=""),SUM(datos_campo!V92:W92),"revisar"))*400</f>
        <v>12400</v>
      </c>
      <c r="P88" s="125">
        <f>IF(AND(datos_campo!X92&gt;=0,datos_campo!Y92&gt;=0),AVERAGE(datos_campo!X92:Y92),IF(OR(datos_campo!X92="",datos_campo!Y92=""),SUM(datos_campo!X92:Y92),"revisar"))*400</f>
        <v>6000</v>
      </c>
      <c r="Q88" s="125">
        <f>IF(AND(datos_campo!Z92&gt;=0,datos_campo!AA92&gt;=0),AVERAGE(datos_campo!Z92:AA92),IF(OR(datos_campo!Z92="",datos_campo!AA92=""),SUM(datos_campo!Z92:AA92),"revisar"))*400</f>
        <v>0</v>
      </c>
      <c r="R88" s="125">
        <f>IF(AND(datos_campo!AB92&gt;=0,datos_campo!AC92&gt;=0),AVERAGE(datos_campo!AB92:AC92),IF(OR(datos_campo!AB92="",datos_campo!AC92=""),SUM(datos_campo!AB92:AC92),"revisar"))*400</f>
        <v>0</v>
      </c>
      <c r="S88" s="125">
        <f>IF(AND(datos_campo!AD92&gt;=0,datos_campo!AE92&gt;=0),AVERAGE(datos_campo!AD92:AE92),IF(OR(datos_campo!AD92="",datos_campo!AE92=""),SUM(datos_campo!AD92:AE92),"revisar"))*400</f>
        <v>0</v>
      </c>
      <c r="T88" s="125">
        <f>IF(AND(datos_campo!AF92&gt;=0,datos_campo!AG92&gt;=0),AVERAGE(datos_campo!AF92:AG92),IF(OR(datos_campo!AF92="",datos_campo!AG92=""),SUM(datos_campo!AF92:AG92),"revisar"))*400</f>
        <v>0</v>
      </c>
      <c r="U88" s="125">
        <f t="shared" si="8"/>
        <v>18400</v>
      </c>
      <c r="V88" s="125">
        <f>IF(AND(datos_campo!AH92&gt;=0,datos_campo!AI92&gt;=0),AVERAGE(datos_campo!AH92:AI92),IF(OR(datos_campo!AH92="",datos_campo!AI92=""),SUM(datos_campo!AH92:AI92),"revisar"))*400</f>
        <v>0</v>
      </c>
      <c r="W88" s="125">
        <f>IF(AND(datos_campo!AJ92&gt;=0,datos_campo!AK92&gt;=0),AVERAGE(datos_campo!AJ92:AK92),IF(OR(datos_campo!AJ92="",datos_campo!AK92=""),SUM(datos_campo!AJ92:AK92),"revisar"))*400</f>
        <v>0</v>
      </c>
      <c r="X88" s="130">
        <f t="shared" si="9"/>
        <v>0</v>
      </c>
    </row>
    <row r="89" spans="1:24" x14ac:dyDescent="0.25">
      <c r="A89" s="124">
        <f>datos_campo!A93</f>
        <v>42779</v>
      </c>
      <c r="B89" s="125" t="str">
        <f>datos_campo!B93</f>
        <v>MONTERREY 3</v>
      </c>
      <c r="C89" s="126">
        <f>datos_campo!C93</f>
        <v>4</v>
      </c>
      <c r="D89" s="127" t="str">
        <f>datos_campo!D93</f>
        <v>T1R4</v>
      </c>
      <c r="E89" s="125">
        <f>datos_campo!E93</f>
        <v>79</v>
      </c>
      <c r="F89" s="128">
        <f>datos_campo!F93</f>
        <v>17</v>
      </c>
      <c r="G89" s="125">
        <f>datos_campo!G93</f>
        <v>0</v>
      </c>
      <c r="H89" s="125">
        <f>datos_campo!H93</f>
        <v>20</v>
      </c>
      <c r="I89" s="128">
        <f>(datos_campo!I93/H89)</f>
        <v>13.8</v>
      </c>
      <c r="J89" s="128">
        <f>(datos_campo!J93/H89)</f>
        <v>31.65</v>
      </c>
      <c r="K89" s="128">
        <f t="shared" si="5"/>
        <v>45.45</v>
      </c>
      <c r="L89" s="128">
        <f t="shared" si="6"/>
        <v>30.363036303630363</v>
      </c>
      <c r="M89" s="128">
        <f t="shared" si="7"/>
        <v>69.636963696369634</v>
      </c>
      <c r="N89" s="129">
        <f>IF(COUNTIF(datos_campo!L93:U93,"&gt;=0")&gt;=1,((SUM(datos_campo!L93:U93)*100)/(COUNTIF(datos_campo!L93:U93,"&gt;=0")*20))," ")</f>
        <v>2.15</v>
      </c>
      <c r="O89" s="125">
        <f>IF(AND(datos_campo!V93&gt;=0,datos_campo!W93&gt;=0),AVERAGE(datos_campo!V93:W93),IF(OR(datos_campo!V93="",datos_campo!W93=""),SUM(datos_campo!V93:W93),"revisar"))*400</f>
        <v>2000</v>
      </c>
      <c r="P89" s="125">
        <f>IF(AND(datos_campo!X93&gt;=0,datos_campo!Y93&gt;=0),AVERAGE(datos_campo!X93:Y93),IF(OR(datos_campo!X93="",datos_campo!Y93=""),SUM(datos_campo!X93:Y93),"revisar"))*400</f>
        <v>3200</v>
      </c>
      <c r="Q89" s="125">
        <f>IF(AND(datos_campo!Z93&gt;=0,datos_campo!AA93&gt;=0),AVERAGE(datos_campo!Z93:AA93),IF(OR(datos_campo!Z93="",datos_campo!AA93=""),SUM(datos_campo!Z93:AA93),"revisar"))*400</f>
        <v>0</v>
      </c>
      <c r="R89" s="125">
        <f>IF(AND(datos_campo!AB93&gt;=0,datos_campo!AC93&gt;=0),AVERAGE(datos_campo!AB93:AC93),IF(OR(datos_campo!AB93="",datos_campo!AC93=""),SUM(datos_campo!AB93:AC93),"revisar"))*400</f>
        <v>0</v>
      </c>
      <c r="S89" s="125">
        <f>IF(AND(datos_campo!AD93&gt;=0,datos_campo!AE93&gt;=0),AVERAGE(datos_campo!AD93:AE93),IF(OR(datos_campo!AD93="",datos_campo!AE93=""),SUM(datos_campo!AD93:AE93),"revisar"))*400</f>
        <v>0</v>
      </c>
      <c r="T89" s="125">
        <f>IF(AND(datos_campo!AF93&gt;=0,datos_campo!AG93&gt;=0),AVERAGE(datos_campo!AF93:AG93),IF(OR(datos_campo!AF93="",datos_campo!AG93=""),SUM(datos_campo!AF93:AG93),"revisar"))*400</f>
        <v>0</v>
      </c>
      <c r="U89" s="125">
        <f t="shared" si="8"/>
        <v>5200</v>
      </c>
      <c r="V89" s="125">
        <f>IF(AND(datos_campo!AH93&gt;=0,datos_campo!AI93&gt;=0),AVERAGE(datos_campo!AH93:AI93),IF(OR(datos_campo!AH93="",datos_campo!AI93=""),SUM(datos_campo!AH93:AI93),"revisar"))*400</f>
        <v>0</v>
      </c>
      <c r="W89" s="125">
        <f>IF(AND(datos_campo!AJ93&gt;=0,datos_campo!AK93&gt;=0),AVERAGE(datos_campo!AJ93:AK93),IF(OR(datos_campo!AJ93="",datos_campo!AK93=""),SUM(datos_campo!AJ93:AK93),"revisar"))*400</f>
        <v>0</v>
      </c>
      <c r="X89" s="130">
        <f t="shared" si="9"/>
        <v>0</v>
      </c>
    </row>
    <row r="90" spans="1:24" ht="15.75" thickBot="1" x14ac:dyDescent="0.3">
      <c r="A90" s="131">
        <f>datos_campo!A94</f>
        <v>42779</v>
      </c>
      <c r="B90" s="132" t="str">
        <f>datos_campo!B94</f>
        <v>MONTERREY 3</v>
      </c>
      <c r="C90" s="133">
        <f>datos_campo!C94</f>
        <v>4</v>
      </c>
      <c r="D90" s="134" t="str">
        <f>datos_campo!D94</f>
        <v>T1R5</v>
      </c>
      <c r="E90" s="132">
        <f>datos_campo!E94</f>
        <v>80</v>
      </c>
      <c r="F90" s="135">
        <f>datos_campo!F94</f>
        <v>17</v>
      </c>
      <c r="G90" s="132">
        <f>datos_campo!G94</f>
        <v>0</v>
      </c>
      <c r="H90" s="132">
        <f>datos_campo!H94</f>
        <v>20</v>
      </c>
      <c r="I90" s="135">
        <f>(datos_campo!I94/H90)</f>
        <v>16</v>
      </c>
      <c r="J90" s="135">
        <f>(datos_campo!J94/H90)</f>
        <v>24.25</v>
      </c>
      <c r="K90" s="135">
        <f t="shared" si="5"/>
        <v>40.25</v>
      </c>
      <c r="L90" s="135">
        <f t="shared" si="6"/>
        <v>39.751552795031053</v>
      </c>
      <c r="M90" s="135">
        <f t="shared" si="7"/>
        <v>60.248447204968947</v>
      </c>
      <c r="N90" s="136">
        <f>IF(COUNTIF(datos_campo!L94:U94,"&gt;=0")&gt;=1,((SUM(datos_campo!L94:U94)*100)/(COUNTIF(datos_campo!L94:U94,"&gt;=0")*20))," ")</f>
        <v>4.3</v>
      </c>
      <c r="O90" s="132">
        <f>IF(AND(datos_campo!V94&gt;=0,datos_campo!W94&gt;=0),AVERAGE(datos_campo!V94:W94),IF(OR(datos_campo!V94="",datos_campo!W94=""),SUM(datos_campo!V94:W94),"revisar"))*400</f>
        <v>13200</v>
      </c>
      <c r="P90" s="132">
        <f>IF(AND(datos_campo!X94&gt;=0,datos_campo!Y94&gt;=0),AVERAGE(datos_campo!X94:Y94),IF(OR(datos_campo!X94="",datos_campo!Y94=""),SUM(datos_campo!X94:Y94),"revisar"))*400</f>
        <v>4800</v>
      </c>
      <c r="Q90" s="132">
        <f>IF(AND(datos_campo!Z94&gt;=0,datos_campo!AA94&gt;=0),AVERAGE(datos_campo!Z94:AA94),IF(OR(datos_campo!Z94="",datos_campo!AA94=""),SUM(datos_campo!Z94:AA94),"revisar"))*400</f>
        <v>0</v>
      </c>
      <c r="R90" s="132">
        <f>IF(AND(datos_campo!AB94&gt;=0,datos_campo!AC94&gt;=0),AVERAGE(datos_campo!AB94:AC94),IF(OR(datos_campo!AB94="",datos_campo!AC94=""),SUM(datos_campo!AB94:AC94),"revisar"))*400</f>
        <v>0</v>
      </c>
      <c r="S90" s="132">
        <f>IF(AND(datos_campo!AD94&gt;=0,datos_campo!AE94&gt;=0),AVERAGE(datos_campo!AD94:AE94),IF(OR(datos_campo!AD94="",datos_campo!AE94=""),SUM(datos_campo!AD94:AE94),"revisar"))*400</f>
        <v>0</v>
      </c>
      <c r="T90" s="132">
        <f>IF(AND(datos_campo!AF94&gt;=0,datos_campo!AG94&gt;=0),AVERAGE(datos_campo!AF94:AG94),IF(OR(datos_campo!AF94="",datos_campo!AG94=""),SUM(datos_campo!AF94:AG94),"revisar"))*400</f>
        <v>0</v>
      </c>
      <c r="U90" s="132">
        <f t="shared" si="8"/>
        <v>18000</v>
      </c>
      <c r="V90" s="132">
        <f>IF(AND(datos_campo!AH94&gt;=0,datos_campo!AI94&gt;=0),AVERAGE(datos_campo!AH94:AI94),IF(OR(datos_campo!AH94="",datos_campo!AI94=""),SUM(datos_campo!AH94:AI94),"revisar"))*400</f>
        <v>0</v>
      </c>
      <c r="W90" s="132">
        <f>IF(AND(datos_campo!AJ94&gt;=0,datos_campo!AK94&gt;=0),AVERAGE(datos_campo!AJ94:AK94),IF(OR(datos_campo!AJ94="",datos_campo!AK94=""),SUM(datos_campo!AJ94:AK94),"revisar"))*400</f>
        <v>800</v>
      </c>
      <c r="X90" s="137">
        <f t="shared" si="9"/>
        <v>800</v>
      </c>
    </row>
    <row r="91" spans="1:24" x14ac:dyDescent="0.25">
      <c r="A91" s="27">
        <f>datos_campo!A95</f>
        <v>42816</v>
      </c>
      <c r="B91" s="5" t="str">
        <f>datos_campo!B95</f>
        <v>ALAMEDA</v>
      </c>
      <c r="C91" s="114">
        <f>datos_campo!C95</f>
        <v>5</v>
      </c>
      <c r="D91" s="22" t="str">
        <f>datos_campo!D95</f>
        <v>T0R1</v>
      </c>
      <c r="E91" s="5">
        <f>datos_campo!E95</f>
        <v>61</v>
      </c>
      <c r="F91" s="6">
        <f>datos_campo!F95</f>
        <v>10</v>
      </c>
      <c r="G91" s="5">
        <f>datos_campo!G95</f>
        <v>0</v>
      </c>
      <c r="H91" s="5">
        <f>datos_campo!H95</f>
        <v>20</v>
      </c>
      <c r="I91" s="6">
        <f>(datos_campo!I95/H91)</f>
        <v>10.4</v>
      </c>
      <c r="J91" s="6">
        <f>(datos_campo!J95/H91)</f>
        <v>28.9</v>
      </c>
      <c r="K91" s="6">
        <f t="shared" si="5"/>
        <v>39.299999999999997</v>
      </c>
      <c r="L91" s="6">
        <f t="shared" si="6"/>
        <v>26.463104325699746</v>
      </c>
      <c r="M91" s="6">
        <f t="shared" si="7"/>
        <v>73.536895674300254</v>
      </c>
      <c r="N91" s="7">
        <f>IF(COUNTIF(datos_campo!L95:U95,"&gt;=0")&gt;=1,((SUM(datos_campo!L95:U95)*100)/(COUNTIF(datos_campo!L95:U95,"&gt;=0")*20))," ")</f>
        <v>6</v>
      </c>
      <c r="O91" s="5">
        <f>IF(AND(datos_campo!V95&gt;=0,datos_campo!W95&gt;=0),AVERAGE(datos_campo!V95:W95),IF(OR(datos_campo!V95="",datos_campo!W95=""),SUM(datos_campo!V95:W95),"revisar"))*400</f>
        <v>9600</v>
      </c>
      <c r="P91" s="5">
        <f>IF(AND(datos_campo!X95&gt;=0,datos_campo!Y95&gt;=0),AVERAGE(datos_campo!X95:Y95),IF(OR(datos_campo!X95="",datos_campo!Y95=""),SUM(datos_campo!X95:Y95),"revisar"))*400</f>
        <v>10000</v>
      </c>
      <c r="Q91" s="5">
        <f>IF(AND(datos_campo!Z95&gt;=0,datos_campo!AA95&gt;=0),AVERAGE(datos_campo!Z95:AA95),IF(OR(datos_campo!Z95="",datos_campo!AA95=""),SUM(datos_campo!Z95:AA95),"revisar"))*400</f>
        <v>0</v>
      </c>
      <c r="R91" s="5">
        <f>IF(AND(datos_campo!AB95&gt;=0,datos_campo!AC95&gt;=0),AVERAGE(datos_campo!AB95:AC95),IF(OR(datos_campo!AB95="",datos_campo!AC95=""),SUM(datos_campo!AB95:AC95),"revisar"))*400</f>
        <v>0</v>
      </c>
      <c r="S91" s="5">
        <f>IF(AND(datos_campo!AD95&gt;=0,datos_campo!AE95&gt;=0),AVERAGE(datos_campo!AD95:AE95),IF(OR(datos_campo!AD95="",datos_campo!AE95=""),SUM(datos_campo!AD95:AE95),"revisar"))*400</f>
        <v>0</v>
      </c>
      <c r="T91" s="5">
        <f>IF(AND(datos_campo!AF95&gt;=0,datos_campo!AG95&gt;=0),AVERAGE(datos_campo!AF95:AG95),IF(OR(datos_campo!AF95="",datos_campo!AG95=""),SUM(datos_campo!AF95:AG95),"revisar"))*400</f>
        <v>0</v>
      </c>
      <c r="U91" s="5">
        <f t="shared" si="8"/>
        <v>19600</v>
      </c>
      <c r="V91" s="5">
        <f>IF(AND(datos_campo!AH95&gt;=0,datos_campo!AI95&gt;=0),AVERAGE(datos_campo!AH95:AI95),IF(OR(datos_campo!AH95="",datos_campo!AI95=""),SUM(datos_campo!AH95:AI95),"revisar"))*400</f>
        <v>0</v>
      </c>
      <c r="W91" s="5">
        <f>IF(AND(datos_campo!AJ95&gt;=0,datos_campo!AK95&gt;=0),AVERAGE(datos_campo!AJ95:AK95),IF(OR(datos_campo!AJ95="",datos_campo!AK95=""),SUM(datos_campo!AJ95:AK95),"revisar"))*400</f>
        <v>2000</v>
      </c>
      <c r="X91" s="100">
        <f t="shared" si="9"/>
        <v>2000</v>
      </c>
    </row>
    <row r="92" spans="1:24" x14ac:dyDescent="0.25">
      <c r="A92" s="32">
        <f>datos_campo!A96</f>
        <v>42816</v>
      </c>
      <c r="B92" s="28" t="str">
        <f>datos_campo!B96</f>
        <v>ALAMEDA</v>
      </c>
      <c r="C92" s="115">
        <f>datos_campo!C96</f>
        <v>5</v>
      </c>
      <c r="D92" s="29" t="str">
        <f>datos_campo!D96</f>
        <v>T0R2</v>
      </c>
      <c r="E92" s="28">
        <f>datos_campo!E96</f>
        <v>62</v>
      </c>
      <c r="F92" s="30">
        <f>datos_campo!F96</f>
        <v>10</v>
      </c>
      <c r="G92" s="28">
        <f>datos_campo!G96</f>
        <v>0</v>
      </c>
      <c r="H92" s="28">
        <f>datos_campo!H96</f>
        <v>20</v>
      </c>
      <c r="I92" s="30">
        <f>(datos_campo!I96/H92)</f>
        <v>12.1</v>
      </c>
      <c r="J92" s="30">
        <f>(datos_campo!J96/H92)</f>
        <v>28.5</v>
      </c>
      <c r="K92" s="30">
        <f t="shared" si="5"/>
        <v>40.6</v>
      </c>
      <c r="L92" s="30">
        <f t="shared" si="6"/>
        <v>29.80295566502463</v>
      </c>
      <c r="M92" s="30">
        <f t="shared" si="7"/>
        <v>70.197044334975374</v>
      </c>
      <c r="N92" s="31">
        <f>IF(COUNTIF(datos_campo!L96:U96,"&gt;=0")&gt;=1,((SUM(datos_campo!L96:U96)*100)/(COUNTIF(datos_campo!L96:U96,"&gt;=0")*20))," ")</f>
        <v>9</v>
      </c>
      <c r="O92" s="28">
        <f>IF(AND(datos_campo!V96&gt;=0,datos_campo!W96&gt;=0),AVERAGE(datos_campo!V96:W96),IF(OR(datos_campo!V96="",datos_campo!W96=""),SUM(datos_campo!V96:W96),"revisar"))*400</f>
        <v>4400</v>
      </c>
      <c r="P92" s="28">
        <f>IF(AND(datos_campo!X96&gt;=0,datos_campo!Y96&gt;=0),AVERAGE(datos_campo!X96:Y96),IF(OR(datos_campo!X96="",datos_campo!Y96=""),SUM(datos_campo!X96:Y96),"revisar"))*400</f>
        <v>4400</v>
      </c>
      <c r="Q92" s="28">
        <f>IF(AND(datos_campo!Z96&gt;=0,datos_campo!AA96&gt;=0),AVERAGE(datos_campo!Z96:AA96),IF(OR(datos_campo!Z96="",datos_campo!AA96=""),SUM(datos_campo!Z96:AA96),"revisar"))*400</f>
        <v>0</v>
      </c>
      <c r="R92" s="28">
        <f>IF(AND(datos_campo!AB96&gt;=0,datos_campo!AC96&gt;=0),AVERAGE(datos_campo!AB96:AC96),IF(OR(datos_campo!AB96="",datos_campo!AC96=""),SUM(datos_campo!AB96:AC96),"revisar"))*400</f>
        <v>0</v>
      </c>
      <c r="S92" s="28">
        <f>IF(AND(datos_campo!AD96&gt;=0,datos_campo!AE96&gt;=0),AVERAGE(datos_campo!AD96:AE96),IF(OR(datos_campo!AD96="",datos_campo!AE96=""),SUM(datos_campo!AD96:AE96),"revisar"))*400</f>
        <v>0</v>
      </c>
      <c r="T92" s="28">
        <f>IF(AND(datos_campo!AF96&gt;=0,datos_campo!AG96&gt;=0),AVERAGE(datos_campo!AF96:AG96),IF(OR(datos_campo!AF96="",datos_campo!AG96=""),SUM(datos_campo!AF96:AG96),"revisar"))*400</f>
        <v>0</v>
      </c>
      <c r="U92" s="28">
        <f t="shared" si="8"/>
        <v>8800</v>
      </c>
      <c r="V92" s="28">
        <f>IF(AND(datos_campo!AH96&gt;=0,datos_campo!AI96&gt;=0),AVERAGE(datos_campo!AH96:AI96),IF(OR(datos_campo!AH96="",datos_campo!AI96=""),SUM(datos_campo!AH96:AI96),"revisar"))*400</f>
        <v>0</v>
      </c>
      <c r="W92" s="28">
        <f>IF(AND(datos_campo!AJ96&gt;=0,datos_campo!AK96&gt;=0),AVERAGE(datos_campo!AJ96:AK96),IF(OR(datos_campo!AJ96="",datos_campo!AK96=""),SUM(datos_campo!AJ96:AK96),"revisar"))*400</f>
        <v>0</v>
      </c>
      <c r="X92" s="38">
        <f t="shared" si="9"/>
        <v>0</v>
      </c>
    </row>
    <row r="93" spans="1:24" x14ac:dyDescent="0.25">
      <c r="A93" s="32">
        <f>datos_campo!A97</f>
        <v>42816</v>
      </c>
      <c r="B93" s="28" t="str">
        <f>datos_campo!B97</f>
        <v>ALAMEDA</v>
      </c>
      <c r="C93" s="115">
        <f>datos_campo!C97</f>
        <v>5</v>
      </c>
      <c r="D93" s="29" t="str">
        <f>datos_campo!D97</f>
        <v>T0R3</v>
      </c>
      <c r="E93" s="28">
        <f>datos_campo!E97</f>
        <v>63</v>
      </c>
      <c r="F93" s="30">
        <f>datos_campo!F97</f>
        <v>10</v>
      </c>
      <c r="G93" s="28">
        <f>datos_campo!G97</f>
        <v>0</v>
      </c>
      <c r="H93" s="28">
        <f>datos_campo!H97</f>
        <v>20</v>
      </c>
      <c r="I93" s="30">
        <f>(datos_campo!I97/H93)</f>
        <v>14.7</v>
      </c>
      <c r="J93" s="30">
        <f>(datos_campo!J97/H93)</f>
        <v>27.45</v>
      </c>
      <c r="K93" s="30">
        <f t="shared" si="5"/>
        <v>42.15</v>
      </c>
      <c r="L93" s="30">
        <f t="shared" si="6"/>
        <v>34.87544483985765</v>
      </c>
      <c r="M93" s="30">
        <f t="shared" si="7"/>
        <v>65.12455516014235</v>
      </c>
      <c r="N93" s="31">
        <f>IF(COUNTIF(datos_campo!L97:U97,"&gt;=0")&gt;=1,((SUM(datos_campo!L97:U97)*100)/(COUNTIF(datos_campo!L97:U97,"&gt;=0")*20))," ")</f>
        <v>0</v>
      </c>
      <c r="O93" s="28">
        <f>IF(AND(datos_campo!V97&gt;=0,datos_campo!W97&gt;=0),AVERAGE(datos_campo!V97:W97),IF(OR(datos_campo!V97="",datos_campo!W97=""),SUM(datos_campo!V97:W97),"revisar"))*400</f>
        <v>5200</v>
      </c>
      <c r="P93" s="28">
        <f>IF(AND(datos_campo!X97&gt;=0,datos_campo!Y97&gt;=0),AVERAGE(datos_campo!X97:Y97),IF(OR(datos_campo!X97="",datos_campo!Y97=""),SUM(datos_campo!X97:Y97),"revisar"))*400</f>
        <v>7200</v>
      </c>
      <c r="Q93" s="28">
        <f>IF(AND(datos_campo!Z97&gt;=0,datos_campo!AA97&gt;=0),AVERAGE(datos_campo!Z97:AA97),IF(OR(datos_campo!Z97="",datos_campo!AA97=""),SUM(datos_campo!Z97:AA97),"revisar"))*400</f>
        <v>0</v>
      </c>
      <c r="R93" s="28">
        <f>IF(AND(datos_campo!AB97&gt;=0,datos_campo!AC97&gt;=0),AVERAGE(datos_campo!AB97:AC97),IF(OR(datos_campo!AB97="",datos_campo!AC97=""),SUM(datos_campo!AB97:AC97),"revisar"))*400</f>
        <v>0</v>
      </c>
      <c r="S93" s="28">
        <f>IF(AND(datos_campo!AD97&gt;=0,datos_campo!AE97&gt;=0),AVERAGE(datos_campo!AD97:AE97),IF(OR(datos_campo!AD97="",datos_campo!AE97=""),SUM(datos_campo!AD97:AE97),"revisar"))*400</f>
        <v>0</v>
      </c>
      <c r="T93" s="28">
        <f>IF(AND(datos_campo!AF97&gt;=0,datos_campo!AG97&gt;=0),AVERAGE(datos_campo!AF97:AG97),IF(OR(datos_campo!AF97="",datos_campo!AG97=""),SUM(datos_campo!AF97:AG97),"revisar"))*400</f>
        <v>0</v>
      </c>
      <c r="U93" s="28">
        <f t="shared" si="8"/>
        <v>12400</v>
      </c>
      <c r="V93" s="28">
        <f>IF(AND(datos_campo!AH97&gt;=0,datos_campo!AI97&gt;=0),AVERAGE(datos_campo!AH97:AI97),IF(OR(datos_campo!AH97="",datos_campo!AI97=""),SUM(datos_campo!AH97:AI97),"revisar"))*400</f>
        <v>0</v>
      </c>
      <c r="W93" s="28">
        <f>IF(AND(datos_campo!AJ97&gt;=0,datos_campo!AK97&gt;=0),AVERAGE(datos_campo!AJ97:AK97),IF(OR(datos_campo!AJ97="",datos_campo!AK97=""),SUM(datos_campo!AJ97:AK97),"revisar"))*400</f>
        <v>1600</v>
      </c>
      <c r="X93" s="38">
        <f t="shared" si="9"/>
        <v>1600</v>
      </c>
    </row>
    <row r="94" spans="1:24" x14ac:dyDescent="0.25">
      <c r="A94" s="32">
        <f>datos_campo!A98</f>
        <v>42816</v>
      </c>
      <c r="B94" s="28" t="str">
        <f>datos_campo!B98</f>
        <v>ALAMEDA</v>
      </c>
      <c r="C94" s="115">
        <f>datos_campo!C98</f>
        <v>5</v>
      </c>
      <c r="D94" s="29" t="str">
        <f>datos_campo!D98</f>
        <v>T0R4</v>
      </c>
      <c r="E94" s="28">
        <f>datos_campo!E98</f>
        <v>64</v>
      </c>
      <c r="F94" s="30">
        <f>datos_campo!F98</f>
        <v>10</v>
      </c>
      <c r="G94" s="28">
        <f>datos_campo!G98</f>
        <v>0</v>
      </c>
      <c r="H94" s="28">
        <f>datos_campo!H98</f>
        <v>20</v>
      </c>
      <c r="I94" s="30">
        <f>(datos_campo!I98/H94)</f>
        <v>20.5</v>
      </c>
      <c r="J94" s="30">
        <f>(datos_campo!J98/H94)</f>
        <v>22.45</v>
      </c>
      <c r="K94" s="30">
        <f t="shared" si="5"/>
        <v>42.95</v>
      </c>
      <c r="L94" s="30">
        <f t="shared" si="6"/>
        <v>47.729918509895221</v>
      </c>
      <c r="M94" s="30">
        <f t="shared" si="7"/>
        <v>52.270081490104772</v>
      </c>
      <c r="N94" s="31">
        <f>IF(COUNTIF(datos_campo!L98:U98,"&gt;=0")&gt;=1,((SUM(datos_campo!L98:U98)*100)/(COUNTIF(datos_campo!L98:U98,"&gt;=0")*20))," ")</f>
        <v>6</v>
      </c>
      <c r="O94" s="28">
        <f>IF(AND(datos_campo!V98&gt;=0,datos_campo!W98&gt;=0),AVERAGE(datos_campo!V98:W98),IF(OR(datos_campo!V98="",datos_campo!W98=""),SUM(datos_campo!V98:W98),"revisar"))*400</f>
        <v>7200</v>
      </c>
      <c r="P94" s="28">
        <f>IF(AND(datos_campo!X98&gt;=0,datos_campo!Y98&gt;=0),AVERAGE(datos_campo!X98:Y98),IF(OR(datos_campo!X98="",datos_campo!Y98=""),SUM(datos_campo!X98:Y98),"revisar"))*400</f>
        <v>2400</v>
      </c>
      <c r="Q94" s="28">
        <f>IF(AND(datos_campo!Z98&gt;=0,datos_campo!AA98&gt;=0),AVERAGE(datos_campo!Z98:AA98),IF(OR(datos_campo!Z98="",datos_campo!AA98=""),SUM(datos_campo!Z98:AA98),"revisar"))*400</f>
        <v>0</v>
      </c>
      <c r="R94" s="28">
        <f>IF(AND(datos_campo!AB98&gt;=0,datos_campo!AC98&gt;=0),AVERAGE(datos_campo!AB98:AC98),IF(OR(datos_campo!AB98="",datos_campo!AC98=""),SUM(datos_campo!AB98:AC98),"revisar"))*400</f>
        <v>0</v>
      </c>
      <c r="S94" s="28">
        <f>IF(AND(datos_campo!AD98&gt;=0,datos_campo!AE98&gt;=0),AVERAGE(datos_campo!AD98:AE98),IF(OR(datos_campo!AD98="",datos_campo!AE98=""),SUM(datos_campo!AD98:AE98),"revisar"))*400</f>
        <v>0</v>
      </c>
      <c r="T94" s="28">
        <f>IF(AND(datos_campo!AF98&gt;=0,datos_campo!AG98&gt;=0),AVERAGE(datos_campo!AF98:AG98),IF(OR(datos_campo!AF98="",datos_campo!AG98=""),SUM(datos_campo!AF98:AG98),"revisar"))*400</f>
        <v>0</v>
      </c>
      <c r="U94" s="28">
        <f t="shared" si="8"/>
        <v>9600</v>
      </c>
      <c r="V94" s="28">
        <f>IF(AND(datos_campo!AH98&gt;=0,datos_campo!AI98&gt;=0),AVERAGE(datos_campo!AH98:AI98),IF(OR(datos_campo!AH98="",datos_campo!AI98=""),SUM(datos_campo!AH98:AI98),"revisar"))*400</f>
        <v>0</v>
      </c>
      <c r="W94" s="28">
        <f>IF(AND(datos_campo!AJ98&gt;=0,datos_campo!AK98&gt;=0),AVERAGE(datos_campo!AJ98:AK98),IF(OR(datos_campo!AJ98="",datos_campo!AK98=""),SUM(datos_campo!AJ98:AK98),"revisar"))*400</f>
        <v>0</v>
      </c>
      <c r="X94" s="38">
        <f t="shared" si="9"/>
        <v>0</v>
      </c>
    </row>
    <row r="95" spans="1:24" x14ac:dyDescent="0.25">
      <c r="A95" s="32">
        <f>datos_campo!A99</f>
        <v>42816</v>
      </c>
      <c r="B95" s="28" t="str">
        <f>datos_campo!B99</f>
        <v>ALAMEDA</v>
      </c>
      <c r="C95" s="115">
        <f>datos_campo!C99</f>
        <v>5</v>
      </c>
      <c r="D95" s="29" t="str">
        <f>datos_campo!D99</f>
        <v>T0R5</v>
      </c>
      <c r="E95" s="28">
        <f>datos_campo!E99</f>
        <v>65</v>
      </c>
      <c r="F95" s="30">
        <f>datos_campo!F99</f>
        <v>10</v>
      </c>
      <c r="G95" s="28">
        <f>datos_campo!G99</f>
        <v>0</v>
      </c>
      <c r="H95" s="28">
        <f>datos_campo!H99</f>
        <v>20</v>
      </c>
      <c r="I95" s="30">
        <f>(datos_campo!I99/H95)</f>
        <v>14.15</v>
      </c>
      <c r="J95" s="30">
        <f>(datos_campo!J99/H95)</f>
        <v>24.45</v>
      </c>
      <c r="K95" s="30">
        <f t="shared" si="5"/>
        <v>38.6</v>
      </c>
      <c r="L95" s="30">
        <f t="shared" si="6"/>
        <v>36.6580310880829</v>
      </c>
      <c r="M95" s="30">
        <f t="shared" si="7"/>
        <v>63.3419689119171</v>
      </c>
      <c r="N95" s="31">
        <f>IF(COUNTIF(datos_campo!L99:U99,"&gt;=0")&gt;=1,((SUM(datos_campo!L99:U99)*100)/(COUNTIF(datos_campo!L99:U99,"&gt;=0")*20))," ")</f>
        <v>5</v>
      </c>
      <c r="O95" s="28">
        <f>IF(AND(datos_campo!V99&gt;=0,datos_campo!W99&gt;=0),AVERAGE(datos_campo!V99:W99),IF(OR(datos_campo!V99="",datos_campo!W99=""),SUM(datos_campo!V99:W99),"revisar"))*400</f>
        <v>1200</v>
      </c>
      <c r="P95" s="28">
        <f>IF(AND(datos_campo!X99&gt;=0,datos_campo!Y99&gt;=0),AVERAGE(datos_campo!X99:Y99),IF(OR(datos_campo!X99="",datos_campo!Y99=""),SUM(datos_campo!X99:Y99),"revisar"))*400</f>
        <v>5600</v>
      </c>
      <c r="Q95" s="28">
        <f>IF(AND(datos_campo!Z99&gt;=0,datos_campo!AA99&gt;=0),AVERAGE(datos_campo!Z99:AA99),IF(OR(datos_campo!Z99="",datos_campo!AA99=""),SUM(datos_campo!Z99:AA99),"revisar"))*400</f>
        <v>0</v>
      </c>
      <c r="R95" s="28">
        <f>IF(AND(datos_campo!AB99&gt;=0,datos_campo!AC99&gt;=0),AVERAGE(datos_campo!AB99:AC99),IF(OR(datos_campo!AB99="",datos_campo!AC99=""),SUM(datos_campo!AB99:AC99),"revisar"))*400</f>
        <v>0</v>
      </c>
      <c r="S95" s="28">
        <f>IF(AND(datos_campo!AD99&gt;=0,datos_campo!AE99&gt;=0),AVERAGE(datos_campo!AD99:AE99),IF(OR(datos_campo!AD99="",datos_campo!AE99=""),SUM(datos_campo!AD99:AE99),"revisar"))*400</f>
        <v>0</v>
      </c>
      <c r="T95" s="28">
        <f>IF(AND(datos_campo!AF99&gt;=0,datos_campo!AG99&gt;=0),AVERAGE(datos_campo!AF99:AG99),IF(OR(datos_campo!AF99="",datos_campo!AG99=""),SUM(datos_campo!AF99:AG99),"revisar"))*400</f>
        <v>0</v>
      </c>
      <c r="U95" s="28">
        <f t="shared" si="8"/>
        <v>6800</v>
      </c>
      <c r="V95" s="28">
        <f>IF(AND(datos_campo!AH99&gt;=0,datos_campo!AI99&gt;=0),AVERAGE(datos_campo!AH99:AI99),IF(OR(datos_campo!AH99="",datos_campo!AI99=""),SUM(datos_campo!AH99:AI99),"revisar"))*400</f>
        <v>0</v>
      </c>
      <c r="W95" s="28">
        <f>IF(AND(datos_campo!AJ99&gt;=0,datos_campo!AK99&gt;=0),AVERAGE(datos_campo!AJ99:AK99),IF(OR(datos_campo!AJ99="",datos_campo!AK99=""),SUM(datos_campo!AJ99:AK99),"revisar"))*400</f>
        <v>800</v>
      </c>
      <c r="X95" s="38">
        <f t="shared" si="9"/>
        <v>800</v>
      </c>
    </row>
    <row r="96" spans="1:24" x14ac:dyDescent="0.25">
      <c r="A96" s="32">
        <f>datos_campo!A100</f>
        <v>42816</v>
      </c>
      <c r="B96" s="28" t="str">
        <f>datos_campo!B100</f>
        <v>ALAMEDA</v>
      </c>
      <c r="C96" s="115">
        <f>datos_campo!C100</f>
        <v>5</v>
      </c>
      <c r="D96" s="29" t="str">
        <f>datos_campo!D100</f>
        <v>T1R1</v>
      </c>
      <c r="E96" s="28">
        <f>datos_campo!E100</f>
        <v>66</v>
      </c>
      <c r="F96" s="30">
        <f>datos_campo!F100</f>
        <v>11</v>
      </c>
      <c r="G96" s="28">
        <f>datos_campo!G100</f>
        <v>0</v>
      </c>
      <c r="H96" s="28">
        <f>datos_campo!H100</f>
        <v>20</v>
      </c>
      <c r="I96" s="30">
        <f>(datos_campo!I100/H96)</f>
        <v>19.5</v>
      </c>
      <c r="J96" s="30">
        <f>(datos_campo!J100/H96)</f>
        <v>26.65</v>
      </c>
      <c r="K96" s="30">
        <f t="shared" si="5"/>
        <v>46.15</v>
      </c>
      <c r="L96" s="30">
        <f t="shared" si="6"/>
        <v>42.253521126760567</v>
      </c>
      <c r="M96" s="30">
        <f t="shared" si="7"/>
        <v>57.74647887323944</v>
      </c>
      <c r="N96" s="31">
        <f>IF(COUNTIF(datos_campo!L100:U100,"&gt;=0")&gt;=1,((SUM(datos_campo!L100:U100)*100)/(COUNTIF(datos_campo!L100:U100,"&gt;=0")*20))," ")</f>
        <v>0</v>
      </c>
      <c r="O96" s="28">
        <f>IF(AND(datos_campo!V100&gt;=0,datos_campo!W100&gt;=0),AVERAGE(datos_campo!V100:W100),IF(OR(datos_campo!V100="",datos_campo!W100=""),SUM(datos_campo!V100:W100),"revisar"))*400</f>
        <v>3200</v>
      </c>
      <c r="P96" s="28">
        <f>IF(AND(datos_campo!X100&gt;=0,datos_campo!Y100&gt;=0),AVERAGE(datos_campo!X100:Y100),IF(OR(datos_campo!X100="",datos_campo!Y100=""),SUM(datos_campo!X100:Y100),"revisar"))*400</f>
        <v>400</v>
      </c>
      <c r="Q96" s="28">
        <f>IF(AND(datos_campo!Z100&gt;=0,datos_campo!AA100&gt;=0),AVERAGE(datos_campo!Z100:AA100),IF(OR(datos_campo!Z100="",datos_campo!AA100=""),SUM(datos_campo!Z100:AA100),"revisar"))*400</f>
        <v>0</v>
      </c>
      <c r="R96" s="28">
        <f>IF(AND(datos_campo!AB100&gt;=0,datos_campo!AC100&gt;=0),AVERAGE(datos_campo!AB100:AC100),IF(OR(datos_campo!AB100="",datos_campo!AC100=""),SUM(datos_campo!AB100:AC100),"revisar"))*400</f>
        <v>0</v>
      </c>
      <c r="S96" s="28">
        <f>IF(AND(datos_campo!AD100&gt;=0,datos_campo!AE100&gt;=0),AVERAGE(datos_campo!AD100:AE100),IF(OR(datos_campo!AD100="",datos_campo!AE100=""),SUM(datos_campo!AD100:AE100),"revisar"))*400</f>
        <v>0</v>
      </c>
      <c r="T96" s="28">
        <f>IF(AND(datos_campo!AF100&gt;=0,datos_campo!AG100&gt;=0),AVERAGE(datos_campo!AF100:AG100),IF(OR(datos_campo!AF100="",datos_campo!AG100=""),SUM(datos_campo!AF100:AG100),"revisar"))*400</f>
        <v>0</v>
      </c>
      <c r="U96" s="28">
        <f t="shared" si="8"/>
        <v>3600</v>
      </c>
      <c r="V96" s="28">
        <f>IF(AND(datos_campo!AH100&gt;=0,datos_campo!AI100&gt;=0),AVERAGE(datos_campo!AH100:AI100),IF(OR(datos_campo!AH100="",datos_campo!AI100=""),SUM(datos_campo!AH100:AI100),"revisar"))*400</f>
        <v>0</v>
      </c>
      <c r="W96" s="28">
        <f>IF(AND(datos_campo!AJ100&gt;=0,datos_campo!AK100&gt;=0),AVERAGE(datos_campo!AJ100:AK100),IF(OR(datos_campo!AJ100="",datos_campo!AK100=""),SUM(datos_campo!AJ100:AK100),"revisar"))*400</f>
        <v>0</v>
      </c>
      <c r="X96" s="38">
        <f t="shared" si="9"/>
        <v>0</v>
      </c>
    </row>
    <row r="97" spans="1:24" x14ac:dyDescent="0.25">
      <c r="A97" s="32">
        <f>datos_campo!A101</f>
        <v>42816</v>
      </c>
      <c r="B97" s="28" t="str">
        <f>datos_campo!B101</f>
        <v>ALAMEDA</v>
      </c>
      <c r="C97" s="115">
        <f>datos_campo!C101</f>
        <v>5</v>
      </c>
      <c r="D97" s="29" t="str">
        <f>datos_campo!D101</f>
        <v>T1R2</v>
      </c>
      <c r="E97" s="28">
        <f>datos_campo!E101</f>
        <v>67</v>
      </c>
      <c r="F97" s="30">
        <f>datos_campo!F101</f>
        <v>11</v>
      </c>
      <c r="G97" s="28">
        <f>datos_campo!G101</f>
        <v>0</v>
      </c>
      <c r="H97" s="28">
        <f>datos_campo!H101</f>
        <v>20</v>
      </c>
      <c r="I97" s="30">
        <f>(datos_campo!I101/H97)</f>
        <v>15.55</v>
      </c>
      <c r="J97" s="30">
        <f>(datos_campo!J101/H97)</f>
        <v>30.1</v>
      </c>
      <c r="K97" s="30">
        <f t="shared" si="5"/>
        <v>45.650000000000006</v>
      </c>
      <c r="L97" s="30">
        <f t="shared" si="6"/>
        <v>34.063526834611167</v>
      </c>
      <c r="M97" s="30">
        <f t="shared" si="7"/>
        <v>65.936473165388819</v>
      </c>
      <c r="N97" s="31">
        <f>IF(COUNTIF(datos_campo!L101:U101,"&gt;=0")&gt;=1,((SUM(datos_campo!L101:U101)*100)/(COUNTIF(datos_campo!L101:U101,"&gt;=0")*20))," ")</f>
        <v>6</v>
      </c>
      <c r="O97" s="28">
        <f>IF(AND(datos_campo!V101&gt;=0,datos_campo!W101&gt;=0),AVERAGE(datos_campo!V101:W101),IF(OR(datos_campo!V101="",datos_campo!W101=""),SUM(datos_campo!V101:W101),"revisar"))*400</f>
        <v>400</v>
      </c>
      <c r="P97" s="28">
        <f>IF(AND(datos_campo!X101&gt;=0,datos_campo!Y101&gt;=0),AVERAGE(datos_campo!X101:Y101),IF(OR(datos_campo!X101="",datos_campo!Y101=""),SUM(datos_campo!X101:Y101),"revisar"))*400</f>
        <v>6400</v>
      </c>
      <c r="Q97" s="28">
        <f>IF(AND(datos_campo!Z101&gt;=0,datos_campo!AA101&gt;=0),AVERAGE(datos_campo!Z101:AA101),IF(OR(datos_campo!Z101="",datos_campo!AA101=""),SUM(datos_campo!Z101:AA101),"revisar"))*400</f>
        <v>0</v>
      </c>
      <c r="R97" s="28">
        <f>IF(AND(datos_campo!AB101&gt;=0,datos_campo!AC101&gt;=0),AVERAGE(datos_campo!AB101:AC101),IF(OR(datos_campo!AB101="",datos_campo!AC101=""),SUM(datos_campo!AB101:AC101),"revisar"))*400</f>
        <v>0</v>
      </c>
      <c r="S97" s="28">
        <f>IF(AND(datos_campo!AD101&gt;=0,datos_campo!AE101&gt;=0),AVERAGE(datos_campo!AD101:AE101),IF(OR(datos_campo!AD101="",datos_campo!AE101=""),SUM(datos_campo!AD101:AE101),"revisar"))*400</f>
        <v>0</v>
      </c>
      <c r="T97" s="28">
        <f>IF(AND(datos_campo!AF101&gt;=0,datos_campo!AG101&gt;=0),AVERAGE(datos_campo!AF101:AG101),IF(OR(datos_campo!AF101="",datos_campo!AG101=""),SUM(datos_campo!AF101:AG101),"revisar"))*400</f>
        <v>0</v>
      </c>
      <c r="U97" s="28">
        <f t="shared" si="8"/>
        <v>6800</v>
      </c>
      <c r="V97" s="28">
        <f>IF(AND(datos_campo!AH101&gt;=0,datos_campo!AI101&gt;=0),AVERAGE(datos_campo!AH101:AI101),IF(OR(datos_campo!AH101="",datos_campo!AI101=""),SUM(datos_campo!AH101:AI101),"revisar"))*400</f>
        <v>0</v>
      </c>
      <c r="W97" s="28">
        <f>IF(AND(datos_campo!AJ101&gt;=0,datos_campo!AK101&gt;=0),AVERAGE(datos_campo!AJ101:AK101),IF(OR(datos_campo!AJ101="",datos_campo!AK101=""),SUM(datos_campo!AJ101:AK101),"revisar"))*400</f>
        <v>0</v>
      </c>
      <c r="X97" s="38">
        <f t="shared" si="9"/>
        <v>0</v>
      </c>
    </row>
    <row r="98" spans="1:24" x14ac:dyDescent="0.25">
      <c r="A98" s="32">
        <f>datos_campo!A102</f>
        <v>42816</v>
      </c>
      <c r="B98" s="28" t="str">
        <f>datos_campo!B102</f>
        <v>ALAMEDA</v>
      </c>
      <c r="C98" s="115">
        <f>datos_campo!C102</f>
        <v>5</v>
      </c>
      <c r="D98" s="29" t="str">
        <f>datos_campo!D102</f>
        <v>T1R3</v>
      </c>
      <c r="E98" s="28">
        <f>datos_campo!E102</f>
        <v>68</v>
      </c>
      <c r="F98" s="30">
        <f>datos_campo!F102</f>
        <v>11</v>
      </c>
      <c r="G98" s="28">
        <f>datos_campo!G102</f>
        <v>0</v>
      </c>
      <c r="H98" s="28">
        <f>datos_campo!H102</f>
        <v>20</v>
      </c>
      <c r="I98" s="30">
        <f>(datos_campo!I102/H98)</f>
        <v>28.3</v>
      </c>
      <c r="J98" s="30">
        <f>(datos_campo!J102/H98)</f>
        <v>21.1</v>
      </c>
      <c r="K98" s="30">
        <f t="shared" si="5"/>
        <v>49.400000000000006</v>
      </c>
      <c r="L98" s="30">
        <f t="shared" si="6"/>
        <v>57.287449392712546</v>
      </c>
      <c r="M98" s="30">
        <f t="shared" si="7"/>
        <v>42.712550607287447</v>
      </c>
      <c r="N98" s="31">
        <f>IF(COUNTIF(datos_campo!L102:U102,"&gt;=0")&gt;=1,((SUM(datos_campo!L102:U102)*100)/(COUNTIF(datos_campo!L102:U102,"&gt;=0")*20))," ")</f>
        <v>5.5</v>
      </c>
      <c r="O98" s="28">
        <f>IF(AND(datos_campo!V102&gt;=0,datos_campo!W102&gt;=0),AVERAGE(datos_campo!V102:W102),IF(OR(datos_campo!V102="",datos_campo!W102=""),SUM(datos_campo!V102:W102),"revisar"))*400</f>
        <v>6800</v>
      </c>
      <c r="P98" s="28">
        <f>IF(AND(datos_campo!X102&gt;=0,datos_campo!Y102&gt;=0),AVERAGE(datos_campo!X102:Y102),IF(OR(datos_campo!X102="",datos_campo!Y102=""),SUM(datos_campo!X102:Y102),"revisar"))*400</f>
        <v>800</v>
      </c>
      <c r="Q98" s="28">
        <f>IF(AND(datos_campo!Z102&gt;=0,datos_campo!AA102&gt;=0),AVERAGE(datos_campo!Z102:AA102),IF(OR(datos_campo!Z102="",datos_campo!AA102=""),SUM(datos_campo!Z102:AA102),"revisar"))*400</f>
        <v>0</v>
      </c>
      <c r="R98" s="28">
        <f>IF(AND(datos_campo!AB102&gt;=0,datos_campo!AC102&gt;=0),AVERAGE(datos_campo!AB102:AC102),IF(OR(datos_campo!AB102="",datos_campo!AC102=""),SUM(datos_campo!AB102:AC102),"revisar"))*400</f>
        <v>0</v>
      </c>
      <c r="S98" s="28">
        <f>IF(AND(datos_campo!AD102&gt;=0,datos_campo!AE102&gt;=0),AVERAGE(datos_campo!AD102:AE102),IF(OR(datos_campo!AD102="",datos_campo!AE102=""),SUM(datos_campo!AD102:AE102),"revisar"))*400</f>
        <v>0</v>
      </c>
      <c r="T98" s="28">
        <f>IF(AND(datos_campo!AF102&gt;=0,datos_campo!AG102&gt;=0),AVERAGE(datos_campo!AF102:AG102),IF(OR(datos_campo!AF102="",datos_campo!AG102=""),SUM(datos_campo!AF102:AG102),"revisar"))*400</f>
        <v>0</v>
      </c>
      <c r="U98" s="28">
        <f t="shared" si="8"/>
        <v>7600</v>
      </c>
      <c r="V98" s="28">
        <f>IF(AND(datos_campo!AH102&gt;=0,datos_campo!AI102&gt;=0),AVERAGE(datos_campo!AH102:AI102),IF(OR(datos_campo!AH102="",datos_campo!AI102=""),SUM(datos_campo!AH102:AI102),"revisar"))*400</f>
        <v>0</v>
      </c>
      <c r="W98" s="28">
        <f>IF(AND(datos_campo!AJ102&gt;=0,datos_campo!AK102&gt;=0),AVERAGE(datos_campo!AJ102:AK102),IF(OR(datos_campo!AJ102="",datos_campo!AK102=""),SUM(datos_campo!AJ102:AK102),"revisar"))*400</f>
        <v>400</v>
      </c>
      <c r="X98" s="38">
        <f t="shared" si="9"/>
        <v>400</v>
      </c>
    </row>
    <row r="99" spans="1:24" x14ac:dyDescent="0.25">
      <c r="A99" s="32">
        <f>datos_campo!A103</f>
        <v>42816</v>
      </c>
      <c r="B99" s="28" t="str">
        <f>datos_campo!B103</f>
        <v>ALAMEDA</v>
      </c>
      <c r="C99" s="115">
        <f>datos_campo!C103</f>
        <v>5</v>
      </c>
      <c r="D99" s="29" t="str">
        <f>datos_campo!D103</f>
        <v>T1R4</v>
      </c>
      <c r="E99" s="28">
        <f>datos_campo!E103</f>
        <v>69</v>
      </c>
      <c r="F99" s="30">
        <f>datos_campo!F103</f>
        <v>11</v>
      </c>
      <c r="G99" s="28">
        <f>datos_campo!G103</f>
        <v>0</v>
      </c>
      <c r="H99" s="28">
        <f>datos_campo!H103</f>
        <v>20</v>
      </c>
      <c r="I99" s="30">
        <f>(datos_campo!I103/H99)</f>
        <v>24.6</v>
      </c>
      <c r="J99" s="30">
        <f>(datos_campo!J103/H99)</f>
        <v>25.25</v>
      </c>
      <c r="K99" s="30">
        <f t="shared" si="5"/>
        <v>49.85</v>
      </c>
      <c r="L99" s="30">
        <f t="shared" si="6"/>
        <v>49.348044132397192</v>
      </c>
      <c r="M99" s="30">
        <f t="shared" si="7"/>
        <v>50.651955867602808</v>
      </c>
      <c r="N99" s="31">
        <f>IF(COUNTIF(datos_campo!L103:U103,"&gt;=0")&gt;=1,((SUM(datos_campo!L103:U103)*100)/(COUNTIF(datos_campo!L103:U103,"&gt;=0")*20))," ")</f>
        <v>6.5</v>
      </c>
      <c r="O99" s="28">
        <f>IF(AND(datos_campo!V103&gt;=0,datos_campo!W103&gt;=0),AVERAGE(datos_campo!V103:W103),IF(OR(datos_campo!V103="",datos_campo!W103=""),SUM(datos_campo!V103:W103),"revisar"))*400</f>
        <v>3600</v>
      </c>
      <c r="P99" s="28">
        <f>IF(AND(datos_campo!X103&gt;=0,datos_campo!Y103&gt;=0),AVERAGE(datos_campo!X103:Y103),IF(OR(datos_campo!X103="",datos_campo!Y103=""),SUM(datos_campo!X103:Y103),"revisar"))*400</f>
        <v>400</v>
      </c>
      <c r="Q99" s="28">
        <f>IF(AND(datos_campo!Z103&gt;=0,datos_campo!AA103&gt;=0),AVERAGE(datos_campo!Z103:AA103),IF(OR(datos_campo!Z103="",datos_campo!AA103=""),SUM(datos_campo!Z103:AA103),"revisar"))*400</f>
        <v>0</v>
      </c>
      <c r="R99" s="28">
        <f>IF(AND(datos_campo!AB103&gt;=0,datos_campo!AC103&gt;=0),AVERAGE(datos_campo!AB103:AC103),IF(OR(datos_campo!AB103="",datos_campo!AC103=""),SUM(datos_campo!AB103:AC103),"revisar"))*400</f>
        <v>0</v>
      </c>
      <c r="S99" s="28">
        <f>IF(AND(datos_campo!AD103&gt;=0,datos_campo!AE103&gt;=0),AVERAGE(datos_campo!AD103:AE103),IF(OR(datos_campo!AD103="",datos_campo!AE103=""),SUM(datos_campo!AD103:AE103),"revisar"))*400</f>
        <v>0</v>
      </c>
      <c r="T99" s="28">
        <f>IF(AND(datos_campo!AF103&gt;=0,datos_campo!AG103&gt;=0),AVERAGE(datos_campo!AF103:AG103),IF(OR(datos_campo!AF103="",datos_campo!AG103=""),SUM(datos_campo!AF103:AG103),"revisar"))*400</f>
        <v>0</v>
      </c>
      <c r="U99" s="28">
        <f t="shared" si="8"/>
        <v>4000</v>
      </c>
      <c r="V99" s="28">
        <f>IF(AND(datos_campo!AH103&gt;=0,datos_campo!AI103&gt;=0),AVERAGE(datos_campo!AH103:AI103),IF(OR(datos_campo!AH103="",datos_campo!AI103=""),SUM(datos_campo!AH103:AI103),"revisar"))*400</f>
        <v>0</v>
      </c>
      <c r="W99" s="28">
        <f>IF(AND(datos_campo!AJ103&gt;=0,datos_campo!AK103&gt;=0),AVERAGE(datos_campo!AJ103:AK103),IF(OR(datos_campo!AJ103="",datos_campo!AK103=""),SUM(datos_campo!AJ103:AK103),"revisar"))*400</f>
        <v>800</v>
      </c>
      <c r="X99" s="38">
        <f t="shared" si="9"/>
        <v>800</v>
      </c>
    </row>
    <row r="100" spans="1:24" ht="15.75" thickBot="1" x14ac:dyDescent="0.3">
      <c r="A100" s="101">
        <f>datos_campo!A104</f>
        <v>42816</v>
      </c>
      <c r="B100" s="102" t="str">
        <f>datos_campo!B104</f>
        <v>ALAMEDA</v>
      </c>
      <c r="C100" s="116">
        <f>datos_campo!C104</f>
        <v>5</v>
      </c>
      <c r="D100" s="103" t="str">
        <f>datos_campo!D104</f>
        <v>T1R5</v>
      </c>
      <c r="E100" s="102">
        <f>datos_campo!E104</f>
        <v>70</v>
      </c>
      <c r="F100" s="104">
        <f>datos_campo!F104</f>
        <v>11</v>
      </c>
      <c r="G100" s="102">
        <f>datos_campo!G104</f>
        <v>0</v>
      </c>
      <c r="H100" s="102">
        <f>datos_campo!H104</f>
        <v>20</v>
      </c>
      <c r="I100" s="104">
        <f>(datos_campo!I104/H100)</f>
        <v>19</v>
      </c>
      <c r="J100" s="104">
        <f>(datos_campo!J104/H100)</f>
        <v>21.85</v>
      </c>
      <c r="K100" s="104">
        <f t="shared" si="5"/>
        <v>40.85</v>
      </c>
      <c r="L100" s="104">
        <f t="shared" si="6"/>
        <v>46.511627906976742</v>
      </c>
      <c r="M100" s="104">
        <f t="shared" si="7"/>
        <v>53.488372093023251</v>
      </c>
      <c r="N100" s="105">
        <f>IF(COUNTIF(datos_campo!L104:U104,"&gt;=0")&gt;=1,((SUM(datos_campo!L104:U104)*100)/(COUNTIF(datos_campo!L104:U104,"&gt;=0")*20))," ")</f>
        <v>5</v>
      </c>
      <c r="O100" s="102">
        <f>IF(AND(datos_campo!V104&gt;=0,datos_campo!W104&gt;=0),AVERAGE(datos_campo!V104:W104),IF(OR(datos_campo!V104="",datos_campo!W104=""),SUM(datos_campo!V104:W104),"revisar"))*400</f>
        <v>14000</v>
      </c>
      <c r="P100" s="102">
        <f>IF(AND(datos_campo!X104&gt;=0,datos_campo!Y104&gt;=0),AVERAGE(datos_campo!X104:Y104),IF(OR(datos_campo!X104="",datos_campo!Y104=""),SUM(datos_campo!X104:Y104),"revisar"))*400</f>
        <v>7200</v>
      </c>
      <c r="Q100" s="102">
        <f>IF(AND(datos_campo!Z104&gt;=0,datos_campo!AA104&gt;=0),AVERAGE(datos_campo!Z104:AA104),IF(OR(datos_campo!Z104="",datos_campo!AA104=""),SUM(datos_campo!Z104:AA104),"revisar"))*400</f>
        <v>0</v>
      </c>
      <c r="R100" s="102">
        <f>IF(AND(datos_campo!AB104&gt;=0,datos_campo!AC104&gt;=0),AVERAGE(datos_campo!AB104:AC104),IF(OR(datos_campo!AB104="",datos_campo!AC104=""),SUM(datos_campo!AB104:AC104),"revisar"))*400</f>
        <v>0</v>
      </c>
      <c r="S100" s="102">
        <f>IF(AND(datos_campo!AD104&gt;=0,datos_campo!AE104&gt;=0),AVERAGE(datos_campo!AD104:AE104),IF(OR(datos_campo!AD104="",datos_campo!AE104=""),SUM(datos_campo!AD104:AE104),"revisar"))*400</f>
        <v>0</v>
      </c>
      <c r="T100" s="102">
        <f>IF(AND(datos_campo!AF104&gt;=0,datos_campo!AG104&gt;=0),AVERAGE(datos_campo!AF104:AG104),IF(OR(datos_campo!AF104="",datos_campo!AG104=""),SUM(datos_campo!AF104:AG104),"revisar"))*400</f>
        <v>0</v>
      </c>
      <c r="U100" s="102">
        <f t="shared" si="8"/>
        <v>21200</v>
      </c>
      <c r="V100" s="102">
        <f>IF(AND(datos_campo!AH104&gt;=0,datos_campo!AI104&gt;=0),AVERAGE(datos_campo!AH104:AI104),IF(OR(datos_campo!AH104="",datos_campo!AI104=""),SUM(datos_campo!AH104:AI104),"revisar"))*400</f>
        <v>0</v>
      </c>
      <c r="W100" s="102">
        <f>IF(AND(datos_campo!AJ104&gt;=0,datos_campo!AK104&gt;=0),AVERAGE(datos_campo!AJ104:AK104),IF(OR(datos_campo!AJ104="",datos_campo!AK104=""),SUM(datos_campo!AJ104:AK104),"revisar"))*400</f>
        <v>1200</v>
      </c>
      <c r="X100" s="106">
        <f t="shared" si="9"/>
        <v>1200</v>
      </c>
    </row>
    <row r="101" spans="1:24" x14ac:dyDescent="0.25">
      <c r="A101" s="117">
        <f>datos_campo!A105</f>
        <v>42815</v>
      </c>
      <c r="B101" s="118" t="str">
        <f>datos_campo!B105</f>
        <v>MONTERREY 3</v>
      </c>
      <c r="C101" s="119">
        <f>datos_campo!C105</f>
        <v>5</v>
      </c>
      <c r="D101" s="120" t="str">
        <f>datos_campo!D105</f>
        <v>T0R1</v>
      </c>
      <c r="E101" s="118">
        <f>datos_campo!E105</f>
        <v>71</v>
      </c>
      <c r="F101" s="121">
        <f>datos_campo!F105</f>
        <v>16</v>
      </c>
      <c r="G101" s="118">
        <f>datos_campo!G105</f>
        <v>0</v>
      </c>
      <c r="H101" s="118">
        <f>datos_campo!H105</f>
        <v>20</v>
      </c>
      <c r="I101" s="121">
        <f>(datos_campo!I105/H101)</f>
        <v>13.75</v>
      </c>
      <c r="J101" s="121">
        <f>(datos_campo!J105/H101)</f>
        <v>23.65</v>
      </c>
      <c r="K101" s="121">
        <f t="shared" si="5"/>
        <v>37.4</v>
      </c>
      <c r="L101" s="121">
        <f t="shared" si="6"/>
        <v>36.764705882352942</v>
      </c>
      <c r="M101" s="121">
        <f t="shared" si="7"/>
        <v>63.235294117647058</v>
      </c>
      <c r="N101" s="122">
        <f>IF(COUNTIF(datos_campo!L105:U105,"&gt;=0")&gt;=1,((SUM(datos_campo!L105:U105)*100)/(COUNTIF(datos_campo!L105:U105,"&gt;=0")*20))," ")</f>
        <v>12.5</v>
      </c>
      <c r="O101" s="118">
        <f>IF(AND(datos_campo!V105&gt;=0,datos_campo!W105&gt;=0),AVERAGE(datos_campo!V105:W105),IF(OR(datos_campo!V105="",datos_campo!W105=""),SUM(datos_campo!V105:W105),"revisar"))*400</f>
        <v>2400</v>
      </c>
      <c r="P101" s="118">
        <f>IF(AND(datos_campo!X105&gt;=0,datos_campo!Y105&gt;=0),AVERAGE(datos_campo!X105:Y105),IF(OR(datos_campo!X105="",datos_campo!Y105=""),SUM(datos_campo!X105:Y105),"revisar"))*400</f>
        <v>5600</v>
      </c>
      <c r="Q101" s="118">
        <f>IF(AND(datos_campo!Z105&gt;=0,datos_campo!AA105&gt;=0),AVERAGE(datos_campo!Z105:AA105),IF(OR(datos_campo!Z105="",datos_campo!AA105=""),SUM(datos_campo!Z105:AA105),"revisar"))*400</f>
        <v>0</v>
      </c>
      <c r="R101" s="118">
        <f>IF(AND(datos_campo!AB105&gt;=0,datos_campo!AC105&gt;=0),AVERAGE(datos_campo!AB105:AC105),IF(OR(datos_campo!AB105="",datos_campo!AC105=""),SUM(datos_campo!AB105:AC105),"revisar"))*400</f>
        <v>0</v>
      </c>
      <c r="S101" s="118">
        <f>IF(AND(datos_campo!AD105&gt;=0,datos_campo!AE105&gt;=0),AVERAGE(datos_campo!AD105:AE105),IF(OR(datos_campo!AD105="",datos_campo!AE105=""),SUM(datos_campo!AD105:AE105),"revisar"))*400</f>
        <v>0</v>
      </c>
      <c r="T101" s="118">
        <f>IF(AND(datos_campo!AF105&gt;=0,datos_campo!AG105&gt;=0),AVERAGE(datos_campo!AF105:AG105),IF(OR(datos_campo!AF105="",datos_campo!AG105=""),SUM(datos_campo!AF105:AG105),"revisar"))*400</f>
        <v>0</v>
      </c>
      <c r="U101" s="118">
        <f t="shared" si="8"/>
        <v>8000</v>
      </c>
      <c r="V101" s="118">
        <f>IF(AND(datos_campo!AH105&gt;=0,datos_campo!AI105&gt;=0),AVERAGE(datos_campo!AH105:AI105),IF(OR(datos_campo!AH105="",datos_campo!AI105=""),SUM(datos_campo!AH105:AI105),"revisar"))*400</f>
        <v>0</v>
      </c>
      <c r="W101" s="118">
        <f>IF(AND(datos_campo!AJ105&gt;=0,datos_campo!AK105&gt;=0),AVERAGE(datos_campo!AJ105:AK105),IF(OR(datos_campo!AJ105="",datos_campo!AK105=""),SUM(datos_campo!AJ105:AK105),"revisar"))*400</f>
        <v>2800</v>
      </c>
      <c r="X101" s="123">
        <f t="shared" si="9"/>
        <v>2800</v>
      </c>
    </row>
    <row r="102" spans="1:24" x14ac:dyDescent="0.25">
      <c r="A102" s="124">
        <f>datos_campo!A106</f>
        <v>42815</v>
      </c>
      <c r="B102" s="125" t="str">
        <f>datos_campo!B106</f>
        <v>MONTERREY 3</v>
      </c>
      <c r="C102" s="126">
        <f>datos_campo!C106</f>
        <v>5</v>
      </c>
      <c r="D102" s="127" t="str">
        <f>datos_campo!D106</f>
        <v>T0R2</v>
      </c>
      <c r="E102" s="125">
        <f>datos_campo!E106</f>
        <v>72</v>
      </c>
      <c r="F102" s="128">
        <f>datos_campo!F106</f>
        <v>16</v>
      </c>
      <c r="G102" s="125">
        <f>datos_campo!G106</f>
        <v>0</v>
      </c>
      <c r="H102" s="125">
        <f>datos_campo!H106</f>
        <v>20</v>
      </c>
      <c r="I102" s="128">
        <f>(datos_campo!I106/H102)</f>
        <v>10.050000000000001</v>
      </c>
      <c r="J102" s="128">
        <f>(datos_campo!J106/H102)</f>
        <v>27.45</v>
      </c>
      <c r="K102" s="128">
        <f t="shared" si="5"/>
        <v>37.5</v>
      </c>
      <c r="L102" s="128">
        <f t="shared" si="6"/>
        <v>26.800000000000004</v>
      </c>
      <c r="M102" s="128">
        <f t="shared" si="7"/>
        <v>73.2</v>
      </c>
      <c r="N102" s="129">
        <f>IF(COUNTIF(datos_campo!L106:U106,"&gt;=0")&gt;=1,((SUM(datos_campo!L106:U106)*100)/(COUNTIF(datos_campo!L106:U106,"&gt;=0")*20))," ")</f>
        <v>0</v>
      </c>
      <c r="O102" s="125">
        <f>IF(AND(datos_campo!V106&gt;=0,datos_campo!W106&gt;=0),AVERAGE(datos_campo!V106:W106),IF(OR(datos_campo!V106="",datos_campo!W106=""),SUM(datos_campo!V106:W106),"revisar"))*400</f>
        <v>4000</v>
      </c>
      <c r="P102" s="125">
        <f>IF(AND(datos_campo!X106&gt;=0,datos_campo!Y106&gt;=0),AVERAGE(datos_campo!X106:Y106),IF(OR(datos_campo!X106="",datos_campo!Y106=""),SUM(datos_campo!X106:Y106),"revisar"))*400</f>
        <v>20400</v>
      </c>
      <c r="Q102" s="125">
        <f>IF(AND(datos_campo!Z106&gt;=0,datos_campo!AA106&gt;=0),AVERAGE(datos_campo!Z106:AA106),IF(OR(datos_campo!Z106="",datos_campo!AA106=""),SUM(datos_campo!Z106:AA106),"revisar"))*400</f>
        <v>0</v>
      </c>
      <c r="R102" s="125">
        <f>IF(AND(datos_campo!AB106&gt;=0,datos_campo!AC106&gt;=0),AVERAGE(datos_campo!AB106:AC106),IF(OR(datos_campo!AB106="",datos_campo!AC106=""),SUM(datos_campo!AB106:AC106),"revisar"))*400</f>
        <v>0</v>
      </c>
      <c r="S102" s="125">
        <f>IF(AND(datos_campo!AD106&gt;=0,datos_campo!AE106&gt;=0),AVERAGE(datos_campo!AD106:AE106),IF(OR(datos_campo!AD106="",datos_campo!AE106=""),SUM(datos_campo!AD106:AE106),"revisar"))*400</f>
        <v>0</v>
      </c>
      <c r="T102" s="125">
        <f>IF(AND(datos_campo!AF106&gt;=0,datos_campo!AG106&gt;=0),AVERAGE(datos_campo!AF106:AG106),IF(OR(datos_campo!AF106="",datos_campo!AG106=""),SUM(datos_campo!AF106:AG106),"revisar"))*400</f>
        <v>0</v>
      </c>
      <c r="U102" s="125">
        <f t="shared" si="8"/>
        <v>24400</v>
      </c>
      <c r="V102" s="125">
        <f>IF(AND(datos_campo!AH106&gt;=0,datos_campo!AI106&gt;=0),AVERAGE(datos_campo!AH106:AI106),IF(OR(datos_campo!AH106="",datos_campo!AI106=""),SUM(datos_campo!AH106:AI106),"revisar"))*400</f>
        <v>0</v>
      </c>
      <c r="W102" s="125">
        <f>IF(AND(datos_campo!AJ106&gt;=0,datos_campo!AK106&gt;=0),AVERAGE(datos_campo!AJ106:AK106),IF(OR(datos_campo!AJ106="",datos_campo!AK106=""),SUM(datos_campo!AJ106:AK106),"revisar"))*400</f>
        <v>400</v>
      </c>
      <c r="X102" s="130">
        <f t="shared" si="9"/>
        <v>400</v>
      </c>
    </row>
    <row r="103" spans="1:24" x14ac:dyDescent="0.25">
      <c r="A103" s="124">
        <f>datos_campo!A107</f>
        <v>42815</v>
      </c>
      <c r="B103" s="125" t="str">
        <f>datos_campo!B107</f>
        <v>MONTERREY 3</v>
      </c>
      <c r="C103" s="126">
        <f>datos_campo!C107</f>
        <v>5</v>
      </c>
      <c r="D103" s="127" t="str">
        <f>datos_campo!D107</f>
        <v>T0R3</v>
      </c>
      <c r="E103" s="125">
        <f>datos_campo!E107</f>
        <v>73</v>
      </c>
      <c r="F103" s="128">
        <f>datos_campo!F107</f>
        <v>16</v>
      </c>
      <c r="G103" s="125">
        <f>datos_campo!G107</f>
        <v>0</v>
      </c>
      <c r="H103" s="125">
        <f>datos_campo!H107</f>
        <v>20</v>
      </c>
      <c r="I103" s="128">
        <f>(datos_campo!I107/H103)</f>
        <v>12.85</v>
      </c>
      <c r="J103" s="128">
        <f>(datos_campo!J107/H103)</f>
        <v>23.75</v>
      </c>
      <c r="K103" s="128">
        <f t="shared" si="5"/>
        <v>36.6</v>
      </c>
      <c r="L103" s="128">
        <f t="shared" si="6"/>
        <v>35.10928961748634</v>
      </c>
      <c r="M103" s="128">
        <f t="shared" si="7"/>
        <v>64.89071038251366</v>
      </c>
      <c r="N103" s="129">
        <f>IF(COUNTIF(datos_campo!L107:U107,"&gt;=0")&gt;=1,((SUM(datos_campo!L107:U107)*100)/(COUNTIF(datos_campo!L107:U107,"&gt;=0")*20))," ")</f>
        <v>2</v>
      </c>
      <c r="O103" s="125">
        <f>IF(AND(datos_campo!V107&gt;=0,datos_campo!W107&gt;=0),AVERAGE(datos_campo!V107:W107),IF(OR(datos_campo!V107="",datos_campo!W107=""),SUM(datos_campo!V107:W107),"revisar"))*400</f>
        <v>800</v>
      </c>
      <c r="P103" s="125">
        <f>IF(AND(datos_campo!X107&gt;=0,datos_campo!Y107&gt;=0),AVERAGE(datos_campo!X107:Y107),IF(OR(datos_campo!X107="",datos_campo!Y107=""),SUM(datos_campo!X107:Y107),"revisar"))*400</f>
        <v>6800</v>
      </c>
      <c r="Q103" s="125">
        <f>IF(AND(datos_campo!Z107&gt;=0,datos_campo!AA107&gt;=0),AVERAGE(datos_campo!Z107:AA107),IF(OR(datos_campo!Z107="",datos_campo!AA107=""),SUM(datos_campo!Z107:AA107),"revisar"))*400</f>
        <v>0</v>
      </c>
      <c r="R103" s="125">
        <f>IF(AND(datos_campo!AB107&gt;=0,datos_campo!AC107&gt;=0),AVERAGE(datos_campo!AB107:AC107),IF(OR(datos_campo!AB107="",datos_campo!AC107=""),SUM(datos_campo!AB107:AC107),"revisar"))*400</f>
        <v>0</v>
      </c>
      <c r="S103" s="125">
        <f>IF(AND(datos_campo!AD107&gt;=0,datos_campo!AE107&gt;=0),AVERAGE(datos_campo!AD107:AE107),IF(OR(datos_campo!AD107="",datos_campo!AE107=""),SUM(datos_campo!AD107:AE107),"revisar"))*400</f>
        <v>0</v>
      </c>
      <c r="T103" s="125">
        <f>IF(AND(datos_campo!AF107&gt;=0,datos_campo!AG107&gt;=0),AVERAGE(datos_campo!AF107:AG107),IF(OR(datos_campo!AF107="",datos_campo!AG107=""),SUM(datos_campo!AF107:AG107),"revisar"))*400</f>
        <v>400</v>
      </c>
      <c r="U103" s="125">
        <f t="shared" si="8"/>
        <v>8000</v>
      </c>
      <c r="V103" s="125">
        <f>IF(AND(datos_campo!AH107&gt;=0,datos_campo!AI107&gt;=0),AVERAGE(datos_campo!AH107:AI107),IF(OR(datos_campo!AH107="",datos_campo!AI107=""),SUM(datos_campo!AH107:AI107),"revisar"))*400</f>
        <v>0</v>
      </c>
      <c r="W103" s="125">
        <f>IF(AND(datos_campo!AJ107&gt;=0,datos_campo!AK107&gt;=0),AVERAGE(datos_campo!AJ107:AK107),IF(OR(datos_campo!AJ107="",datos_campo!AK107=""),SUM(datos_campo!AJ107:AK107),"revisar"))*400</f>
        <v>0</v>
      </c>
      <c r="X103" s="130">
        <f t="shared" si="9"/>
        <v>0</v>
      </c>
    </row>
    <row r="104" spans="1:24" x14ac:dyDescent="0.25">
      <c r="A104" s="124">
        <f>datos_campo!A108</f>
        <v>42815</v>
      </c>
      <c r="B104" s="125" t="str">
        <f>datos_campo!B108</f>
        <v>MONTERREY 3</v>
      </c>
      <c r="C104" s="126">
        <f>datos_campo!C108</f>
        <v>5</v>
      </c>
      <c r="D104" s="127" t="str">
        <f>datos_campo!D108</f>
        <v>T0R4</v>
      </c>
      <c r="E104" s="125">
        <f>datos_campo!E108</f>
        <v>74</v>
      </c>
      <c r="F104" s="128">
        <f>datos_campo!F108</f>
        <v>15</v>
      </c>
      <c r="G104" s="125">
        <f>datos_campo!G108</f>
        <v>0</v>
      </c>
      <c r="H104" s="125">
        <f>datos_campo!H108</f>
        <v>20</v>
      </c>
      <c r="I104" s="128">
        <f>(datos_campo!I108/H104)</f>
        <v>9.75</v>
      </c>
      <c r="J104" s="128">
        <f>(datos_campo!J108/H104)</f>
        <v>27.3</v>
      </c>
      <c r="K104" s="128">
        <f t="shared" si="5"/>
        <v>37.049999999999997</v>
      </c>
      <c r="L104" s="128">
        <f t="shared" si="6"/>
        <v>26.315789473684212</v>
      </c>
      <c r="M104" s="128">
        <f t="shared" si="7"/>
        <v>73.684210526315795</v>
      </c>
      <c r="N104" s="129">
        <f>IF(COUNTIF(datos_campo!L108:U108,"&gt;=0")&gt;=1,((SUM(datos_campo!L108:U108)*100)/(COUNTIF(datos_campo!L108:U108,"&gt;=0")*20))," ")</f>
        <v>1</v>
      </c>
      <c r="O104" s="125">
        <f>IF(AND(datos_campo!V108&gt;=0,datos_campo!W108&gt;=0),AVERAGE(datos_campo!V108:W108),IF(OR(datos_campo!V108="",datos_campo!W108=""),SUM(datos_campo!V108:W108),"revisar"))*400</f>
        <v>1200</v>
      </c>
      <c r="P104" s="125">
        <f>IF(AND(datos_campo!X108&gt;=0,datos_campo!Y108&gt;=0),AVERAGE(datos_campo!X108:Y108),IF(OR(datos_campo!X108="",datos_campo!Y108=""),SUM(datos_campo!X108:Y108),"revisar"))*400</f>
        <v>6400</v>
      </c>
      <c r="Q104" s="125">
        <f>IF(AND(datos_campo!Z108&gt;=0,datos_campo!AA108&gt;=0),AVERAGE(datos_campo!Z108:AA108),IF(OR(datos_campo!Z108="",datos_campo!AA108=""),SUM(datos_campo!Z108:AA108),"revisar"))*400</f>
        <v>0</v>
      </c>
      <c r="R104" s="125">
        <f>IF(AND(datos_campo!AB108&gt;=0,datos_campo!AC108&gt;=0),AVERAGE(datos_campo!AB108:AC108),IF(OR(datos_campo!AB108="",datos_campo!AC108=""),SUM(datos_campo!AB108:AC108),"revisar"))*400</f>
        <v>0</v>
      </c>
      <c r="S104" s="125">
        <f>IF(AND(datos_campo!AD108&gt;=0,datos_campo!AE108&gt;=0),AVERAGE(datos_campo!AD108:AE108),IF(OR(datos_campo!AD108="",datos_campo!AE108=""),SUM(datos_campo!AD108:AE108),"revisar"))*400</f>
        <v>0</v>
      </c>
      <c r="T104" s="125">
        <f>IF(AND(datos_campo!AF108&gt;=0,datos_campo!AG108&gt;=0),AVERAGE(datos_campo!AF108:AG108),IF(OR(datos_campo!AF108="",datos_campo!AG108=""),SUM(datos_campo!AF108:AG108),"revisar"))*400</f>
        <v>0</v>
      </c>
      <c r="U104" s="125">
        <f t="shared" si="8"/>
        <v>7600</v>
      </c>
      <c r="V104" s="125">
        <f>IF(AND(datos_campo!AH108&gt;=0,datos_campo!AI108&gt;=0),AVERAGE(datos_campo!AH108:AI108),IF(OR(datos_campo!AH108="",datos_campo!AI108=""),SUM(datos_campo!AH108:AI108),"revisar"))*400</f>
        <v>0</v>
      </c>
      <c r="W104" s="125">
        <f>IF(AND(datos_campo!AJ108&gt;=0,datos_campo!AK108&gt;=0),AVERAGE(datos_campo!AJ108:AK108),IF(OR(datos_campo!AJ108="",datos_campo!AK108=""),SUM(datos_campo!AJ108:AK108),"revisar"))*400</f>
        <v>0</v>
      </c>
      <c r="X104" s="130">
        <f t="shared" si="9"/>
        <v>0</v>
      </c>
    </row>
    <row r="105" spans="1:24" x14ac:dyDescent="0.25">
      <c r="A105" s="124">
        <f>datos_campo!A109</f>
        <v>42815</v>
      </c>
      <c r="B105" s="125" t="str">
        <f>datos_campo!B109</f>
        <v>MONTERREY 3</v>
      </c>
      <c r="C105" s="126">
        <f>datos_campo!C109</f>
        <v>5</v>
      </c>
      <c r="D105" s="127" t="str">
        <f>datos_campo!D109</f>
        <v>T0R5</v>
      </c>
      <c r="E105" s="125">
        <f>datos_campo!E109</f>
        <v>75</v>
      </c>
      <c r="F105" s="128">
        <f>datos_campo!F109</f>
        <v>15</v>
      </c>
      <c r="G105" s="125">
        <f>datos_campo!G109</f>
        <v>0</v>
      </c>
      <c r="H105" s="125">
        <f>datos_campo!H109</f>
        <v>20</v>
      </c>
      <c r="I105" s="128">
        <f>(datos_campo!I109/H105)</f>
        <v>15.5</v>
      </c>
      <c r="J105" s="128">
        <f>(datos_campo!J109/H105)</f>
        <v>15</v>
      </c>
      <c r="K105" s="128">
        <f t="shared" si="5"/>
        <v>30.5</v>
      </c>
      <c r="L105" s="128">
        <f t="shared" si="6"/>
        <v>50.819672131147541</v>
      </c>
      <c r="M105" s="128">
        <f t="shared" si="7"/>
        <v>49.180327868852459</v>
      </c>
      <c r="N105" s="129">
        <f>IF(COUNTIF(datos_campo!L109:U109,"&gt;=0")&gt;=1,((SUM(datos_campo!L109:U109)*100)/(COUNTIF(datos_campo!L109:U109,"&gt;=0")*20))," ")</f>
        <v>2</v>
      </c>
      <c r="O105" s="125">
        <f>IF(AND(datos_campo!V109&gt;=0,datos_campo!W109&gt;=0),AVERAGE(datos_campo!V109:W109),IF(OR(datos_campo!V109="",datos_campo!W109=""),SUM(datos_campo!V109:W109),"revisar"))*400</f>
        <v>0</v>
      </c>
      <c r="P105" s="125">
        <f>IF(AND(datos_campo!X109&gt;=0,datos_campo!Y109&gt;=0),AVERAGE(datos_campo!X109:Y109),IF(OR(datos_campo!X109="",datos_campo!Y109=""),SUM(datos_campo!X109:Y109),"revisar"))*400</f>
        <v>0</v>
      </c>
      <c r="Q105" s="125">
        <f>IF(AND(datos_campo!Z109&gt;=0,datos_campo!AA109&gt;=0),AVERAGE(datos_campo!Z109:AA109),IF(OR(datos_campo!Z109="",datos_campo!AA109=""),SUM(datos_campo!Z109:AA109),"revisar"))*400</f>
        <v>15600</v>
      </c>
      <c r="R105" s="125">
        <f>IF(AND(datos_campo!AB109&gt;=0,datos_campo!AC109&gt;=0),AVERAGE(datos_campo!AB109:AC109),IF(OR(datos_campo!AB109="",datos_campo!AC109=""),SUM(datos_campo!AB109:AC109),"revisar"))*400</f>
        <v>0</v>
      </c>
      <c r="S105" s="125">
        <f>IF(AND(datos_campo!AD109&gt;=0,datos_campo!AE109&gt;=0),AVERAGE(datos_campo!AD109:AE109),IF(OR(datos_campo!AD109="",datos_campo!AE109=""),SUM(datos_campo!AD109:AE109),"revisar"))*400</f>
        <v>0</v>
      </c>
      <c r="T105" s="125">
        <f>IF(AND(datos_campo!AF109&gt;=0,datos_campo!AG109&gt;=0),AVERAGE(datos_campo!AF109:AG109),IF(OR(datos_campo!AF109="",datos_campo!AG109=""),SUM(datos_campo!AF109:AG109),"revisar"))*400</f>
        <v>0</v>
      </c>
      <c r="U105" s="125">
        <f t="shared" si="8"/>
        <v>15600</v>
      </c>
      <c r="V105" s="125">
        <f>IF(AND(datos_campo!AH109&gt;=0,datos_campo!AI109&gt;=0),AVERAGE(datos_campo!AH109:AI109),IF(OR(datos_campo!AH109="",datos_campo!AI109=""),SUM(datos_campo!AH109:AI109),"revisar"))*400</f>
        <v>0</v>
      </c>
      <c r="W105" s="125">
        <f>IF(AND(datos_campo!AJ109&gt;=0,datos_campo!AK109&gt;=0),AVERAGE(datos_campo!AJ109:AK109),IF(OR(datos_campo!AJ109="",datos_campo!AK109=""),SUM(datos_campo!AJ109:AK109),"revisar"))*400</f>
        <v>0</v>
      </c>
      <c r="X105" s="130">
        <f t="shared" si="9"/>
        <v>0</v>
      </c>
    </row>
    <row r="106" spans="1:24" x14ac:dyDescent="0.25">
      <c r="A106" s="124">
        <f>datos_campo!A110</f>
        <v>42815</v>
      </c>
      <c r="B106" s="125" t="str">
        <f>datos_campo!B110</f>
        <v>MONTERREY 3</v>
      </c>
      <c r="C106" s="126">
        <f>datos_campo!C110</f>
        <v>5</v>
      </c>
      <c r="D106" s="127" t="str">
        <f>datos_campo!D110</f>
        <v>T1R2</v>
      </c>
      <c r="E106" s="125">
        <f>datos_campo!E110</f>
        <v>76</v>
      </c>
      <c r="F106" s="128">
        <f>datos_campo!F110</f>
        <v>18</v>
      </c>
      <c r="G106" s="125">
        <f>datos_campo!G110</f>
        <v>0</v>
      </c>
      <c r="H106" s="125">
        <f>datos_campo!H110</f>
        <v>20</v>
      </c>
      <c r="I106" s="128">
        <f>(datos_campo!I110/H106)</f>
        <v>22.95</v>
      </c>
      <c r="J106" s="128">
        <f>(datos_campo!J110/H106)</f>
        <v>20.5</v>
      </c>
      <c r="K106" s="128">
        <f t="shared" si="5"/>
        <v>43.45</v>
      </c>
      <c r="L106" s="128">
        <f t="shared" si="6"/>
        <v>52.819332566168008</v>
      </c>
      <c r="M106" s="128">
        <f t="shared" si="7"/>
        <v>47.180667433831985</v>
      </c>
      <c r="N106" s="129">
        <f>IF(COUNTIF(datos_campo!L110:U110,"&gt;=0")&gt;=1,((SUM(datos_campo!L110:U110)*100)/(COUNTIF(datos_campo!L110:U110,"&gt;=0")*20))," ")</f>
        <v>3</v>
      </c>
      <c r="O106" s="125">
        <f>IF(AND(datos_campo!V110&gt;=0,datos_campo!W110&gt;=0),AVERAGE(datos_campo!V110:W110),IF(OR(datos_campo!V110="",datos_campo!W110=""),SUM(datos_campo!V110:W110),"revisar"))*400</f>
        <v>3200</v>
      </c>
      <c r="P106" s="125">
        <f>IF(AND(datos_campo!X110&gt;=0,datos_campo!Y110&gt;=0),AVERAGE(datos_campo!X110:Y110),IF(OR(datos_campo!X110="",datos_campo!Y110=""),SUM(datos_campo!X110:Y110),"revisar"))*400</f>
        <v>15600</v>
      </c>
      <c r="Q106" s="125">
        <f>IF(AND(datos_campo!Z110&gt;=0,datos_campo!AA110&gt;=0),AVERAGE(datos_campo!Z110:AA110),IF(OR(datos_campo!Z110="",datos_campo!AA110=""),SUM(datos_campo!Z110:AA110),"revisar"))*400</f>
        <v>0</v>
      </c>
      <c r="R106" s="125">
        <f>IF(AND(datos_campo!AB110&gt;=0,datos_campo!AC110&gt;=0),AVERAGE(datos_campo!AB110:AC110),IF(OR(datos_campo!AB110="",datos_campo!AC110=""),SUM(datos_campo!AB110:AC110),"revisar"))*400</f>
        <v>0</v>
      </c>
      <c r="S106" s="125">
        <f>IF(AND(datos_campo!AD110&gt;=0,datos_campo!AE110&gt;=0),AVERAGE(datos_campo!AD110:AE110),IF(OR(datos_campo!AD110="",datos_campo!AE110=""),SUM(datos_campo!AD110:AE110),"revisar"))*400</f>
        <v>0</v>
      </c>
      <c r="T106" s="125">
        <f>IF(AND(datos_campo!AF110&gt;=0,datos_campo!AG110&gt;=0),AVERAGE(datos_campo!AF110:AG110),IF(OR(datos_campo!AF110="",datos_campo!AG110=""),SUM(datos_campo!AF110:AG110),"revisar"))*400</f>
        <v>0</v>
      </c>
      <c r="U106" s="125">
        <f t="shared" si="8"/>
        <v>18800</v>
      </c>
      <c r="V106" s="125">
        <f>IF(AND(datos_campo!AH110&gt;=0,datos_campo!AI110&gt;=0),AVERAGE(datos_campo!AH110:AI110),IF(OR(datos_campo!AH110="",datos_campo!AI110=""),SUM(datos_campo!AH110:AI110),"revisar"))*400</f>
        <v>0</v>
      </c>
      <c r="W106" s="125">
        <f>IF(AND(datos_campo!AJ110&gt;=0,datos_campo!AK110&gt;=0),AVERAGE(datos_campo!AJ110:AK110),IF(OR(datos_campo!AJ110="",datos_campo!AK110=""),SUM(datos_campo!AJ110:AK110),"revisar"))*400</f>
        <v>800</v>
      </c>
      <c r="X106" s="130">
        <f t="shared" si="9"/>
        <v>800</v>
      </c>
    </row>
    <row r="107" spans="1:24" x14ac:dyDescent="0.25">
      <c r="A107" s="124">
        <f>datos_campo!A111</f>
        <v>42815</v>
      </c>
      <c r="B107" s="125" t="str">
        <f>datos_campo!B111</f>
        <v>MONTERREY 3</v>
      </c>
      <c r="C107" s="126">
        <f>datos_campo!C111</f>
        <v>5</v>
      </c>
      <c r="D107" s="127" t="str">
        <f>datos_campo!D111</f>
        <v>T1R2</v>
      </c>
      <c r="E107" s="125">
        <f>datos_campo!E111</f>
        <v>77</v>
      </c>
      <c r="F107" s="128">
        <f>datos_campo!F111</f>
        <v>18</v>
      </c>
      <c r="G107" s="125">
        <f>datos_campo!G111</f>
        <v>0</v>
      </c>
      <c r="H107" s="125">
        <f>datos_campo!H111</f>
        <v>20</v>
      </c>
      <c r="I107" s="128">
        <f>(datos_campo!I111/H107)</f>
        <v>21.8</v>
      </c>
      <c r="J107" s="128">
        <f>(datos_campo!J111/H107)</f>
        <v>34</v>
      </c>
      <c r="K107" s="128">
        <f t="shared" si="5"/>
        <v>55.8</v>
      </c>
      <c r="L107" s="128">
        <f t="shared" si="6"/>
        <v>39.068100358422939</v>
      </c>
      <c r="M107" s="128">
        <f t="shared" si="7"/>
        <v>60.931899641577061</v>
      </c>
      <c r="N107" s="129">
        <f>IF(COUNTIF(datos_campo!L111:U111,"&gt;=0")&gt;=1,((SUM(datos_campo!L111:U111)*100)/(COUNTIF(datos_campo!L111:U111,"&gt;=0")*20))," ")</f>
        <v>4</v>
      </c>
      <c r="O107" s="125">
        <f>IF(AND(datos_campo!V111&gt;=0,datos_campo!W111&gt;=0),AVERAGE(datos_campo!V111:W111),IF(OR(datos_campo!V111="",datos_campo!W111=""),SUM(datos_campo!V111:W111),"revisar"))*400</f>
        <v>0</v>
      </c>
      <c r="P107" s="125">
        <f>IF(AND(datos_campo!X111&gt;=0,datos_campo!Y111&gt;=0),AVERAGE(datos_campo!X111:Y111),IF(OR(datos_campo!X111="",datos_campo!Y111=""),SUM(datos_campo!X111:Y111),"revisar"))*400</f>
        <v>2400</v>
      </c>
      <c r="Q107" s="125">
        <f>IF(AND(datos_campo!Z111&gt;=0,datos_campo!AA111&gt;=0),AVERAGE(datos_campo!Z111:AA111),IF(OR(datos_campo!Z111="",datos_campo!AA111=""),SUM(datos_campo!Z111:AA111),"revisar"))*400</f>
        <v>12400</v>
      </c>
      <c r="R107" s="125">
        <f>IF(AND(datos_campo!AB111&gt;=0,datos_campo!AC111&gt;=0),AVERAGE(datos_campo!AB111:AC111),IF(OR(datos_campo!AB111="",datos_campo!AC111=""),SUM(datos_campo!AB111:AC111),"revisar"))*400</f>
        <v>0</v>
      </c>
      <c r="S107" s="125">
        <f>IF(AND(datos_campo!AD111&gt;=0,datos_campo!AE111&gt;=0),AVERAGE(datos_campo!AD111:AE111),IF(OR(datos_campo!AD111="",datos_campo!AE111=""),SUM(datos_campo!AD111:AE111),"revisar"))*400</f>
        <v>0</v>
      </c>
      <c r="T107" s="125">
        <f>IF(AND(datos_campo!AF111&gt;=0,datos_campo!AG111&gt;=0),AVERAGE(datos_campo!AF111:AG111),IF(OR(datos_campo!AF111="",datos_campo!AG111=""),SUM(datos_campo!AF111:AG111),"revisar"))*400</f>
        <v>0</v>
      </c>
      <c r="U107" s="125">
        <f t="shared" si="8"/>
        <v>14800</v>
      </c>
      <c r="V107" s="125">
        <f>IF(AND(datos_campo!AH111&gt;=0,datos_campo!AI111&gt;=0),AVERAGE(datos_campo!AH111:AI111),IF(OR(datos_campo!AH111="",datos_campo!AI111=""),SUM(datos_campo!AH111:AI111),"revisar"))*400</f>
        <v>0</v>
      </c>
      <c r="W107" s="125">
        <f>IF(AND(datos_campo!AJ111&gt;=0,datos_campo!AK111&gt;=0),AVERAGE(datos_campo!AJ111:AK111),IF(OR(datos_campo!AJ111="",datos_campo!AK111=""),SUM(datos_campo!AJ111:AK111),"revisar"))*400</f>
        <v>1200</v>
      </c>
      <c r="X107" s="130">
        <f t="shared" si="9"/>
        <v>1200</v>
      </c>
    </row>
    <row r="108" spans="1:24" x14ac:dyDescent="0.25">
      <c r="A108" s="124">
        <f>datos_campo!A112</f>
        <v>42815</v>
      </c>
      <c r="B108" s="125" t="str">
        <f>datos_campo!B112</f>
        <v>MONTERREY 3</v>
      </c>
      <c r="C108" s="126">
        <f>datos_campo!C112</f>
        <v>5</v>
      </c>
      <c r="D108" s="127" t="str">
        <f>datos_campo!D112</f>
        <v>T1R3</v>
      </c>
      <c r="E108" s="125">
        <f>datos_campo!E112</f>
        <v>78</v>
      </c>
      <c r="F108" s="128">
        <f>datos_campo!F112</f>
        <v>18</v>
      </c>
      <c r="G108" s="125">
        <f>datos_campo!G112</f>
        <v>0</v>
      </c>
      <c r="H108" s="125">
        <f>datos_campo!H112</f>
        <v>20</v>
      </c>
      <c r="I108" s="128">
        <f>(datos_campo!I112/H108)</f>
        <v>25.75</v>
      </c>
      <c r="J108" s="128">
        <f>(datos_campo!J112/H108)</f>
        <v>24.75</v>
      </c>
      <c r="K108" s="128">
        <f t="shared" si="5"/>
        <v>50.5</v>
      </c>
      <c r="L108" s="128">
        <f t="shared" si="6"/>
        <v>50.990099009900987</v>
      </c>
      <c r="M108" s="128">
        <f t="shared" si="7"/>
        <v>49.009900990099013</v>
      </c>
      <c r="N108" s="129">
        <f>IF(COUNTIF(datos_campo!L112:U112,"&gt;=0")&gt;=1,((SUM(datos_campo!L112:U112)*100)/(COUNTIF(datos_campo!L112:U112,"&gt;=0")*20))," ")</f>
        <v>1</v>
      </c>
      <c r="O108" s="125">
        <f>IF(AND(datos_campo!V112&gt;=0,datos_campo!W112&gt;=0),AVERAGE(datos_campo!V112:W112),IF(OR(datos_campo!V112="",datos_campo!W112=""),SUM(datos_campo!V112:W112),"revisar"))*400</f>
        <v>4800</v>
      </c>
      <c r="P108" s="125">
        <f>IF(AND(datos_campo!X112&gt;=0,datos_campo!Y112&gt;=0),AVERAGE(datos_campo!X112:Y112),IF(OR(datos_campo!X112="",datos_campo!Y112=""),SUM(datos_campo!X112:Y112),"revisar"))*400</f>
        <v>9200</v>
      </c>
      <c r="Q108" s="125">
        <f>IF(AND(datos_campo!Z112&gt;=0,datos_campo!AA112&gt;=0),AVERAGE(datos_campo!Z112:AA112),IF(OR(datos_campo!Z112="",datos_campo!AA112=""),SUM(datos_campo!Z112:AA112),"revisar"))*400</f>
        <v>0</v>
      </c>
      <c r="R108" s="125">
        <f>IF(AND(datos_campo!AB112&gt;=0,datos_campo!AC112&gt;=0),AVERAGE(datos_campo!AB112:AC112),IF(OR(datos_campo!AB112="",datos_campo!AC112=""),SUM(datos_campo!AB112:AC112),"revisar"))*400</f>
        <v>0</v>
      </c>
      <c r="S108" s="125">
        <f>IF(AND(datos_campo!AD112&gt;=0,datos_campo!AE112&gt;=0),AVERAGE(datos_campo!AD112:AE112),IF(OR(datos_campo!AD112="",datos_campo!AE112=""),SUM(datos_campo!AD112:AE112),"revisar"))*400</f>
        <v>0</v>
      </c>
      <c r="T108" s="125">
        <f>IF(AND(datos_campo!AF112&gt;=0,datos_campo!AG112&gt;=0),AVERAGE(datos_campo!AF112:AG112),IF(OR(datos_campo!AF112="",datos_campo!AG112=""),SUM(datos_campo!AF112:AG112),"revisar"))*400</f>
        <v>0</v>
      </c>
      <c r="U108" s="125">
        <f t="shared" si="8"/>
        <v>14000</v>
      </c>
      <c r="V108" s="125">
        <f>IF(AND(datos_campo!AH112&gt;=0,datos_campo!AI112&gt;=0),AVERAGE(datos_campo!AH112:AI112),IF(OR(datos_campo!AH112="",datos_campo!AI112=""),SUM(datos_campo!AH112:AI112),"revisar"))*400</f>
        <v>0</v>
      </c>
      <c r="W108" s="125">
        <f>IF(AND(datos_campo!AJ112&gt;=0,datos_campo!AK112&gt;=0),AVERAGE(datos_campo!AJ112:AK112),IF(OR(datos_campo!AJ112="",datos_campo!AK112=""),SUM(datos_campo!AJ112:AK112),"revisar"))*400</f>
        <v>1600</v>
      </c>
      <c r="X108" s="130">
        <f t="shared" si="9"/>
        <v>1600</v>
      </c>
    </row>
    <row r="109" spans="1:24" x14ac:dyDescent="0.25">
      <c r="A109" s="124">
        <f>datos_campo!A113</f>
        <v>42815</v>
      </c>
      <c r="B109" s="125" t="str">
        <f>datos_campo!B113</f>
        <v>MONTERREY 3</v>
      </c>
      <c r="C109" s="126">
        <f>datos_campo!C113</f>
        <v>5</v>
      </c>
      <c r="D109" s="127" t="str">
        <f>datos_campo!D113</f>
        <v>T1R4</v>
      </c>
      <c r="E109" s="125">
        <f>datos_campo!E113</f>
        <v>79</v>
      </c>
      <c r="F109" s="128">
        <f>datos_campo!F113</f>
        <v>17</v>
      </c>
      <c r="G109" s="125">
        <f>datos_campo!G113</f>
        <v>0</v>
      </c>
      <c r="H109" s="125">
        <f>datos_campo!H113</f>
        <v>20</v>
      </c>
      <c r="I109" s="128">
        <f>(datos_campo!I113/H109)</f>
        <v>31.85</v>
      </c>
      <c r="J109" s="128">
        <f>(datos_campo!J113/H109)</f>
        <v>18.399999999999999</v>
      </c>
      <c r="K109" s="128">
        <f t="shared" si="5"/>
        <v>50.25</v>
      </c>
      <c r="L109" s="128">
        <f t="shared" si="6"/>
        <v>63.383084577114431</v>
      </c>
      <c r="M109" s="128">
        <f t="shared" si="7"/>
        <v>36.616915422885569</v>
      </c>
      <c r="N109" s="129">
        <f>IF(COUNTIF(datos_campo!L113:U113,"&gt;=0")&gt;=1,((SUM(datos_campo!L113:U113)*100)/(COUNTIF(datos_campo!L113:U113,"&gt;=0")*20))," ")</f>
        <v>2</v>
      </c>
      <c r="O109" s="125">
        <f>IF(AND(datos_campo!V113&gt;=0,datos_campo!W113&gt;=0),AVERAGE(datos_campo!V113:W113),IF(OR(datos_campo!V113="",datos_campo!W113=""),SUM(datos_campo!V113:W113),"revisar"))*400</f>
        <v>4400</v>
      </c>
      <c r="P109" s="125">
        <f>IF(AND(datos_campo!X113&gt;=0,datos_campo!Y113&gt;=0),AVERAGE(datos_campo!X113:Y113),IF(OR(datos_campo!X113="",datos_campo!Y113=""),SUM(datos_campo!X113:Y113),"revisar"))*400</f>
        <v>6000</v>
      </c>
      <c r="Q109" s="125">
        <f>IF(AND(datos_campo!Z113&gt;=0,datos_campo!AA113&gt;=0),AVERAGE(datos_campo!Z113:AA113),IF(OR(datos_campo!Z113="",datos_campo!AA113=""),SUM(datos_campo!Z113:AA113),"revisar"))*400</f>
        <v>0</v>
      </c>
      <c r="R109" s="125">
        <f>IF(AND(datos_campo!AB113&gt;=0,datos_campo!AC113&gt;=0),AVERAGE(datos_campo!AB113:AC113),IF(OR(datos_campo!AB113="",datos_campo!AC113=""),SUM(datos_campo!AB113:AC113),"revisar"))*400</f>
        <v>0</v>
      </c>
      <c r="S109" s="125">
        <f>IF(AND(datos_campo!AD113&gt;=0,datos_campo!AE113&gt;=0),AVERAGE(datos_campo!AD113:AE113),IF(OR(datos_campo!AD113="",datos_campo!AE113=""),SUM(datos_campo!AD113:AE113),"revisar"))*400</f>
        <v>0</v>
      </c>
      <c r="T109" s="125">
        <f>IF(AND(datos_campo!AF113&gt;=0,datos_campo!AG113&gt;=0),AVERAGE(datos_campo!AF113:AG113),IF(OR(datos_campo!AF113="",datos_campo!AG113=""),SUM(datos_campo!AF113:AG113),"revisar"))*400</f>
        <v>0</v>
      </c>
      <c r="U109" s="125">
        <f t="shared" si="8"/>
        <v>10400</v>
      </c>
      <c r="V109" s="125">
        <f>IF(AND(datos_campo!AH113&gt;=0,datos_campo!AI113&gt;=0),AVERAGE(datos_campo!AH113:AI113),IF(OR(datos_campo!AH113="",datos_campo!AI113=""),SUM(datos_campo!AH113:AI113),"revisar"))*400</f>
        <v>0</v>
      </c>
      <c r="W109" s="125">
        <f>IF(AND(datos_campo!AJ113&gt;=0,datos_campo!AK113&gt;=0),AVERAGE(datos_campo!AJ113:AK113),IF(OR(datos_campo!AJ113="",datos_campo!AK113=""),SUM(datos_campo!AJ113:AK113),"revisar"))*400</f>
        <v>0</v>
      </c>
      <c r="X109" s="130">
        <f t="shared" si="9"/>
        <v>0</v>
      </c>
    </row>
    <row r="110" spans="1:24" ht="15.75" thickBot="1" x14ac:dyDescent="0.3">
      <c r="A110" s="131">
        <f>datos_campo!A114</f>
        <v>42815</v>
      </c>
      <c r="B110" s="132" t="str">
        <f>datos_campo!B114</f>
        <v>MONTERREY 3</v>
      </c>
      <c r="C110" s="133">
        <f>datos_campo!C114</f>
        <v>5</v>
      </c>
      <c r="D110" s="134" t="str">
        <f>datos_campo!D114</f>
        <v>T1R5</v>
      </c>
      <c r="E110" s="132">
        <f>datos_campo!E114</f>
        <v>80</v>
      </c>
      <c r="F110" s="135">
        <f>datos_campo!F114</f>
        <v>17</v>
      </c>
      <c r="G110" s="132">
        <f>datos_campo!G114</f>
        <v>0</v>
      </c>
      <c r="H110" s="132">
        <f>datos_campo!H114</f>
        <v>20</v>
      </c>
      <c r="I110" s="135">
        <f>(datos_campo!I114/H110)</f>
        <v>17.899999999999999</v>
      </c>
      <c r="J110" s="135">
        <f>(datos_campo!J114/H110)</f>
        <v>28.2</v>
      </c>
      <c r="K110" s="135">
        <f t="shared" si="5"/>
        <v>46.099999999999994</v>
      </c>
      <c r="L110" s="135">
        <f t="shared" si="6"/>
        <v>38.828633405639913</v>
      </c>
      <c r="M110" s="135">
        <f t="shared" si="7"/>
        <v>61.171366594360094</v>
      </c>
      <c r="N110" s="136">
        <f>IF(COUNTIF(datos_campo!L114:U114,"&gt;=0")&gt;=1,((SUM(datos_campo!L114:U114)*100)/(COUNTIF(datos_campo!L114:U114,"&gt;=0")*20))," ")</f>
        <v>1.5</v>
      </c>
      <c r="O110" s="132">
        <f>IF(AND(datos_campo!V114&gt;=0,datos_campo!W114&gt;=0),AVERAGE(datos_campo!V114:W114),IF(OR(datos_campo!V114="",datos_campo!W114=""),SUM(datos_campo!V114:W114),"revisar"))*400</f>
        <v>0</v>
      </c>
      <c r="P110" s="132">
        <f>IF(AND(datos_campo!X114&gt;=0,datos_campo!Y114&gt;=0),AVERAGE(datos_campo!X114:Y114),IF(OR(datos_campo!X114="",datos_campo!Y114=""),SUM(datos_campo!X114:Y114),"revisar"))*400</f>
        <v>6400</v>
      </c>
      <c r="Q110" s="132">
        <f>IF(AND(datos_campo!Z114&gt;=0,datos_campo!AA114&gt;=0),AVERAGE(datos_campo!Z114:AA114),IF(OR(datos_campo!Z114="",datos_campo!AA114=""),SUM(datos_campo!Z114:AA114),"revisar"))*400</f>
        <v>0</v>
      </c>
      <c r="R110" s="132">
        <f>IF(AND(datos_campo!AB114&gt;=0,datos_campo!AC114&gt;=0),AVERAGE(datos_campo!AB114:AC114),IF(OR(datos_campo!AB114="",datos_campo!AC114=""),SUM(datos_campo!AB114:AC114),"revisar"))*400</f>
        <v>0</v>
      </c>
      <c r="S110" s="132">
        <f>IF(AND(datos_campo!AD114&gt;=0,datos_campo!AE114&gt;=0),AVERAGE(datos_campo!AD114:AE114),IF(OR(datos_campo!AD114="",datos_campo!AE114=""),SUM(datos_campo!AD114:AE114),"revisar"))*400</f>
        <v>0</v>
      </c>
      <c r="T110" s="132">
        <f>IF(AND(datos_campo!AF114&gt;=0,datos_campo!AG114&gt;=0),AVERAGE(datos_campo!AF114:AG114),IF(OR(datos_campo!AF114="",datos_campo!AG114=""),SUM(datos_campo!AF114:AG114),"revisar"))*400</f>
        <v>0</v>
      </c>
      <c r="U110" s="132">
        <f t="shared" si="8"/>
        <v>6400</v>
      </c>
      <c r="V110" s="132">
        <f>IF(AND(datos_campo!AH114&gt;=0,datos_campo!AI114&gt;=0),AVERAGE(datos_campo!AH114:AI114),IF(OR(datos_campo!AH114="",datos_campo!AI114=""),SUM(datos_campo!AH114:AI114),"revisar"))*400</f>
        <v>0</v>
      </c>
      <c r="W110" s="132">
        <f>IF(AND(datos_campo!AJ114&gt;=0,datos_campo!AK114&gt;=0),AVERAGE(datos_campo!AJ114:AK114),IF(OR(datos_campo!AJ114="",datos_campo!AK114=""),SUM(datos_campo!AJ114:AK114),"revisar"))*400</f>
        <v>0</v>
      </c>
      <c r="X110" s="137">
        <f t="shared" si="9"/>
        <v>0</v>
      </c>
    </row>
    <row r="111" spans="1:24" x14ac:dyDescent="0.25">
      <c r="A111" s="27">
        <f>datos_campo!A115</f>
        <v>42851</v>
      </c>
      <c r="B111" s="5" t="str">
        <f>datos_campo!B115</f>
        <v>ALAMEDA</v>
      </c>
      <c r="C111" s="114">
        <f>datos_campo!C115</f>
        <v>6</v>
      </c>
      <c r="D111" s="22" t="str">
        <f>datos_campo!D115</f>
        <v>T0R1</v>
      </c>
      <c r="E111" s="5">
        <f>datos_campo!E115</f>
        <v>61</v>
      </c>
      <c r="F111" s="6">
        <f>datos_campo!F115</f>
        <v>10</v>
      </c>
      <c r="G111" s="5">
        <f>datos_campo!G115</f>
        <v>0</v>
      </c>
      <c r="H111" s="5">
        <f>datos_campo!H115</f>
        <v>20</v>
      </c>
      <c r="I111" s="6">
        <f>(datos_campo!I115/H111)</f>
        <v>16.350000000000001</v>
      </c>
      <c r="J111" s="6">
        <f>(datos_campo!J115/H111)</f>
        <v>14.05</v>
      </c>
      <c r="K111" s="6">
        <f t="shared" si="5"/>
        <v>30.400000000000002</v>
      </c>
      <c r="L111" s="6">
        <f t="shared" si="6"/>
        <v>53.78289473684211</v>
      </c>
      <c r="M111" s="6">
        <f t="shared" si="7"/>
        <v>46.21710526315789</v>
      </c>
      <c r="N111" s="7">
        <f>IF(COUNTIF(datos_campo!L115:U115,"&gt;=0")&gt;=1,((SUM(datos_campo!L115:U115)*100)/(COUNTIF(datos_campo!L115:U115,"&gt;=0")*20))," ")</f>
        <v>5</v>
      </c>
      <c r="O111" s="5">
        <f>IF(AND(datos_campo!V115&gt;=0,datos_campo!W115&gt;=0),AVERAGE(datos_campo!V115:W115),IF(OR(datos_campo!V115="",datos_campo!W115=""),SUM(datos_campo!V115:W115),"revisar"))*400</f>
        <v>3200</v>
      </c>
      <c r="P111" s="5">
        <f>IF(AND(datos_campo!X115&gt;=0,datos_campo!Y115&gt;=0),AVERAGE(datos_campo!X115:Y115),IF(OR(datos_campo!X115="",datos_campo!Y115=""),SUM(datos_campo!X115:Y115),"revisar"))*400</f>
        <v>800</v>
      </c>
      <c r="Q111" s="5">
        <f>IF(AND(datos_campo!Z115&gt;=0,datos_campo!AA115&gt;=0),AVERAGE(datos_campo!Z115:AA115),IF(OR(datos_campo!Z115="",datos_campo!AA115=""),SUM(datos_campo!Z115:AA115),"revisar"))*400</f>
        <v>0</v>
      </c>
      <c r="R111" s="5">
        <f>IF(AND(datos_campo!AB115&gt;=0,datos_campo!AC115&gt;=0),AVERAGE(datos_campo!AB115:AC115),IF(OR(datos_campo!AB115="",datos_campo!AC115=""),SUM(datos_campo!AB115:AC115),"revisar"))*400</f>
        <v>0</v>
      </c>
      <c r="S111" s="5">
        <f>IF(AND(datos_campo!AD115&gt;=0,datos_campo!AE115&gt;=0),AVERAGE(datos_campo!AD115:AE115),IF(OR(datos_campo!AD115="",datos_campo!AE115=""),SUM(datos_campo!AD115:AE115),"revisar"))*400</f>
        <v>0</v>
      </c>
      <c r="T111" s="5">
        <f>IF(AND(datos_campo!AF115&gt;=0,datos_campo!AG115&gt;=0),AVERAGE(datos_campo!AF115:AG115),IF(OR(datos_campo!AF115="",datos_campo!AG115=""),SUM(datos_campo!AF115:AG115),"revisar"))*400</f>
        <v>0</v>
      </c>
      <c r="U111" s="5">
        <f t="shared" si="8"/>
        <v>4000</v>
      </c>
      <c r="V111" s="5">
        <f>IF(AND(datos_campo!AH115&gt;=0,datos_campo!AI115&gt;=0),AVERAGE(datos_campo!AH115:AI115),IF(OR(datos_campo!AH115="",datos_campo!AI115=""),SUM(datos_campo!AH115:AI115),"revisar"))*400</f>
        <v>0</v>
      </c>
      <c r="W111" s="5">
        <f>IF(AND(datos_campo!AJ115&gt;=0,datos_campo!AK115&gt;=0),AVERAGE(datos_campo!AJ115:AK115),IF(OR(datos_campo!AJ115="",datos_campo!AK115=""),SUM(datos_campo!AJ115:AK115),"revisar"))*400</f>
        <v>400</v>
      </c>
      <c r="X111" s="100">
        <f t="shared" si="9"/>
        <v>400</v>
      </c>
    </row>
    <row r="112" spans="1:24" x14ac:dyDescent="0.25">
      <c r="A112" s="32">
        <f>datos_campo!A116</f>
        <v>42851</v>
      </c>
      <c r="B112" s="28" t="str">
        <f>datos_campo!B116</f>
        <v>ALAMEDA</v>
      </c>
      <c r="C112" s="115">
        <f>datos_campo!C116</f>
        <v>6</v>
      </c>
      <c r="D112" s="29" t="str">
        <f>datos_campo!D116</f>
        <v>T0R2</v>
      </c>
      <c r="E112" s="28">
        <f>datos_campo!E116</f>
        <v>62</v>
      </c>
      <c r="F112" s="30">
        <f>datos_campo!F116</f>
        <v>10</v>
      </c>
      <c r="G112" s="28">
        <f>datos_campo!G116</f>
        <v>0</v>
      </c>
      <c r="H112" s="28">
        <f>datos_campo!H116</f>
        <v>20</v>
      </c>
      <c r="I112" s="30">
        <f>(datos_campo!I116/H112)</f>
        <v>19.350000000000001</v>
      </c>
      <c r="J112" s="30">
        <f>(datos_campo!J116/H112)</f>
        <v>15</v>
      </c>
      <c r="K112" s="30">
        <f t="shared" si="5"/>
        <v>34.35</v>
      </c>
      <c r="L112" s="30">
        <f t="shared" si="6"/>
        <v>56.331877729257648</v>
      </c>
      <c r="M112" s="30">
        <f t="shared" si="7"/>
        <v>43.668122270742359</v>
      </c>
      <c r="N112" s="31">
        <f>IF(COUNTIF(datos_campo!L116:U116,"&gt;=0")&gt;=1,((SUM(datos_campo!L116:U116)*100)/(COUNTIF(datos_campo!L116:U116,"&gt;=0")*20))," ")</f>
        <v>12</v>
      </c>
      <c r="O112" s="28">
        <f>IF(AND(datos_campo!V116&gt;=0,datos_campo!W116&gt;=0),AVERAGE(datos_campo!V116:W116),IF(OR(datos_campo!V116="",datos_campo!W116=""),SUM(datos_campo!V116:W116),"revisar"))*400</f>
        <v>12400</v>
      </c>
      <c r="P112" s="28">
        <f>IF(AND(datos_campo!X116&gt;=0,datos_campo!Y116&gt;=0),AVERAGE(datos_campo!X116:Y116),IF(OR(datos_campo!X116="",datos_campo!Y116=""),SUM(datos_campo!X116:Y116),"revisar"))*400</f>
        <v>6400</v>
      </c>
      <c r="Q112" s="28">
        <f>IF(AND(datos_campo!Z116&gt;=0,datos_campo!AA116&gt;=0),AVERAGE(datos_campo!Z116:AA116),IF(OR(datos_campo!Z116="",datos_campo!AA116=""),SUM(datos_campo!Z116:AA116),"revisar"))*400</f>
        <v>0</v>
      </c>
      <c r="R112" s="28">
        <f>IF(AND(datos_campo!AB116&gt;=0,datos_campo!AC116&gt;=0),AVERAGE(datos_campo!AB116:AC116),IF(OR(datos_campo!AB116="",datos_campo!AC116=""),SUM(datos_campo!AB116:AC116),"revisar"))*400</f>
        <v>400</v>
      </c>
      <c r="S112" s="28">
        <f>IF(AND(datos_campo!AD116&gt;=0,datos_campo!AE116&gt;=0),AVERAGE(datos_campo!AD116:AE116),IF(OR(datos_campo!AD116="",datos_campo!AE116=""),SUM(datos_campo!AD116:AE116),"revisar"))*400</f>
        <v>0</v>
      </c>
      <c r="T112" s="28">
        <f>IF(AND(datos_campo!AF116&gt;=0,datos_campo!AG116&gt;=0),AVERAGE(datos_campo!AF116:AG116),IF(OR(datos_campo!AF116="",datos_campo!AG116=""),SUM(datos_campo!AF116:AG116),"revisar"))*400</f>
        <v>0</v>
      </c>
      <c r="U112" s="28">
        <f t="shared" si="8"/>
        <v>19200</v>
      </c>
      <c r="V112" s="28">
        <f>IF(AND(datos_campo!AH116&gt;=0,datos_campo!AI116&gt;=0),AVERAGE(datos_campo!AH116:AI116),IF(OR(datos_campo!AH116="",datos_campo!AI116=""),SUM(datos_campo!AH116:AI116),"revisar"))*400</f>
        <v>0</v>
      </c>
      <c r="W112" s="28">
        <f>IF(AND(datos_campo!AJ116&gt;=0,datos_campo!AK116&gt;=0),AVERAGE(datos_campo!AJ116:AK116),IF(OR(datos_campo!AJ116="",datos_campo!AK116=""),SUM(datos_campo!AJ116:AK116),"revisar"))*400</f>
        <v>800</v>
      </c>
      <c r="X112" s="38">
        <f t="shared" si="9"/>
        <v>800</v>
      </c>
    </row>
    <row r="113" spans="1:24" x14ac:dyDescent="0.25">
      <c r="A113" s="32">
        <f>datos_campo!A117</f>
        <v>42851</v>
      </c>
      <c r="B113" s="28" t="str">
        <f>datos_campo!B117</f>
        <v>ALAMEDA</v>
      </c>
      <c r="C113" s="115">
        <f>datos_campo!C117</f>
        <v>6</v>
      </c>
      <c r="D113" s="29" t="str">
        <f>datos_campo!D117</f>
        <v>T0R3</v>
      </c>
      <c r="E113" s="28">
        <f>datos_campo!E117</f>
        <v>63</v>
      </c>
      <c r="F113" s="30">
        <f>datos_campo!F117</f>
        <v>10</v>
      </c>
      <c r="G113" s="28">
        <f>datos_campo!G117</f>
        <v>0</v>
      </c>
      <c r="H113" s="28">
        <f>datos_campo!H117</f>
        <v>20</v>
      </c>
      <c r="I113" s="30">
        <f>(datos_campo!I117/H113)</f>
        <v>13.4</v>
      </c>
      <c r="J113" s="30">
        <f>(datos_campo!J117/H113)</f>
        <v>15.65</v>
      </c>
      <c r="K113" s="30">
        <f t="shared" si="5"/>
        <v>29.05</v>
      </c>
      <c r="L113" s="30">
        <f t="shared" si="6"/>
        <v>46.12736660929432</v>
      </c>
      <c r="M113" s="30">
        <f t="shared" si="7"/>
        <v>53.87263339070568</v>
      </c>
      <c r="N113" s="31">
        <f>IF(COUNTIF(datos_campo!L117:U117,"&gt;=0")&gt;=1,((SUM(datos_campo!L117:U117)*100)/(COUNTIF(datos_campo!L117:U117,"&gt;=0")*20))," ")</f>
        <v>21</v>
      </c>
      <c r="O113" s="28">
        <f>IF(AND(datos_campo!V117&gt;=0,datos_campo!W117&gt;=0),AVERAGE(datos_campo!V117:W117),IF(OR(datos_campo!V117="",datos_campo!W117=""),SUM(datos_campo!V117:W117),"revisar"))*400</f>
        <v>7600</v>
      </c>
      <c r="P113" s="28">
        <f>IF(AND(datos_campo!X117&gt;=0,datos_campo!Y117&gt;=0),AVERAGE(datos_campo!X117:Y117),IF(OR(datos_campo!X117="",datos_campo!Y117=""),SUM(datos_campo!X117:Y117),"revisar"))*400</f>
        <v>4000</v>
      </c>
      <c r="Q113" s="28">
        <f>IF(AND(datos_campo!Z117&gt;=0,datos_campo!AA117&gt;=0),AVERAGE(datos_campo!Z117:AA117),IF(OR(datos_campo!Z117="",datos_campo!AA117=""),SUM(datos_campo!Z117:AA117),"revisar"))*400</f>
        <v>0</v>
      </c>
      <c r="R113" s="28">
        <f>IF(AND(datos_campo!AB117&gt;=0,datos_campo!AC117&gt;=0),AVERAGE(datos_campo!AB117:AC117),IF(OR(datos_campo!AB117="",datos_campo!AC117=""),SUM(datos_campo!AB117:AC117),"revisar"))*400</f>
        <v>0</v>
      </c>
      <c r="S113" s="28">
        <f>IF(AND(datos_campo!AD117&gt;=0,datos_campo!AE117&gt;=0),AVERAGE(datos_campo!AD117:AE117),IF(OR(datos_campo!AD117="",datos_campo!AE117=""),SUM(datos_campo!AD117:AE117),"revisar"))*400</f>
        <v>0</v>
      </c>
      <c r="T113" s="28">
        <f>IF(AND(datos_campo!AF117&gt;=0,datos_campo!AG117&gt;=0),AVERAGE(datos_campo!AF117:AG117),IF(OR(datos_campo!AF117="",datos_campo!AG117=""),SUM(datos_campo!AF117:AG117),"revisar"))*400</f>
        <v>0</v>
      </c>
      <c r="U113" s="28">
        <f t="shared" si="8"/>
        <v>11600</v>
      </c>
      <c r="V113" s="28">
        <f>IF(AND(datos_campo!AH117&gt;=0,datos_campo!AI117&gt;=0),AVERAGE(datos_campo!AH117:AI117),IF(OR(datos_campo!AH117="",datos_campo!AI117=""),SUM(datos_campo!AH117:AI117),"revisar"))*400</f>
        <v>0</v>
      </c>
      <c r="W113" s="28">
        <f>IF(AND(datos_campo!AJ117&gt;=0,datos_campo!AK117&gt;=0),AVERAGE(datos_campo!AJ117:AK117),IF(OR(datos_campo!AJ117="",datos_campo!AK117=""),SUM(datos_campo!AJ117:AK117),"revisar"))*400</f>
        <v>1200</v>
      </c>
      <c r="X113" s="38">
        <f t="shared" si="9"/>
        <v>1200</v>
      </c>
    </row>
    <row r="114" spans="1:24" x14ac:dyDescent="0.25">
      <c r="A114" s="32">
        <f>datos_campo!A118</f>
        <v>42851</v>
      </c>
      <c r="B114" s="28" t="str">
        <f>datos_campo!B118</f>
        <v>ALAMEDA</v>
      </c>
      <c r="C114" s="115">
        <f>datos_campo!C118</f>
        <v>6</v>
      </c>
      <c r="D114" s="29" t="str">
        <f>datos_campo!D118</f>
        <v>T0R4</v>
      </c>
      <c r="E114" s="28">
        <f>datos_campo!E118</f>
        <v>64</v>
      </c>
      <c r="F114" s="30">
        <f>datos_campo!F118</f>
        <v>10</v>
      </c>
      <c r="G114" s="28">
        <f>datos_campo!G118</f>
        <v>0</v>
      </c>
      <c r="H114" s="28">
        <f>datos_campo!H118</f>
        <v>20</v>
      </c>
      <c r="I114" s="30">
        <f>(datos_campo!I118/H114)</f>
        <v>16.45</v>
      </c>
      <c r="J114" s="30">
        <f>(datos_campo!J118/H114)</f>
        <v>18.7</v>
      </c>
      <c r="K114" s="30">
        <f t="shared" si="5"/>
        <v>35.15</v>
      </c>
      <c r="L114" s="30">
        <f t="shared" si="6"/>
        <v>46.799431009957331</v>
      </c>
      <c r="M114" s="30">
        <f t="shared" si="7"/>
        <v>53.200568990042676</v>
      </c>
      <c r="N114" s="31">
        <f>IF(COUNTIF(datos_campo!L118:U118,"&gt;=0")&gt;=1,((SUM(datos_campo!L118:U118)*100)/(COUNTIF(datos_campo!L118:U118,"&gt;=0")*20))," ")</f>
        <v>17.5</v>
      </c>
      <c r="O114" s="28">
        <f>IF(AND(datos_campo!V118&gt;=0,datos_campo!W118&gt;=0),AVERAGE(datos_campo!V118:W118),IF(OR(datos_campo!V118="",datos_campo!W118=""),SUM(datos_campo!V118:W118),"revisar"))*400</f>
        <v>5600</v>
      </c>
      <c r="P114" s="28">
        <f>IF(AND(datos_campo!X118&gt;=0,datos_campo!Y118&gt;=0),AVERAGE(datos_campo!X118:Y118),IF(OR(datos_campo!X118="",datos_campo!Y118=""),SUM(datos_campo!X118:Y118),"revisar"))*400</f>
        <v>4000</v>
      </c>
      <c r="Q114" s="28">
        <f>IF(AND(datos_campo!Z118&gt;=0,datos_campo!AA118&gt;=0),AVERAGE(datos_campo!Z118:AA118),IF(OR(datos_campo!Z118="",datos_campo!AA118=""),SUM(datos_campo!Z118:AA118),"revisar"))*400</f>
        <v>0</v>
      </c>
      <c r="R114" s="28">
        <f>IF(AND(datos_campo!AB118&gt;=0,datos_campo!AC118&gt;=0),AVERAGE(datos_campo!AB118:AC118),IF(OR(datos_campo!AB118="",datos_campo!AC118=""),SUM(datos_campo!AB118:AC118),"revisar"))*400</f>
        <v>0</v>
      </c>
      <c r="S114" s="28">
        <f>IF(AND(datos_campo!AD118&gt;=0,datos_campo!AE118&gt;=0),AVERAGE(datos_campo!AD118:AE118),IF(OR(datos_campo!AD118="",datos_campo!AE118=""),SUM(datos_campo!AD118:AE118),"revisar"))*400</f>
        <v>0</v>
      </c>
      <c r="T114" s="28">
        <f>IF(AND(datos_campo!AF118&gt;=0,datos_campo!AG118&gt;=0),AVERAGE(datos_campo!AF118:AG118),IF(OR(datos_campo!AF118="",datos_campo!AG118=""),SUM(datos_campo!AF118:AG118),"revisar"))*400</f>
        <v>0</v>
      </c>
      <c r="U114" s="28">
        <f t="shared" si="8"/>
        <v>9600</v>
      </c>
      <c r="V114" s="28">
        <f>IF(AND(datos_campo!AH118&gt;=0,datos_campo!AI118&gt;=0),AVERAGE(datos_campo!AH118:AI118),IF(OR(datos_campo!AH118="",datos_campo!AI118=""),SUM(datos_campo!AH118:AI118),"revisar"))*400</f>
        <v>0</v>
      </c>
      <c r="W114" s="28">
        <f>IF(AND(datos_campo!AJ118&gt;=0,datos_campo!AK118&gt;=0),AVERAGE(datos_campo!AJ118:AK118),IF(OR(datos_campo!AJ118="",datos_campo!AK118=""),SUM(datos_campo!AJ118:AK118),"revisar"))*400</f>
        <v>0</v>
      </c>
      <c r="X114" s="38">
        <f t="shared" si="9"/>
        <v>0</v>
      </c>
    </row>
    <row r="115" spans="1:24" x14ac:dyDescent="0.25">
      <c r="A115" s="32">
        <f>datos_campo!A119</f>
        <v>42851</v>
      </c>
      <c r="B115" s="28" t="str">
        <f>datos_campo!B119</f>
        <v>ALAMEDA</v>
      </c>
      <c r="C115" s="115">
        <f>datos_campo!C119</f>
        <v>6</v>
      </c>
      <c r="D115" s="29" t="str">
        <f>datos_campo!D119</f>
        <v>T0R5</v>
      </c>
      <c r="E115" s="28">
        <f>datos_campo!E119</f>
        <v>65</v>
      </c>
      <c r="F115" s="30">
        <f>datos_campo!F119</f>
        <v>10</v>
      </c>
      <c r="G115" s="28">
        <f>datos_campo!G119</f>
        <v>0</v>
      </c>
      <c r="H115" s="28">
        <f>datos_campo!H119</f>
        <v>20</v>
      </c>
      <c r="I115" s="30">
        <f>(datos_campo!I119/H115)</f>
        <v>15.75</v>
      </c>
      <c r="J115" s="30">
        <f>(datos_campo!J119/H115)</f>
        <v>17</v>
      </c>
      <c r="K115" s="30">
        <f t="shared" si="5"/>
        <v>32.75</v>
      </c>
      <c r="L115" s="30">
        <f t="shared" si="6"/>
        <v>48.091603053435115</v>
      </c>
      <c r="M115" s="30">
        <f t="shared" si="7"/>
        <v>51.908396946564885</v>
      </c>
      <c r="N115" s="31">
        <f>IF(COUNTIF(datos_campo!L119:U119,"&gt;=0")&gt;=1,((SUM(datos_campo!L119:U119)*100)/(COUNTIF(datos_campo!L119:U119,"&gt;=0")*20))," ")</f>
        <v>12</v>
      </c>
      <c r="O115" s="28">
        <f>IF(AND(datos_campo!V119&gt;=0,datos_campo!W119&gt;=0),AVERAGE(datos_campo!V119:W119),IF(OR(datos_campo!V119="",datos_campo!W119=""),SUM(datos_campo!V119:W119),"revisar"))*400</f>
        <v>7200</v>
      </c>
      <c r="P115" s="28">
        <f>IF(AND(datos_campo!X119&gt;=0,datos_campo!Y119&gt;=0),AVERAGE(datos_campo!X119:Y119),IF(OR(datos_campo!X119="",datos_campo!Y119=""),SUM(datos_campo!X119:Y119),"revisar"))*400</f>
        <v>1200</v>
      </c>
      <c r="Q115" s="28">
        <f>IF(AND(datos_campo!Z119&gt;=0,datos_campo!AA119&gt;=0),AVERAGE(datos_campo!Z119:AA119),IF(OR(datos_campo!Z119="",datos_campo!AA119=""),SUM(datos_campo!Z119:AA119),"revisar"))*400</f>
        <v>0</v>
      </c>
      <c r="R115" s="28">
        <f>IF(AND(datos_campo!AB119&gt;=0,datos_campo!AC119&gt;=0),AVERAGE(datos_campo!AB119:AC119),IF(OR(datos_campo!AB119="",datos_campo!AC119=""),SUM(datos_campo!AB119:AC119),"revisar"))*400</f>
        <v>400</v>
      </c>
      <c r="S115" s="28">
        <f>IF(AND(datos_campo!AD119&gt;=0,datos_campo!AE119&gt;=0),AVERAGE(datos_campo!AD119:AE119),IF(OR(datos_campo!AD119="",datos_campo!AE119=""),SUM(datos_campo!AD119:AE119),"revisar"))*400</f>
        <v>0</v>
      </c>
      <c r="T115" s="28">
        <f>IF(AND(datos_campo!AF119&gt;=0,datos_campo!AG119&gt;=0),AVERAGE(datos_campo!AF119:AG119),IF(OR(datos_campo!AF119="",datos_campo!AG119=""),SUM(datos_campo!AF119:AG119),"revisar"))*400</f>
        <v>0</v>
      </c>
      <c r="U115" s="28">
        <f t="shared" si="8"/>
        <v>8800</v>
      </c>
      <c r="V115" s="28">
        <f>IF(AND(datos_campo!AH119&gt;=0,datos_campo!AI119&gt;=0),AVERAGE(datos_campo!AH119:AI119),IF(OR(datos_campo!AH119="",datos_campo!AI119=""),SUM(datos_campo!AH119:AI119),"revisar"))*400</f>
        <v>0</v>
      </c>
      <c r="W115" s="28">
        <f>IF(AND(datos_campo!AJ119&gt;=0,datos_campo!AK119&gt;=0),AVERAGE(datos_campo!AJ119:AK119),IF(OR(datos_campo!AJ119="",datos_campo!AK119=""),SUM(datos_campo!AJ119:AK119),"revisar"))*400</f>
        <v>400</v>
      </c>
      <c r="X115" s="38">
        <f t="shared" si="9"/>
        <v>400</v>
      </c>
    </row>
    <row r="116" spans="1:24" x14ac:dyDescent="0.25">
      <c r="A116" s="32">
        <f>datos_campo!A120</f>
        <v>42851</v>
      </c>
      <c r="B116" s="28" t="str">
        <f>datos_campo!B120</f>
        <v>ALAMEDA</v>
      </c>
      <c r="C116" s="115">
        <f>datos_campo!C120</f>
        <v>6</v>
      </c>
      <c r="D116" s="29" t="str">
        <f>datos_campo!D120</f>
        <v>T1R1</v>
      </c>
      <c r="E116" s="28">
        <f>datos_campo!E120</f>
        <v>66</v>
      </c>
      <c r="F116" s="30">
        <f>datos_campo!F120</f>
        <v>11</v>
      </c>
      <c r="G116" s="28">
        <f>datos_campo!G120</f>
        <v>0</v>
      </c>
      <c r="H116" s="28">
        <f>datos_campo!H120</f>
        <v>20</v>
      </c>
      <c r="I116" s="30">
        <f>(datos_campo!I120/H116)</f>
        <v>23</v>
      </c>
      <c r="J116" s="30">
        <f>(datos_campo!J120/H116)</f>
        <v>22</v>
      </c>
      <c r="K116" s="30">
        <f t="shared" si="5"/>
        <v>45</v>
      </c>
      <c r="L116" s="30">
        <f t="shared" si="6"/>
        <v>51.111111111111114</v>
      </c>
      <c r="M116" s="30">
        <f t="shared" si="7"/>
        <v>48.888888888888886</v>
      </c>
      <c r="N116" s="31">
        <f>IF(COUNTIF(datos_campo!L120:U120,"&gt;=0")&gt;=1,((SUM(datos_campo!L120:U120)*100)/(COUNTIF(datos_campo!L120:U120,"&gt;=0")*20))," ")</f>
        <v>2</v>
      </c>
      <c r="O116" s="28">
        <f>IF(AND(datos_campo!V120&gt;=0,datos_campo!W120&gt;=0),AVERAGE(datos_campo!V120:W120),IF(OR(datos_campo!V120="",datos_campo!W120=""),SUM(datos_campo!V120:W120),"revisar"))*400</f>
        <v>6400</v>
      </c>
      <c r="P116" s="28">
        <f>IF(AND(datos_campo!X120&gt;=0,datos_campo!Y120&gt;=0),AVERAGE(datos_campo!X120:Y120),IF(OR(datos_campo!X120="",datos_campo!Y120=""),SUM(datos_campo!X120:Y120),"revisar"))*400</f>
        <v>800</v>
      </c>
      <c r="Q116" s="28">
        <f>IF(AND(datos_campo!Z120&gt;=0,datos_campo!AA120&gt;=0),AVERAGE(datos_campo!Z120:AA120),IF(OR(datos_campo!Z120="",datos_campo!AA120=""),SUM(datos_campo!Z120:AA120),"revisar"))*400</f>
        <v>0</v>
      </c>
      <c r="R116" s="28">
        <f>IF(AND(datos_campo!AB120&gt;=0,datos_campo!AC120&gt;=0),AVERAGE(datos_campo!AB120:AC120),IF(OR(datos_campo!AB120="",datos_campo!AC120=""),SUM(datos_campo!AB120:AC120),"revisar"))*400</f>
        <v>0</v>
      </c>
      <c r="S116" s="28">
        <f>IF(AND(datos_campo!AD120&gt;=0,datos_campo!AE120&gt;=0),AVERAGE(datos_campo!AD120:AE120),IF(OR(datos_campo!AD120="",datos_campo!AE120=""),SUM(datos_campo!AD120:AE120),"revisar"))*400</f>
        <v>0</v>
      </c>
      <c r="T116" s="28">
        <f>IF(AND(datos_campo!AF120&gt;=0,datos_campo!AG120&gt;=0),AVERAGE(datos_campo!AF120:AG120),IF(OR(datos_campo!AF120="",datos_campo!AG120=""),SUM(datos_campo!AF120:AG120),"revisar"))*400</f>
        <v>0</v>
      </c>
      <c r="U116" s="28">
        <f t="shared" si="8"/>
        <v>7200</v>
      </c>
      <c r="V116" s="28">
        <f>IF(AND(datos_campo!AH120&gt;=0,datos_campo!AI120&gt;=0),AVERAGE(datos_campo!AH120:AI120),IF(OR(datos_campo!AH120="",datos_campo!AI120=""),SUM(datos_campo!AH120:AI120),"revisar"))*400</f>
        <v>0</v>
      </c>
      <c r="W116" s="28">
        <f>IF(AND(datos_campo!AJ120&gt;=0,datos_campo!AK120&gt;=0),AVERAGE(datos_campo!AJ120:AK120),IF(OR(datos_campo!AJ120="",datos_campo!AK120=""),SUM(datos_campo!AJ120:AK120),"revisar"))*400</f>
        <v>400</v>
      </c>
      <c r="X116" s="38">
        <f t="shared" si="9"/>
        <v>400</v>
      </c>
    </row>
    <row r="117" spans="1:24" x14ac:dyDescent="0.25">
      <c r="A117" s="32">
        <f>datos_campo!A121</f>
        <v>42851</v>
      </c>
      <c r="B117" s="28" t="str">
        <f>datos_campo!B121</f>
        <v>ALAMEDA</v>
      </c>
      <c r="C117" s="115">
        <f>datos_campo!C121</f>
        <v>6</v>
      </c>
      <c r="D117" s="29" t="str">
        <f>datos_campo!D121</f>
        <v>T1R2</v>
      </c>
      <c r="E117" s="28">
        <f>datos_campo!E121</f>
        <v>67</v>
      </c>
      <c r="F117" s="30">
        <f>datos_campo!F121</f>
        <v>11</v>
      </c>
      <c r="G117" s="28">
        <f>datos_campo!G121</f>
        <v>0</v>
      </c>
      <c r="H117" s="28">
        <f>datos_campo!H121</f>
        <v>20</v>
      </c>
      <c r="I117" s="30">
        <f>(datos_campo!I121/H117)</f>
        <v>19.3</v>
      </c>
      <c r="J117" s="30">
        <f>(datos_campo!J121/H117)</f>
        <v>18.55</v>
      </c>
      <c r="K117" s="30">
        <f t="shared" si="5"/>
        <v>37.85</v>
      </c>
      <c r="L117" s="30">
        <f t="shared" si="6"/>
        <v>50.990752972258917</v>
      </c>
      <c r="M117" s="30">
        <f t="shared" si="7"/>
        <v>49.009247027741083</v>
      </c>
      <c r="N117" s="31">
        <f>IF(COUNTIF(datos_campo!L121:U121,"&gt;=0")&gt;=1,((SUM(datos_campo!L121:U121)*100)/(COUNTIF(datos_campo!L121:U121,"&gt;=0")*20))," ")</f>
        <v>6</v>
      </c>
      <c r="O117" s="28">
        <f>IF(AND(datos_campo!V121&gt;=0,datos_campo!W121&gt;=0),AVERAGE(datos_campo!V121:W121),IF(OR(datos_campo!V121="",datos_campo!W121=""),SUM(datos_campo!V121:W121),"revisar"))*400</f>
        <v>4400</v>
      </c>
      <c r="P117" s="28">
        <f>IF(AND(datos_campo!X121&gt;=0,datos_campo!Y121&gt;=0),AVERAGE(datos_campo!X121:Y121),IF(OR(datos_campo!X121="",datos_campo!Y121=""),SUM(datos_campo!X121:Y121),"revisar"))*400</f>
        <v>1600</v>
      </c>
      <c r="Q117" s="28">
        <f>IF(AND(datos_campo!Z121&gt;=0,datos_campo!AA121&gt;=0),AVERAGE(datos_campo!Z121:AA121),IF(OR(datos_campo!Z121="",datos_campo!AA121=""),SUM(datos_campo!Z121:AA121),"revisar"))*400</f>
        <v>0</v>
      </c>
      <c r="R117" s="28">
        <f>IF(AND(datos_campo!AB121&gt;=0,datos_campo!AC121&gt;=0),AVERAGE(datos_campo!AB121:AC121),IF(OR(datos_campo!AB121="",datos_campo!AC121=""),SUM(datos_campo!AB121:AC121),"revisar"))*400</f>
        <v>0</v>
      </c>
      <c r="S117" s="28">
        <f>IF(AND(datos_campo!AD121&gt;=0,datos_campo!AE121&gt;=0),AVERAGE(datos_campo!AD121:AE121),IF(OR(datos_campo!AD121="",datos_campo!AE121=""),SUM(datos_campo!AD121:AE121),"revisar"))*400</f>
        <v>0</v>
      </c>
      <c r="T117" s="28">
        <f>IF(AND(datos_campo!AF121&gt;=0,datos_campo!AG121&gt;=0),AVERAGE(datos_campo!AF121:AG121),IF(OR(datos_campo!AF121="",datos_campo!AG121=""),SUM(datos_campo!AF121:AG121),"revisar"))*400</f>
        <v>0</v>
      </c>
      <c r="U117" s="28">
        <f t="shared" si="8"/>
        <v>6000</v>
      </c>
      <c r="V117" s="28">
        <f>IF(AND(datos_campo!AH121&gt;=0,datos_campo!AI121&gt;=0),AVERAGE(datos_campo!AH121:AI121),IF(OR(datos_campo!AH121="",datos_campo!AI121=""),SUM(datos_campo!AH121:AI121),"revisar"))*400</f>
        <v>0</v>
      </c>
      <c r="W117" s="28">
        <f>IF(AND(datos_campo!AJ121&gt;=0,datos_campo!AK121&gt;=0),AVERAGE(datos_campo!AJ121:AK121),IF(OR(datos_campo!AJ121="",datos_campo!AK121=""),SUM(datos_campo!AJ121:AK121),"revisar"))*400</f>
        <v>400</v>
      </c>
      <c r="X117" s="38">
        <f t="shared" si="9"/>
        <v>400</v>
      </c>
    </row>
    <row r="118" spans="1:24" x14ac:dyDescent="0.25">
      <c r="A118" s="32">
        <f>datos_campo!A122</f>
        <v>42851</v>
      </c>
      <c r="B118" s="28" t="str">
        <f>datos_campo!B122</f>
        <v>ALAMEDA</v>
      </c>
      <c r="C118" s="115">
        <f>datos_campo!C122</f>
        <v>6</v>
      </c>
      <c r="D118" s="29" t="str">
        <f>datos_campo!D122</f>
        <v>T1R3</v>
      </c>
      <c r="E118" s="28">
        <f>datos_campo!E122</f>
        <v>68</v>
      </c>
      <c r="F118" s="30">
        <f>datos_campo!F122</f>
        <v>11</v>
      </c>
      <c r="G118" s="28">
        <f>datos_campo!G122</f>
        <v>0</v>
      </c>
      <c r="H118" s="28">
        <f>datos_campo!H122</f>
        <v>20</v>
      </c>
      <c r="I118" s="30">
        <f>(datos_campo!I122/H118)</f>
        <v>23.75</v>
      </c>
      <c r="J118" s="30">
        <f>(datos_campo!J122/H118)</f>
        <v>15.8</v>
      </c>
      <c r="K118" s="30">
        <f t="shared" si="5"/>
        <v>39.549999999999997</v>
      </c>
      <c r="L118" s="30">
        <f t="shared" si="6"/>
        <v>60.050568900126429</v>
      </c>
      <c r="M118" s="30">
        <f t="shared" si="7"/>
        <v>39.949431099873578</v>
      </c>
      <c r="N118" s="31">
        <f>IF(COUNTIF(datos_campo!L122:U122,"&gt;=0")&gt;=1,((SUM(datos_campo!L122:U122)*100)/(COUNTIF(datos_campo!L122:U122,"&gt;=0")*20))," ")</f>
        <v>10.75</v>
      </c>
      <c r="O118" s="28">
        <f>IF(AND(datos_campo!V122&gt;=0,datos_campo!W122&gt;=0),AVERAGE(datos_campo!V122:W122),IF(OR(datos_campo!V122="",datos_campo!W122=""),SUM(datos_campo!V122:W122),"revisar"))*400</f>
        <v>10000</v>
      </c>
      <c r="P118" s="28">
        <f>IF(AND(datos_campo!X122&gt;=0,datos_campo!Y122&gt;=0),AVERAGE(datos_campo!X122:Y122),IF(OR(datos_campo!X122="",datos_campo!Y122=""),SUM(datos_campo!X122:Y122),"revisar"))*400</f>
        <v>1200</v>
      </c>
      <c r="Q118" s="28">
        <f>IF(AND(datos_campo!Z122&gt;=0,datos_campo!AA122&gt;=0),AVERAGE(datos_campo!Z122:AA122),IF(OR(datos_campo!Z122="",datos_campo!AA122=""),SUM(datos_campo!Z122:AA122),"revisar"))*400</f>
        <v>0</v>
      </c>
      <c r="R118" s="28">
        <f>IF(AND(datos_campo!AB122&gt;=0,datos_campo!AC122&gt;=0),AVERAGE(datos_campo!AB122:AC122),IF(OR(datos_campo!AB122="",datos_campo!AC122=""),SUM(datos_campo!AB122:AC122),"revisar"))*400</f>
        <v>0</v>
      </c>
      <c r="S118" s="28">
        <f>IF(AND(datos_campo!AD122&gt;=0,datos_campo!AE122&gt;=0),AVERAGE(datos_campo!AD122:AE122),IF(OR(datos_campo!AD122="",datos_campo!AE122=""),SUM(datos_campo!AD122:AE122),"revisar"))*400</f>
        <v>0</v>
      </c>
      <c r="T118" s="28">
        <f>IF(AND(datos_campo!AF122&gt;=0,datos_campo!AG122&gt;=0),AVERAGE(datos_campo!AF122:AG122),IF(OR(datos_campo!AF122="",datos_campo!AG122=""),SUM(datos_campo!AF122:AG122),"revisar"))*400</f>
        <v>0</v>
      </c>
      <c r="U118" s="28">
        <f t="shared" si="8"/>
        <v>11200</v>
      </c>
      <c r="V118" s="28">
        <f>IF(AND(datos_campo!AH122&gt;=0,datos_campo!AI122&gt;=0),AVERAGE(datos_campo!AH122:AI122),IF(OR(datos_campo!AH122="",datos_campo!AI122=""),SUM(datos_campo!AH122:AI122),"revisar"))*400</f>
        <v>0</v>
      </c>
      <c r="W118" s="28">
        <f>IF(AND(datos_campo!AJ122&gt;=0,datos_campo!AK122&gt;=0),AVERAGE(datos_campo!AJ122:AK122),IF(OR(datos_campo!AJ122="",datos_campo!AK122=""),SUM(datos_campo!AJ122:AK122),"revisar"))*400</f>
        <v>400</v>
      </c>
      <c r="X118" s="38">
        <f t="shared" si="9"/>
        <v>400</v>
      </c>
    </row>
    <row r="119" spans="1:24" x14ac:dyDescent="0.25">
      <c r="A119" s="32">
        <f>datos_campo!A123</f>
        <v>42851</v>
      </c>
      <c r="B119" s="28" t="str">
        <f>datos_campo!B123</f>
        <v>ALAMEDA</v>
      </c>
      <c r="C119" s="115">
        <f>datos_campo!C123</f>
        <v>6</v>
      </c>
      <c r="D119" s="29" t="str">
        <f>datos_campo!D123</f>
        <v>T1R4</v>
      </c>
      <c r="E119" s="28">
        <f>datos_campo!E123</f>
        <v>69</v>
      </c>
      <c r="F119" s="30">
        <f>datos_campo!F123</f>
        <v>11</v>
      </c>
      <c r="G119" s="28">
        <f>datos_campo!G123</f>
        <v>0</v>
      </c>
      <c r="H119" s="28">
        <f>datos_campo!H123</f>
        <v>20</v>
      </c>
      <c r="I119" s="30">
        <f>(datos_campo!I123/H119)</f>
        <v>22.45</v>
      </c>
      <c r="J119" s="30">
        <f>(datos_campo!J123/H119)</f>
        <v>14.4</v>
      </c>
      <c r="K119" s="30">
        <f t="shared" si="5"/>
        <v>36.85</v>
      </c>
      <c r="L119" s="30">
        <f t="shared" si="6"/>
        <v>60.922659430122117</v>
      </c>
      <c r="M119" s="30">
        <f t="shared" si="7"/>
        <v>39.077340569877883</v>
      </c>
      <c r="N119" s="31">
        <f>IF(COUNTIF(datos_campo!L123:U123,"&gt;=0")&gt;=1,((SUM(datos_campo!L123:U123)*100)/(COUNTIF(datos_campo!L123:U123,"&gt;=0")*20))," ")</f>
        <v>2.5</v>
      </c>
      <c r="O119" s="28">
        <f>IF(AND(datos_campo!V123&gt;=0,datos_campo!W123&gt;=0),AVERAGE(datos_campo!V123:W123),IF(OR(datos_campo!V123="",datos_campo!W123=""),SUM(datos_campo!V123:W123),"revisar"))*400</f>
        <v>4400</v>
      </c>
      <c r="P119" s="28">
        <f>IF(AND(datos_campo!X123&gt;=0,datos_campo!Y123&gt;=0),AVERAGE(datos_campo!X123:Y123),IF(OR(datos_campo!X123="",datos_campo!Y123=""),SUM(datos_campo!X123:Y123),"revisar"))*400</f>
        <v>800</v>
      </c>
      <c r="Q119" s="28">
        <f>IF(AND(datos_campo!Z123&gt;=0,datos_campo!AA123&gt;=0),AVERAGE(datos_campo!Z123:AA123),IF(OR(datos_campo!Z123="",datos_campo!AA123=""),SUM(datos_campo!Z123:AA123),"revisar"))*400</f>
        <v>0</v>
      </c>
      <c r="R119" s="28">
        <f>IF(AND(datos_campo!AB123&gt;=0,datos_campo!AC123&gt;=0),AVERAGE(datos_campo!AB123:AC123),IF(OR(datos_campo!AB123="",datos_campo!AC123=""),SUM(datos_campo!AB123:AC123),"revisar"))*400</f>
        <v>0</v>
      </c>
      <c r="S119" s="28">
        <f>IF(AND(datos_campo!AD123&gt;=0,datos_campo!AE123&gt;=0),AVERAGE(datos_campo!AD123:AE123),IF(OR(datos_campo!AD123="",datos_campo!AE123=""),SUM(datos_campo!AD123:AE123),"revisar"))*400</f>
        <v>0</v>
      </c>
      <c r="T119" s="28">
        <f>IF(AND(datos_campo!AF123&gt;=0,datos_campo!AG123&gt;=0),AVERAGE(datos_campo!AF123:AG123),IF(OR(datos_campo!AF123="",datos_campo!AG123=""),SUM(datos_campo!AF123:AG123),"revisar"))*400</f>
        <v>0</v>
      </c>
      <c r="U119" s="28">
        <f t="shared" si="8"/>
        <v>5200</v>
      </c>
      <c r="V119" s="28">
        <f>IF(AND(datos_campo!AH123&gt;=0,datos_campo!AI123&gt;=0),AVERAGE(datos_campo!AH123:AI123),IF(OR(datos_campo!AH123="",datos_campo!AI123=""),SUM(datos_campo!AH123:AI123),"revisar"))*400</f>
        <v>0</v>
      </c>
      <c r="W119" s="28">
        <f>IF(AND(datos_campo!AJ123&gt;=0,datos_campo!AK123&gt;=0),AVERAGE(datos_campo!AJ123:AK123),IF(OR(datos_campo!AJ123="",datos_campo!AK123=""),SUM(datos_campo!AJ123:AK123),"revisar"))*400</f>
        <v>0</v>
      </c>
      <c r="X119" s="38">
        <f t="shared" si="9"/>
        <v>0</v>
      </c>
    </row>
    <row r="120" spans="1:24" ht="15.75" thickBot="1" x14ac:dyDescent="0.3">
      <c r="A120" s="101">
        <f>datos_campo!A124</f>
        <v>42851</v>
      </c>
      <c r="B120" s="102" t="str">
        <f>datos_campo!B124</f>
        <v>ALAMEDA</v>
      </c>
      <c r="C120" s="116">
        <f>datos_campo!C124</f>
        <v>6</v>
      </c>
      <c r="D120" s="103" t="str">
        <f>datos_campo!D124</f>
        <v>T1R5</v>
      </c>
      <c r="E120" s="102">
        <f>datos_campo!E124</f>
        <v>70</v>
      </c>
      <c r="F120" s="104">
        <f>datos_campo!F124</f>
        <v>11</v>
      </c>
      <c r="G120" s="102">
        <f>datos_campo!G124</f>
        <v>0</v>
      </c>
      <c r="H120" s="102">
        <f>datos_campo!H124</f>
        <v>20</v>
      </c>
      <c r="I120" s="104">
        <f>(datos_campo!I124/H120)</f>
        <v>21</v>
      </c>
      <c r="J120" s="104">
        <f>(datos_campo!J124/H120)</f>
        <v>13.1</v>
      </c>
      <c r="K120" s="104">
        <f t="shared" si="5"/>
        <v>34.1</v>
      </c>
      <c r="L120" s="104">
        <f t="shared" si="6"/>
        <v>61.583577712609966</v>
      </c>
      <c r="M120" s="104">
        <f t="shared" si="7"/>
        <v>38.416422287390027</v>
      </c>
      <c r="N120" s="105">
        <f>IF(COUNTIF(datos_campo!L124:U124,"&gt;=0")&gt;=1,((SUM(datos_campo!L124:U124)*100)/(COUNTIF(datos_campo!L124:U124,"&gt;=0")*20))," ")</f>
        <v>6.5</v>
      </c>
      <c r="O120" s="102">
        <f>IF(AND(datos_campo!V124&gt;=0,datos_campo!W124&gt;=0),AVERAGE(datos_campo!V124:W124),IF(OR(datos_campo!V124="",datos_campo!W124=""),SUM(datos_campo!V124:W124),"revisar"))*400</f>
        <v>9200</v>
      </c>
      <c r="P120" s="102">
        <f>IF(AND(datos_campo!X124&gt;=0,datos_campo!Y124&gt;=0),AVERAGE(datos_campo!X124:Y124),IF(OR(datos_campo!X124="",datos_campo!Y124=""),SUM(datos_campo!X124:Y124),"revisar"))*400</f>
        <v>3200</v>
      </c>
      <c r="Q120" s="102">
        <f>IF(AND(datos_campo!Z124&gt;=0,datos_campo!AA124&gt;=0),AVERAGE(datos_campo!Z124:AA124),IF(OR(datos_campo!Z124="",datos_campo!AA124=""),SUM(datos_campo!Z124:AA124),"revisar"))*400</f>
        <v>0</v>
      </c>
      <c r="R120" s="102">
        <f>IF(AND(datos_campo!AB124&gt;=0,datos_campo!AC124&gt;=0),AVERAGE(datos_campo!AB124:AC124),IF(OR(datos_campo!AB124="",datos_campo!AC124=""),SUM(datos_campo!AB124:AC124),"revisar"))*400</f>
        <v>0</v>
      </c>
      <c r="S120" s="102">
        <f>IF(AND(datos_campo!AD124&gt;=0,datos_campo!AE124&gt;=0),AVERAGE(datos_campo!AD124:AE124),IF(OR(datos_campo!AD124="",datos_campo!AE124=""),SUM(datos_campo!AD124:AE124),"revisar"))*400</f>
        <v>0</v>
      </c>
      <c r="T120" s="102">
        <f>IF(AND(datos_campo!AF124&gt;=0,datos_campo!AG124&gt;=0),AVERAGE(datos_campo!AF124:AG124),IF(OR(datos_campo!AF124="",datos_campo!AG124=""),SUM(datos_campo!AF124:AG124),"revisar"))*400</f>
        <v>0</v>
      </c>
      <c r="U120" s="102">
        <f t="shared" si="8"/>
        <v>12400</v>
      </c>
      <c r="V120" s="102">
        <f>IF(AND(datos_campo!AH124&gt;=0,datos_campo!AI124&gt;=0),AVERAGE(datos_campo!AH124:AI124),IF(OR(datos_campo!AH124="",datos_campo!AI124=""),SUM(datos_campo!AH124:AI124),"revisar"))*400</f>
        <v>0</v>
      </c>
      <c r="W120" s="102">
        <f>IF(AND(datos_campo!AJ124&gt;=0,datos_campo!AK124&gt;=0),AVERAGE(datos_campo!AJ124:AK124),IF(OR(datos_campo!AJ124="",datos_campo!AK124=""),SUM(datos_campo!AJ124:AK124),"revisar"))*400</f>
        <v>400</v>
      </c>
      <c r="X120" s="106">
        <f t="shared" si="9"/>
        <v>400</v>
      </c>
    </row>
    <row r="121" spans="1:24" x14ac:dyDescent="0.25">
      <c r="A121" s="117">
        <f>datos_campo!A125</f>
        <v>42849</v>
      </c>
      <c r="B121" s="118" t="str">
        <f>datos_campo!B125</f>
        <v>MONTERREY 3</v>
      </c>
      <c r="C121" s="119">
        <f>datos_campo!C125</f>
        <v>6</v>
      </c>
      <c r="D121" s="120" t="str">
        <f>datos_campo!D125</f>
        <v>T0R1</v>
      </c>
      <c r="E121" s="118">
        <f>datos_campo!E125</f>
        <v>71</v>
      </c>
      <c r="F121" s="121">
        <f>datos_campo!F125</f>
        <v>16</v>
      </c>
      <c r="G121" s="118">
        <f>datos_campo!G125</f>
        <v>0</v>
      </c>
      <c r="H121" s="118">
        <f>datos_campo!H125</f>
        <v>20</v>
      </c>
      <c r="I121" s="121">
        <f>(datos_campo!I125/H121)</f>
        <v>28.1</v>
      </c>
      <c r="J121" s="121">
        <f>(datos_campo!J125/H121)</f>
        <v>16.5</v>
      </c>
      <c r="K121" s="121">
        <f t="shared" si="5"/>
        <v>44.6</v>
      </c>
      <c r="L121" s="121">
        <f t="shared" si="6"/>
        <v>63.004484304932731</v>
      </c>
      <c r="M121" s="121">
        <f t="shared" si="7"/>
        <v>36.995515695067262</v>
      </c>
      <c r="N121" s="122">
        <f>IF(COUNTIF(datos_campo!L125:U125,"&gt;=0")&gt;=1,((SUM(datos_campo!L125:U125)*100)/(COUNTIF(datos_campo!L125:U125,"&gt;=0")*20))," ")</f>
        <v>4.3</v>
      </c>
      <c r="O121" s="118">
        <f>IF(AND(datos_campo!V125&gt;=0,datos_campo!W125&gt;=0),AVERAGE(datos_campo!V125:W125),IF(OR(datos_campo!V125="",datos_campo!W125=""),SUM(datos_campo!V125:W125),"revisar"))*400</f>
        <v>18800</v>
      </c>
      <c r="P121" s="118">
        <f>IF(AND(datos_campo!X125&gt;=0,datos_campo!Y125&gt;=0),AVERAGE(datos_campo!X125:Y125),IF(OR(datos_campo!X125="",datos_campo!Y125=""),SUM(datos_campo!X125:Y125),"revisar"))*400</f>
        <v>10800</v>
      </c>
      <c r="Q121" s="118">
        <f>IF(AND(datos_campo!Z125&gt;=0,datos_campo!AA125&gt;=0),AVERAGE(datos_campo!Z125:AA125),IF(OR(datos_campo!Z125="",datos_campo!AA125=""),SUM(datos_campo!Z125:AA125),"revisar"))*400</f>
        <v>0</v>
      </c>
      <c r="R121" s="118">
        <f>IF(AND(datos_campo!AB125&gt;=0,datos_campo!AC125&gt;=0),AVERAGE(datos_campo!AB125:AC125),IF(OR(datos_campo!AB125="",datos_campo!AC125=""),SUM(datos_campo!AB125:AC125),"revisar"))*400</f>
        <v>0</v>
      </c>
      <c r="S121" s="118">
        <f>IF(AND(datos_campo!AD125&gt;=0,datos_campo!AE125&gt;=0),AVERAGE(datos_campo!AD125:AE125),IF(OR(datos_campo!AD125="",datos_campo!AE125=""),SUM(datos_campo!AD125:AE125),"revisar"))*400</f>
        <v>0</v>
      </c>
      <c r="T121" s="118">
        <f>IF(AND(datos_campo!AF125&gt;=0,datos_campo!AG125&gt;=0),AVERAGE(datos_campo!AF125:AG125),IF(OR(datos_campo!AF125="",datos_campo!AG125=""),SUM(datos_campo!AF125:AG125),"revisar"))*400</f>
        <v>0</v>
      </c>
      <c r="U121" s="118">
        <f t="shared" si="8"/>
        <v>29600</v>
      </c>
      <c r="V121" s="118">
        <f>IF(AND(datos_campo!AH125&gt;=0,datos_campo!AI125&gt;=0),AVERAGE(datos_campo!AH125:AI125),IF(OR(datos_campo!AH125="",datos_campo!AI125=""),SUM(datos_campo!AH125:AI125),"revisar"))*400</f>
        <v>0</v>
      </c>
      <c r="W121" s="118">
        <f>IF(AND(datos_campo!AJ125&gt;=0,datos_campo!AK125&gt;=0),AVERAGE(datos_campo!AJ125:AK125),IF(OR(datos_campo!AJ125="",datos_campo!AK125=""),SUM(datos_campo!AJ125:AK125),"revisar"))*400</f>
        <v>1200</v>
      </c>
      <c r="X121" s="123">
        <f t="shared" si="9"/>
        <v>1200</v>
      </c>
    </row>
    <row r="122" spans="1:24" x14ac:dyDescent="0.25">
      <c r="A122" s="124">
        <f>datos_campo!A126</f>
        <v>42849</v>
      </c>
      <c r="B122" s="125" t="str">
        <f>datos_campo!B126</f>
        <v>MONTERREY 3</v>
      </c>
      <c r="C122" s="126">
        <f>datos_campo!C126</f>
        <v>6</v>
      </c>
      <c r="D122" s="127" t="str">
        <f>datos_campo!D126</f>
        <v>T0R2</v>
      </c>
      <c r="E122" s="125">
        <f>datos_campo!E126</f>
        <v>72</v>
      </c>
      <c r="F122" s="128">
        <f>datos_campo!F126</f>
        <v>16</v>
      </c>
      <c r="G122" s="125">
        <f>datos_campo!G126</f>
        <v>0</v>
      </c>
      <c r="H122" s="125">
        <f>datos_campo!H126</f>
        <v>20</v>
      </c>
      <c r="I122" s="128">
        <f>(datos_campo!I126/H122)</f>
        <v>28.2</v>
      </c>
      <c r="J122" s="128">
        <f>(datos_campo!J126/H122)</f>
        <v>13</v>
      </c>
      <c r="K122" s="128">
        <f t="shared" si="5"/>
        <v>41.2</v>
      </c>
      <c r="L122" s="128">
        <f t="shared" si="6"/>
        <v>68.446601941747574</v>
      </c>
      <c r="M122" s="128">
        <f t="shared" si="7"/>
        <v>31.553398058252426</v>
      </c>
      <c r="N122" s="129">
        <f>IF(COUNTIF(datos_campo!L126:U126,"&gt;=0")&gt;=1,((SUM(datos_campo!L126:U126)*100)/(COUNTIF(datos_campo!L126:U126,"&gt;=0")*20))," ")</f>
        <v>5</v>
      </c>
      <c r="O122" s="125">
        <f>IF(AND(datos_campo!V126&gt;=0,datos_campo!W126&gt;=0),AVERAGE(datos_campo!V126:W126),IF(OR(datos_campo!V126="",datos_campo!W126=""),SUM(datos_campo!V126:W126),"revisar"))*400</f>
        <v>9600</v>
      </c>
      <c r="P122" s="125">
        <f>IF(AND(datos_campo!X126&gt;=0,datos_campo!Y126&gt;=0),AVERAGE(datos_campo!X126:Y126),IF(OR(datos_campo!X126="",datos_campo!Y126=""),SUM(datos_campo!X126:Y126),"revisar"))*400</f>
        <v>12800</v>
      </c>
      <c r="Q122" s="125">
        <f>IF(AND(datos_campo!Z126&gt;=0,datos_campo!AA126&gt;=0),AVERAGE(datos_campo!Z126:AA126),IF(OR(datos_campo!Z126="",datos_campo!AA126=""),SUM(datos_campo!Z126:AA126),"revisar"))*400</f>
        <v>400</v>
      </c>
      <c r="R122" s="125">
        <f>IF(AND(datos_campo!AB126&gt;=0,datos_campo!AC126&gt;=0),AVERAGE(datos_campo!AB126:AC126),IF(OR(datos_campo!AB126="",datos_campo!AC126=""),SUM(datos_campo!AB126:AC126),"revisar"))*400</f>
        <v>0</v>
      </c>
      <c r="S122" s="125">
        <f>IF(AND(datos_campo!AD126&gt;=0,datos_campo!AE126&gt;=0),AVERAGE(datos_campo!AD126:AE126),IF(OR(datos_campo!AD126="",datos_campo!AE126=""),SUM(datos_campo!AD126:AE126),"revisar"))*400</f>
        <v>0</v>
      </c>
      <c r="T122" s="125">
        <f>IF(AND(datos_campo!AF126&gt;=0,datos_campo!AG126&gt;=0),AVERAGE(datos_campo!AF126:AG126),IF(OR(datos_campo!AF126="",datos_campo!AG126=""),SUM(datos_campo!AF126:AG126),"revisar"))*400</f>
        <v>0</v>
      </c>
      <c r="U122" s="125">
        <f t="shared" si="8"/>
        <v>22800</v>
      </c>
      <c r="V122" s="125">
        <f>IF(AND(datos_campo!AH126&gt;=0,datos_campo!AI126&gt;=0),AVERAGE(datos_campo!AH126:AI126),IF(OR(datos_campo!AH126="",datos_campo!AI126=""),SUM(datos_campo!AH126:AI126),"revisar"))*400</f>
        <v>0</v>
      </c>
      <c r="W122" s="125">
        <f>IF(AND(datos_campo!AJ126&gt;=0,datos_campo!AK126&gt;=0),AVERAGE(datos_campo!AJ126:AK126),IF(OR(datos_campo!AJ126="",datos_campo!AK126=""),SUM(datos_campo!AJ126:AK126),"revisar"))*400</f>
        <v>400</v>
      </c>
      <c r="X122" s="130">
        <f t="shared" si="9"/>
        <v>400</v>
      </c>
    </row>
    <row r="123" spans="1:24" x14ac:dyDescent="0.25">
      <c r="A123" s="124">
        <f>datos_campo!A127</f>
        <v>42849</v>
      </c>
      <c r="B123" s="125" t="str">
        <f>datos_campo!B127</f>
        <v>MONTERREY 3</v>
      </c>
      <c r="C123" s="126">
        <f>datos_campo!C127</f>
        <v>6</v>
      </c>
      <c r="D123" s="127" t="str">
        <f>datos_campo!D127</f>
        <v>T0R3</v>
      </c>
      <c r="E123" s="125">
        <f>datos_campo!E127</f>
        <v>73</v>
      </c>
      <c r="F123" s="128">
        <f>datos_campo!F127</f>
        <v>15</v>
      </c>
      <c r="G123" s="125">
        <f>datos_campo!G127</f>
        <v>0</v>
      </c>
      <c r="H123" s="125">
        <f>datos_campo!H127</f>
        <v>20</v>
      </c>
      <c r="I123" s="128">
        <f>(datos_campo!I127/H123)</f>
        <v>25.25</v>
      </c>
      <c r="J123" s="128">
        <f>(datos_campo!J127/H123)</f>
        <v>14.15</v>
      </c>
      <c r="K123" s="128">
        <f t="shared" si="5"/>
        <v>39.4</v>
      </c>
      <c r="L123" s="128">
        <f t="shared" si="6"/>
        <v>64.086294416243661</v>
      </c>
      <c r="M123" s="128">
        <f t="shared" si="7"/>
        <v>35.913705583756347</v>
      </c>
      <c r="N123" s="129">
        <f>IF(COUNTIF(datos_campo!L127:U127,"&gt;=0")&gt;=1,((SUM(datos_campo!L127:U127)*100)/(COUNTIF(datos_campo!L127:U127,"&gt;=0")*20))," ")</f>
        <v>2.5</v>
      </c>
      <c r="O123" s="125">
        <f>IF(AND(datos_campo!V127&gt;=0,datos_campo!W127&gt;=0),AVERAGE(datos_campo!V127:W127),IF(OR(datos_campo!V127="",datos_campo!W127=""),SUM(datos_campo!V127:W127),"revisar"))*400</f>
        <v>20000</v>
      </c>
      <c r="P123" s="125">
        <f>IF(AND(datos_campo!X127&gt;=0,datos_campo!Y127&gt;=0),AVERAGE(datos_campo!X127:Y127),IF(OR(datos_campo!X127="",datos_campo!Y127=""),SUM(datos_campo!X127:Y127),"revisar"))*400</f>
        <v>18800</v>
      </c>
      <c r="Q123" s="125">
        <f>IF(AND(datos_campo!Z127&gt;=0,datos_campo!AA127&gt;=0),AVERAGE(datos_campo!Z127:AA127),IF(OR(datos_campo!Z127="",datos_campo!AA127=""),SUM(datos_campo!Z127:AA127),"revisar"))*400</f>
        <v>0</v>
      </c>
      <c r="R123" s="125">
        <f>IF(AND(datos_campo!AB127&gt;=0,datos_campo!AC127&gt;=0),AVERAGE(datos_campo!AB127:AC127),IF(OR(datos_campo!AB127="",datos_campo!AC127=""),SUM(datos_campo!AB127:AC127),"revisar"))*400</f>
        <v>0</v>
      </c>
      <c r="S123" s="125">
        <f>IF(AND(datos_campo!AD127&gt;=0,datos_campo!AE127&gt;=0),AVERAGE(datos_campo!AD127:AE127),IF(OR(datos_campo!AD127="",datos_campo!AE127=""),SUM(datos_campo!AD127:AE127),"revisar"))*400</f>
        <v>0</v>
      </c>
      <c r="T123" s="125">
        <f>IF(AND(datos_campo!AF127&gt;=0,datos_campo!AG127&gt;=0),AVERAGE(datos_campo!AF127:AG127),IF(OR(datos_campo!AF127="",datos_campo!AG127=""),SUM(datos_campo!AF127:AG127),"revisar"))*400</f>
        <v>0</v>
      </c>
      <c r="U123" s="125">
        <f t="shared" si="8"/>
        <v>38800</v>
      </c>
      <c r="V123" s="125">
        <f>IF(AND(datos_campo!AH127&gt;=0,datos_campo!AI127&gt;=0),AVERAGE(datos_campo!AH127:AI127),IF(OR(datos_campo!AH127="",datos_campo!AI127=""),SUM(datos_campo!AH127:AI127),"revisar"))*400</f>
        <v>0</v>
      </c>
      <c r="W123" s="125">
        <f>IF(AND(datos_campo!AJ127&gt;=0,datos_campo!AK127&gt;=0),AVERAGE(datos_campo!AJ127:AK127),IF(OR(datos_campo!AJ127="",datos_campo!AK127=""),SUM(datos_campo!AJ127:AK127),"revisar"))*400</f>
        <v>800</v>
      </c>
      <c r="X123" s="130">
        <f t="shared" si="9"/>
        <v>800</v>
      </c>
    </row>
    <row r="124" spans="1:24" x14ac:dyDescent="0.25">
      <c r="A124" s="124">
        <f>datos_campo!A128</f>
        <v>42849</v>
      </c>
      <c r="B124" s="125" t="str">
        <f>datos_campo!B128</f>
        <v>MONTERREY 4</v>
      </c>
      <c r="C124" s="126">
        <f>datos_campo!C128</f>
        <v>6</v>
      </c>
      <c r="D124" s="127" t="str">
        <f>datos_campo!D128</f>
        <v>T0R4</v>
      </c>
      <c r="E124" s="125">
        <f>datos_campo!E128</f>
        <v>74</v>
      </c>
      <c r="F124" s="128">
        <f>datos_campo!F128</f>
        <v>15</v>
      </c>
      <c r="G124" s="125">
        <f>datos_campo!G128</f>
        <v>0</v>
      </c>
      <c r="H124" s="125">
        <f>datos_campo!H128</f>
        <v>20</v>
      </c>
      <c r="I124" s="128">
        <f>(datos_campo!I128/H124)</f>
        <v>23.25</v>
      </c>
      <c r="J124" s="128">
        <f>(datos_campo!J128/H124)</f>
        <v>16.649999999999999</v>
      </c>
      <c r="K124" s="128">
        <f t="shared" si="5"/>
        <v>39.9</v>
      </c>
      <c r="L124" s="128">
        <f t="shared" si="6"/>
        <v>58.270676691729328</v>
      </c>
      <c r="M124" s="128">
        <f t="shared" si="7"/>
        <v>41.729323308270672</v>
      </c>
      <c r="N124" s="129">
        <f>IF(COUNTIF(datos_campo!L128:U128,"&gt;=0")&gt;=1,((SUM(datos_campo!L128:U128)*100)/(COUNTIF(datos_campo!L128:U128,"&gt;=0")*20))," ")</f>
        <v>2.5</v>
      </c>
      <c r="O124" s="125">
        <f>IF(AND(datos_campo!V128&gt;=0,datos_campo!W128&gt;=0),AVERAGE(datos_campo!V128:W128),IF(OR(datos_campo!V128="",datos_campo!W128=""),SUM(datos_campo!V128:W128),"revisar"))*400</f>
        <v>3600</v>
      </c>
      <c r="P124" s="125">
        <f>IF(AND(datos_campo!X128&gt;=0,datos_campo!Y128&gt;=0),AVERAGE(datos_campo!X128:Y128),IF(OR(datos_campo!X128="",datos_campo!Y128=""),SUM(datos_campo!X128:Y128),"revisar"))*400</f>
        <v>16000</v>
      </c>
      <c r="Q124" s="125">
        <f>IF(AND(datos_campo!Z128&gt;=0,datos_campo!AA128&gt;=0),AVERAGE(datos_campo!Z128:AA128),IF(OR(datos_campo!Z128="",datos_campo!AA128=""),SUM(datos_campo!Z128:AA128),"revisar"))*400</f>
        <v>0</v>
      </c>
      <c r="R124" s="125">
        <f>IF(AND(datos_campo!AB128&gt;=0,datos_campo!AC128&gt;=0),AVERAGE(datos_campo!AB128:AC128),IF(OR(datos_campo!AB128="",datos_campo!AC128=""),SUM(datos_campo!AB128:AC128),"revisar"))*400</f>
        <v>0</v>
      </c>
      <c r="S124" s="125">
        <f>IF(AND(datos_campo!AD128&gt;=0,datos_campo!AE128&gt;=0),AVERAGE(datos_campo!AD128:AE128),IF(OR(datos_campo!AD128="",datos_campo!AE128=""),SUM(datos_campo!AD128:AE128),"revisar"))*400</f>
        <v>0</v>
      </c>
      <c r="T124" s="125">
        <f>IF(AND(datos_campo!AF128&gt;=0,datos_campo!AG128&gt;=0),AVERAGE(datos_campo!AF128:AG128),IF(OR(datos_campo!AF128="",datos_campo!AG128=""),SUM(datos_campo!AF128:AG128),"revisar"))*400</f>
        <v>0</v>
      </c>
      <c r="U124" s="125">
        <f t="shared" si="8"/>
        <v>19600</v>
      </c>
      <c r="V124" s="125">
        <f>IF(AND(datos_campo!AH128&gt;=0,datos_campo!AI128&gt;=0),AVERAGE(datos_campo!AH128:AI128),IF(OR(datos_campo!AH128="",datos_campo!AI128=""),SUM(datos_campo!AH128:AI128),"revisar"))*400</f>
        <v>0</v>
      </c>
      <c r="W124" s="125">
        <f>IF(AND(datos_campo!AJ128&gt;=0,datos_campo!AK128&gt;=0),AVERAGE(datos_campo!AJ128:AK128),IF(OR(datos_campo!AJ128="",datos_campo!AK128=""),SUM(datos_campo!AJ128:AK128),"revisar"))*400</f>
        <v>400</v>
      </c>
      <c r="X124" s="130">
        <f t="shared" si="9"/>
        <v>400</v>
      </c>
    </row>
    <row r="125" spans="1:24" x14ac:dyDescent="0.25">
      <c r="A125" s="124">
        <f>datos_campo!A129</f>
        <v>42849</v>
      </c>
      <c r="B125" s="125" t="str">
        <f>datos_campo!B129</f>
        <v>MONTERREY 5</v>
      </c>
      <c r="C125" s="126">
        <f>datos_campo!C129</f>
        <v>6</v>
      </c>
      <c r="D125" s="127" t="str">
        <f>datos_campo!D129</f>
        <v>T0R5</v>
      </c>
      <c r="E125" s="125">
        <f>datos_campo!E129</f>
        <v>75</v>
      </c>
      <c r="F125" s="128">
        <f>datos_campo!F129</f>
        <v>15</v>
      </c>
      <c r="G125" s="125">
        <f>datos_campo!G129</f>
        <v>0</v>
      </c>
      <c r="H125" s="125">
        <f>datos_campo!H129</f>
        <v>20</v>
      </c>
      <c r="I125" s="128">
        <f>(datos_campo!I129/H125)</f>
        <v>39.799999999999997</v>
      </c>
      <c r="J125" s="128">
        <f>(datos_campo!J129/H125)</f>
        <v>12.85</v>
      </c>
      <c r="K125" s="128">
        <f t="shared" si="5"/>
        <v>52.65</v>
      </c>
      <c r="L125" s="128">
        <f t="shared" si="6"/>
        <v>75.59354226020892</v>
      </c>
      <c r="M125" s="128">
        <f t="shared" si="7"/>
        <v>24.406457739791072</v>
      </c>
      <c r="N125" s="129">
        <f>IF(COUNTIF(datos_campo!L129:U129,"&gt;=0")&gt;=1,((SUM(datos_campo!L129:U129)*100)/(COUNTIF(datos_campo!L129:U129,"&gt;=0")*20))," ")</f>
        <v>4.5</v>
      </c>
      <c r="O125" s="125">
        <f>IF(AND(datos_campo!V129&gt;=0,datos_campo!W129&gt;=0),AVERAGE(datos_campo!V129:W129),IF(OR(datos_campo!V129="",datos_campo!W129=""),SUM(datos_campo!V129:W129),"revisar"))*400</f>
        <v>9600</v>
      </c>
      <c r="P125" s="125">
        <f>IF(AND(datos_campo!X129&gt;=0,datos_campo!Y129&gt;=0),AVERAGE(datos_campo!X129:Y129),IF(OR(datos_campo!X129="",datos_campo!Y129=""),SUM(datos_campo!X129:Y129),"revisar"))*400</f>
        <v>20400</v>
      </c>
      <c r="Q125" s="125">
        <f>IF(AND(datos_campo!Z129&gt;=0,datos_campo!AA129&gt;=0),AVERAGE(datos_campo!Z129:AA129),IF(OR(datos_campo!Z129="",datos_campo!AA129=""),SUM(datos_campo!Z129:AA129),"revisar"))*400</f>
        <v>0</v>
      </c>
      <c r="R125" s="125">
        <f>IF(AND(datos_campo!AB129&gt;=0,datos_campo!AC129&gt;=0),AVERAGE(datos_campo!AB129:AC129),IF(OR(datos_campo!AB129="",datos_campo!AC129=""),SUM(datos_campo!AB129:AC129),"revisar"))*400</f>
        <v>0</v>
      </c>
      <c r="S125" s="125">
        <f>IF(AND(datos_campo!AD129&gt;=0,datos_campo!AE129&gt;=0),AVERAGE(datos_campo!AD129:AE129),IF(OR(datos_campo!AD129="",datos_campo!AE129=""),SUM(datos_campo!AD129:AE129),"revisar"))*400</f>
        <v>0</v>
      </c>
      <c r="T125" s="125">
        <f>IF(AND(datos_campo!AF129&gt;=0,datos_campo!AG129&gt;=0),AVERAGE(datos_campo!AF129:AG129),IF(OR(datos_campo!AF129="",datos_campo!AG129=""),SUM(datos_campo!AF129:AG129),"revisar"))*400</f>
        <v>0</v>
      </c>
      <c r="U125" s="125">
        <f t="shared" si="8"/>
        <v>30000</v>
      </c>
      <c r="V125" s="125">
        <f>IF(AND(datos_campo!AH129&gt;=0,datos_campo!AI129&gt;=0),AVERAGE(datos_campo!AH129:AI129),IF(OR(datos_campo!AH129="",datos_campo!AI129=""),SUM(datos_campo!AH129:AI129),"revisar"))*400</f>
        <v>0</v>
      </c>
      <c r="W125" s="125">
        <f>IF(AND(datos_campo!AJ129&gt;=0,datos_campo!AK129&gt;=0),AVERAGE(datos_campo!AJ129:AK129),IF(OR(datos_campo!AJ129="",datos_campo!AK129=""),SUM(datos_campo!AJ129:AK129),"revisar"))*400</f>
        <v>400</v>
      </c>
      <c r="X125" s="130">
        <f t="shared" si="9"/>
        <v>400</v>
      </c>
    </row>
    <row r="126" spans="1:24" x14ac:dyDescent="0.25">
      <c r="A126" s="124">
        <f>datos_campo!A130</f>
        <v>42849</v>
      </c>
      <c r="B126" s="125" t="str">
        <f>datos_campo!B130</f>
        <v>MONTERREY 6</v>
      </c>
      <c r="C126" s="126">
        <f>datos_campo!C130</f>
        <v>6</v>
      </c>
      <c r="D126" s="127" t="str">
        <f>datos_campo!D130</f>
        <v>T1R1</v>
      </c>
      <c r="E126" s="125">
        <f>datos_campo!E130</f>
        <v>76</v>
      </c>
      <c r="F126" s="128">
        <f>datos_campo!F130</f>
        <v>17</v>
      </c>
      <c r="G126" s="125">
        <f>datos_campo!G130</f>
        <v>0</v>
      </c>
      <c r="H126" s="125">
        <f>datos_campo!H130</f>
        <v>20</v>
      </c>
      <c r="I126" s="128">
        <f>(datos_campo!I130/H126)</f>
        <v>24</v>
      </c>
      <c r="J126" s="128">
        <f>(datos_campo!J130/H126)</f>
        <v>9.9</v>
      </c>
      <c r="K126" s="128">
        <f t="shared" si="5"/>
        <v>33.9</v>
      </c>
      <c r="L126" s="128">
        <f t="shared" si="6"/>
        <v>70.796460176991147</v>
      </c>
      <c r="M126" s="128">
        <f t="shared" si="7"/>
        <v>29.20353982300885</v>
      </c>
      <c r="N126" s="129">
        <f>IF(COUNTIF(datos_campo!L130:U130,"&gt;=0")&gt;=1,((SUM(datos_campo!L130:U130)*100)/(COUNTIF(datos_campo!L130:U130,"&gt;=0")*20))," ")</f>
        <v>6.75</v>
      </c>
      <c r="O126" s="125">
        <f>IF(AND(datos_campo!V130&gt;=0,datos_campo!W130&gt;=0),AVERAGE(datos_campo!V130:W130),IF(OR(datos_campo!V130="",datos_campo!W130=""),SUM(datos_campo!V130:W130),"revisar"))*400</f>
        <v>13600</v>
      </c>
      <c r="P126" s="125">
        <f>IF(AND(datos_campo!X130&gt;=0,datos_campo!Y130&gt;=0),AVERAGE(datos_campo!X130:Y130),IF(OR(datos_campo!X130="",datos_campo!Y130=""),SUM(datos_campo!X130:Y130),"revisar"))*400</f>
        <v>10000</v>
      </c>
      <c r="Q126" s="125">
        <f>IF(AND(datos_campo!Z130&gt;=0,datos_campo!AA130&gt;=0),AVERAGE(datos_campo!Z130:AA130),IF(OR(datos_campo!Z130="",datos_campo!AA130=""),SUM(datos_campo!Z130:AA130),"revisar"))*400</f>
        <v>0</v>
      </c>
      <c r="R126" s="125">
        <f>IF(AND(datos_campo!AB130&gt;=0,datos_campo!AC130&gt;=0),AVERAGE(datos_campo!AB130:AC130),IF(OR(datos_campo!AB130="",datos_campo!AC130=""),SUM(datos_campo!AB130:AC130),"revisar"))*400</f>
        <v>0</v>
      </c>
      <c r="S126" s="125">
        <f>IF(AND(datos_campo!AD130&gt;=0,datos_campo!AE130&gt;=0),AVERAGE(datos_campo!AD130:AE130),IF(OR(datos_campo!AD130="",datos_campo!AE130=""),SUM(datos_campo!AD130:AE130),"revisar"))*400</f>
        <v>0</v>
      </c>
      <c r="T126" s="125">
        <f>IF(AND(datos_campo!AF130&gt;=0,datos_campo!AG130&gt;=0),AVERAGE(datos_campo!AF130:AG130),IF(OR(datos_campo!AF130="",datos_campo!AG130=""),SUM(datos_campo!AF130:AG130),"revisar"))*400</f>
        <v>0</v>
      </c>
      <c r="U126" s="125">
        <f t="shared" si="8"/>
        <v>23600</v>
      </c>
      <c r="V126" s="125">
        <f>IF(AND(datos_campo!AH130&gt;=0,datos_campo!AI130&gt;=0),AVERAGE(datos_campo!AH130:AI130),IF(OR(datos_campo!AH130="",datos_campo!AI130=""),SUM(datos_campo!AH130:AI130),"revisar"))*400</f>
        <v>0</v>
      </c>
      <c r="W126" s="125">
        <f>IF(AND(datos_campo!AJ130&gt;=0,datos_campo!AK130&gt;=0),AVERAGE(datos_campo!AJ130:AK130),IF(OR(datos_campo!AJ130="",datos_campo!AK130=""),SUM(datos_campo!AJ130:AK130),"revisar"))*400</f>
        <v>0</v>
      </c>
      <c r="X126" s="130">
        <f t="shared" si="9"/>
        <v>0</v>
      </c>
    </row>
    <row r="127" spans="1:24" x14ac:dyDescent="0.25">
      <c r="A127" s="124">
        <f>datos_campo!A131</f>
        <v>42849</v>
      </c>
      <c r="B127" s="125" t="str">
        <f>datos_campo!B131</f>
        <v>MONTERREY 7</v>
      </c>
      <c r="C127" s="126">
        <f>datos_campo!C131</f>
        <v>6</v>
      </c>
      <c r="D127" s="127" t="str">
        <f>datos_campo!D131</f>
        <v>T1R2</v>
      </c>
      <c r="E127" s="125">
        <f>datos_campo!E131</f>
        <v>77</v>
      </c>
      <c r="F127" s="128">
        <f>datos_campo!F131</f>
        <v>18</v>
      </c>
      <c r="G127" s="125">
        <f>datos_campo!G131</f>
        <v>0</v>
      </c>
      <c r="H127" s="125">
        <f>datos_campo!H131</f>
        <v>20</v>
      </c>
      <c r="I127" s="128">
        <f>(datos_campo!I131/H127)</f>
        <v>30.2</v>
      </c>
      <c r="J127" s="128">
        <f>(datos_campo!J131/H127)</f>
        <v>17.850000000000001</v>
      </c>
      <c r="K127" s="128">
        <f t="shared" si="5"/>
        <v>48.05</v>
      </c>
      <c r="L127" s="128">
        <f t="shared" si="6"/>
        <v>62.85119667013528</v>
      </c>
      <c r="M127" s="128">
        <f t="shared" si="7"/>
        <v>37.148803329864734</v>
      </c>
      <c r="N127" s="129">
        <f>IF(COUNTIF(datos_campo!L131:U131,"&gt;=0")&gt;=1,((SUM(datos_campo!L131:U131)*100)/(COUNTIF(datos_campo!L131:U131,"&gt;=0")*20))," ")</f>
        <v>2.5</v>
      </c>
      <c r="O127" s="125">
        <f>IF(AND(datos_campo!V131&gt;=0,datos_campo!W131&gt;=0),AVERAGE(datos_campo!V131:W131),IF(OR(datos_campo!V131="",datos_campo!W131=""),SUM(datos_campo!V131:W131),"revisar"))*400</f>
        <v>2800</v>
      </c>
      <c r="P127" s="125">
        <f>IF(AND(datos_campo!X131&gt;=0,datos_campo!Y131&gt;=0),AVERAGE(datos_campo!X131:Y131),IF(OR(datos_campo!X131="",datos_campo!Y131=""),SUM(datos_campo!X131:Y131),"revisar"))*400</f>
        <v>9600</v>
      </c>
      <c r="Q127" s="125">
        <f>IF(AND(datos_campo!Z131&gt;=0,datos_campo!AA131&gt;=0),AVERAGE(datos_campo!Z131:AA131),IF(OR(datos_campo!Z131="",datos_campo!AA131=""),SUM(datos_campo!Z131:AA131),"revisar"))*400</f>
        <v>0</v>
      </c>
      <c r="R127" s="125">
        <f>IF(AND(datos_campo!AB131&gt;=0,datos_campo!AC131&gt;=0),AVERAGE(datos_campo!AB131:AC131),IF(OR(datos_campo!AB131="",datos_campo!AC131=""),SUM(datos_campo!AB131:AC131),"revisar"))*400</f>
        <v>0</v>
      </c>
      <c r="S127" s="125">
        <f>IF(AND(datos_campo!AD131&gt;=0,datos_campo!AE131&gt;=0),AVERAGE(datos_campo!AD131:AE131),IF(OR(datos_campo!AD131="",datos_campo!AE131=""),SUM(datos_campo!AD131:AE131),"revisar"))*400</f>
        <v>0</v>
      </c>
      <c r="T127" s="125">
        <f>IF(AND(datos_campo!AF131&gt;=0,datos_campo!AG131&gt;=0),AVERAGE(datos_campo!AF131:AG131),IF(OR(datos_campo!AF131="",datos_campo!AG131=""),SUM(datos_campo!AF131:AG131),"revisar"))*400</f>
        <v>0</v>
      </c>
      <c r="U127" s="125">
        <f t="shared" si="8"/>
        <v>12400</v>
      </c>
      <c r="V127" s="125">
        <f>IF(AND(datos_campo!AH131&gt;=0,datos_campo!AI131&gt;=0),AVERAGE(datos_campo!AH131:AI131),IF(OR(datos_campo!AH131="",datos_campo!AI131=""),SUM(datos_campo!AH131:AI131),"revisar"))*400</f>
        <v>0</v>
      </c>
      <c r="W127" s="125">
        <f>IF(AND(datos_campo!AJ131&gt;=0,datos_campo!AK131&gt;=0),AVERAGE(datos_campo!AJ131:AK131),IF(OR(datos_campo!AJ131="",datos_campo!AK131=""),SUM(datos_campo!AJ131:AK131),"revisar"))*400</f>
        <v>2000</v>
      </c>
      <c r="X127" s="130">
        <f t="shared" si="9"/>
        <v>2000</v>
      </c>
    </row>
    <row r="128" spans="1:24" x14ac:dyDescent="0.25">
      <c r="A128" s="124">
        <f>datos_campo!A132</f>
        <v>42849</v>
      </c>
      <c r="B128" s="125" t="str">
        <f>datos_campo!B132</f>
        <v>MONTERREY 8</v>
      </c>
      <c r="C128" s="126">
        <f>datos_campo!C132</f>
        <v>6</v>
      </c>
      <c r="D128" s="127" t="str">
        <f>datos_campo!D132</f>
        <v>T1R3</v>
      </c>
      <c r="E128" s="125">
        <f>datos_campo!E132</f>
        <v>78</v>
      </c>
      <c r="F128" s="128">
        <f>datos_campo!F132</f>
        <v>18</v>
      </c>
      <c r="G128" s="125">
        <f>datos_campo!G132</f>
        <v>0</v>
      </c>
      <c r="H128" s="125">
        <f>datos_campo!H132</f>
        <v>20</v>
      </c>
      <c r="I128" s="128">
        <f>(datos_campo!I132/H128)</f>
        <v>28.45</v>
      </c>
      <c r="J128" s="128">
        <f>(datos_campo!J132/H128)</f>
        <v>13.55</v>
      </c>
      <c r="K128" s="128">
        <f t="shared" si="5"/>
        <v>42</v>
      </c>
      <c r="L128" s="128">
        <f t="shared" si="6"/>
        <v>67.738095238095241</v>
      </c>
      <c r="M128" s="128">
        <f t="shared" si="7"/>
        <v>32.261904761904759</v>
      </c>
      <c r="N128" s="129">
        <f>IF(COUNTIF(datos_campo!L132:U132,"&gt;=0")&gt;=1,((SUM(datos_campo!L132:U132)*100)/(COUNTIF(datos_campo!L132:U132,"&gt;=0")*20))," ")</f>
        <v>1</v>
      </c>
      <c r="O128" s="125">
        <f>IF(AND(datos_campo!V132&gt;=0,datos_campo!W132&gt;=0),AVERAGE(datos_campo!V132:W132),IF(OR(datos_campo!V132="",datos_campo!W132=""),SUM(datos_campo!V132:W132),"revisar"))*400</f>
        <v>5600</v>
      </c>
      <c r="P128" s="125">
        <f>IF(AND(datos_campo!X132&gt;=0,datos_campo!Y132&gt;=0),AVERAGE(datos_campo!X132:Y132),IF(OR(datos_campo!X132="",datos_campo!Y132=""),SUM(datos_campo!X132:Y132),"revisar"))*400</f>
        <v>2800</v>
      </c>
      <c r="Q128" s="125">
        <f>IF(AND(datos_campo!Z132&gt;=0,datos_campo!AA132&gt;=0),AVERAGE(datos_campo!Z132:AA132),IF(OR(datos_campo!Z132="",datos_campo!AA132=""),SUM(datos_campo!Z132:AA132),"revisar"))*400</f>
        <v>0</v>
      </c>
      <c r="R128" s="125">
        <f>IF(AND(datos_campo!AB132&gt;=0,datos_campo!AC132&gt;=0),AVERAGE(datos_campo!AB132:AC132),IF(OR(datos_campo!AB132="",datos_campo!AC132=""),SUM(datos_campo!AB132:AC132),"revisar"))*400</f>
        <v>0</v>
      </c>
      <c r="S128" s="125">
        <f>IF(AND(datos_campo!AD132&gt;=0,datos_campo!AE132&gt;=0),AVERAGE(datos_campo!AD132:AE132),IF(OR(datos_campo!AD132="",datos_campo!AE132=""),SUM(datos_campo!AD132:AE132),"revisar"))*400</f>
        <v>0</v>
      </c>
      <c r="T128" s="125">
        <f>IF(AND(datos_campo!AF132&gt;=0,datos_campo!AG132&gt;=0),AVERAGE(datos_campo!AF132:AG132),IF(OR(datos_campo!AF132="",datos_campo!AG132=""),SUM(datos_campo!AF132:AG132),"revisar"))*400</f>
        <v>0</v>
      </c>
      <c r="U128" s="125">
        <f t="shared" si="8"/>
        <v>8400</v>
      </c>
      <c r="V128" s="125">
        <f>IF(AND(datos_campo!AH132&gt;=0,datos_campo!AI132&gt;=0),AVERAGE(datos_campo!AH132:AI132),IF(OR(datos_campo!AH132="",datos_campo!AI132=""),SUM(datos_campo!AH132:AI132),"revisar"))*400</f>
        <v>0</v>
      </c>
      <c r="W128" s="125">
        <f>IF(AND(datos_campo!AJ132&gt;=0,datos_campo!AK132&gt;=0),AVERAGE(datos_campo!AJ132:AK132),IF(OR(datos_campo!AJ132="",datos_campo!AK132=""),SUM(datos_campo!AJ132:AK132),"revisar"))*400</f>
        <v>0</v>
      </c>
      <c r="X128" s="130">
        <f t="shared" si="9"/>
        <v>0</v>
      </c>
    </row>
    <row r="129" spans="1:24" x14ac:dyDescent="0.25">
      <c r="A129" s="124">
        <f>datos_campo!A133</f>
        <v>42849</v>
      </c>
      <c r="B129" s="125" t="str">
        <f>datos_campo!B133</f>
        <v>MONTERREY 9</v>
      </c>
      <c r="C129" s="126">
        <f>datos_campo!C133</f>
        <v>6</v>
      </c>
      <c r="D129" s="127" t="str">
        <f>datos_campo!D133</f>
        <v>T1R4</v>
      </c>
      <c r="E129" s="125">
        <f>datos_campo!E133</f>
        <v>79</v>
      </c>
      <c r="F129" s="128">
        <f>datos_campo!F133</f>
        <v>17</v>
      </c>
      <c r="G129" s="125">
        <f>datos_campo!G133</f>
        <v>0</v>
      </c>
      <c r="H129" s="125">
        <f>datos_campo!H133</f>
        <v>20</v>
      </c>
      <c r="I129" s="128">
        <f>(datos_campo!I133/H129)</f>
        <v>26.95</v>
      </c>
      <c r="J129" s="128">
        <f>(datos_campo!J133/H129)</f>
        <v>13.25</v>
      </c>
      <c r="K129" s="128">
        <f t="shared" si="5"/>
        <v>40.200000000000003</v>
      </c>
      <c r="L129" s="128">
        <f t="shared" si="6"/>
        <v>67.039800995024876</v>
      </c>
      <c r="M129" s="128">
        <f t="shared" si="7"/>
        <v>32.960199004975124</v>
      </c>
      <c r="N129" s="129">
        <f>IF(COUNTIF(datos_campo!L133:U133,"&gt;=0")&gt;=1,((SUM(datos_campo!L133:U133)*100)/(COUNTIF(datos_campo!L133:U133,"&gt;=0")*20))," ")</f>
        <v>2</v>
      </c>
      <c r="O129" s="125">
        <f>IF(AND(datos_campo!V133&gt;=0,datos_campo!W133&gt;=0),AVERAGE(datos_campo!V133:W133),IF(OR(datos_campo!V133="",datos_campo!W133=""),SUM(datos_campo!V133:W133),"revisar"))*400</f>
        <v>4000</v>
      </c>
      <c r="P129" s="125">
        <f>IF(AND(datos_campo!X133&gt;=0,datos_campo!Y133&gt;=0),AVERAGE(datos_campo!X133:Y133),IF(OR(datos_campo!X133="",datos_campo!Y133=""),SUM(datos_campo!X133:Y133),"revisar"))*400</f>
        <v>5600</v>
      </c>
      <c r="Q129" s="125">
        <f>IF(AND(datos_campo!Z133&gt;=0,datos_campo!AA133&gt;=0),AVERAGE(datos_campo!Z133:AA133),IF(OR(datos_campo!Z133="",datos_campo!AA133=""),SUM(datos_campo!Z133:AA133),"revisar"))*400</f>
        <v>400</v>
      </c>
      <c r="R129" s="125">
        <f>IF(AND(datos_campo!AB133&gt;=0,datos_campo!AC133&gt;=0),AVERAGE(datos_campo!AB133:AC133),IF(OR(datos_campo!AB133="",datos_campo!AC133=""),SUM(datos_campo!AB133:AC133),"revisar"))*400</f>
        <v>0</v>
      </c>
      <c r="S129" s="125">
        <f>IF(AND(datos_campo!AD133&gt;=0,datos_campo!AE133&gt;=0),AVERAGE(datos_campo!AD133:AE133),IF(OR(datos_campo!AD133="",datos_campo!AE133=""),SUM(datos_campo!AD133:AE133),"revisar"))*400</f>
        <v>0</v>
      </c>
      <c r="T129" s="125">
        <f>IF(AND(datos_campo!AF133&gt;=0,datos_campo!AG133&gt;=0),AVERAGE(datos_campo!AF133:AG133),IF(OR(datos_campo!AF133="",datos_campo!AG133=""),SUM(datos_campo!AF133:AG133),"revisar"))*400</f>
        <v>0</v>
      </c>
      <c r="U129" s="125">
        <f t="shared" si="8"/>
        <v>10000</v>
      </c>
      <c r="V129" s="125">
        <f>IF(AND(datos_campo!AH133&gt;=0,datos_campo!AI133&gt;=0),AVERAGE(datos_campo!AH133:AI133),IF(OR(datos_campo!AH133="",datos_campo!AI133=""),SUM(datos_campo!AH133:AI133),"revisar"))*400</f>
        <v>0</v>
      </c>
      <c r="W129" s="125">
        <f>IF(AND(datos_campo!AJ133&gt;=0,datos_campo!AK133&gt;=0),AVERAGE(datos_campo!AJ133:AK133),IF(OR(datos_campo!AJ133="",datos_campo!AK133=""),SUM(datos_campo!AJ133:AK133),"revisar"))*400</f>
        <v>400</v>
      </c>
      <c r="X129" s="130">
        <f t="shared" si="9"/>
        <v>400</v>
      </c>
    </row>
    <row r="130" spans="1:24" ht="15.75" thickBot="1" x14ac:dyDescent="0.3">
      <c r="A130" s="131">
        <f>datos_campo!A134</f>
        <v>42849</v>
      </c>
      <c r="B130" s="132" t="str">
        <f>datos_campo!B134</f>
        <v>MONTERREY 10</v>
      </c>
      <c r="C130" s="133">
        <f>datos_campo!C134</f>
        <v>6</v>
      </c>
      <c r="D130" s="134" t="str">
        <f>datos_campo!D134</f>
        <v>T1R5</v>
      </c>
      <c r="E130" s="132">
        <f>datos_campo!E134</f>
        <v>80</v>
      </c>
      <c r="F130" s="135">
        <f>datos_campo!F134</f>
        <v>17</v>
      </c>
      <c r="G130" s="132">
        <f>datos_campo!G134</f>
        <v>0</v>
      </c>
      <c r="H130" s="132">
        <f>datos_campo!H134</f>
        <v>20</v>
      </c>
      <c r="I130" s="135">
        <f>(datos_campo!I134/H130)</f>
        <v>30.95</v>
      </c>
      <c r="J130" s="135">
        <f>(datos_campo!J134/H130)</f>
        <v>10.35</v>
      </c>
      <c r="K130" s="135">
        <f t="shared" si="5"/>
        <v>41.3</v>
      </c>
      <c r="L130" s="135">
        <f t="shared" si="6"/>
        <v>74.939467312348668</v>
      </c>
      <c r="M130" s="135">
        <f t="shared" si="7"/>
        <v>25.060532687651332</v>
      </c>
      <c r="N130" s="136">
        <f>IF(COUNTIF(datos_campo!L134:U134,"&gt;=0")&gt;=1,((SUM(datos_campo!L134:U134)*100)/(COUNTIF(datos_campo!L134:U134,"&gt;=0")*20))," ")</f>
        <v>5.5</v>
      </c>
      <c r="O130" s="132">
        <f>IF(AND(datos_campo!V134&gt;=0,datos_campo!W134&gt;=0),AVERAGE(datos_campo!V134:W134),IF(OR(datos_campo!V134="",datos_campo!W134=""),SUM(datos_campo!V134:W134),"revisar"))*400</f>
        <v>1600</v>
      </c>
      <c r="P130" s="132">
        <f>IF(AND(datos_campo!X134&gt;=0,datos_campo!Y134&gt;=0),AVERAGE(datos_campo!X134:Y134),IF(OR(datos_campo!X134="",datos_campo!Y134=""),SUM(datos_campo!X134:Y134),"revisar"))*400</f>
        <v>11600</v>
      </c>
      <c r="Q130" s="132">
        <f>IF(AND(datos_campo!Z134&gt;=0,datos_campo!AA134&gt;=0),AVERAGE(datos_campo!Z134:AA134),IF(OR(datos_campo!Z134="",datos_campo!AA134=""),SUM(datos_campo!Z134:AA134),"revisar"))*400</f>
        <v>0</v>
      </c>
      <c r="R130" s="132">
        <f>IF(AND(datos_campo!AB134&gt;=0,datos_campo!AC134&gt;=0),AVERAGE(datos_campo!AB134:AC134),IF(OR(datos_campo!AB134="",datos_campo!AC134=""),SUM(datos_campo!AB134:AC134),"revisar"))*400</f>
        <v>0</v>
      </c>
      <c r="S130" s="132">
        <f>IF(AND(datos_campo!AD134&gt;=0,datos_campo!AE134&gt;=0),AVERAGE(datos_campo!AD134:AE134),IF(OR(datos_campo!AD134="",datos_campo!AE134=""),SUM(datos_campo!AD134:AE134),"revisar"))*400</f>
        <v>0</v>
      </c>
      <c r="T130" s="132">
        <f>IF(AND(datos_campo!AF134&gt;=0,datos_campo!AG134&gt;=0),AVERAGE(datos_campo!AF134:AG134),IF(OR(datos_campo!AF134="",datos_campo!AG134=""),SUM(datos_campo!AF134:AG134),"revisar"))*400</f>
        <v>0</v>
      </c>
      <c r="U130" s="132">
        <f t="shared" si="8"/>
        <v>13200</v>
      </c>
      <c r="V130" s="132">
        <f>IF(AND(datos_campo!AH134&gt;=0,datos_campo!AI134&gt;=0),AVERAGE(datos_campo!AH134:AI134),IF(OR(datos_campo!AH134="",datos_campo!AI134=""),SUM(datos_campo!AH134:AI134),"revisar"))*400</f>
        <v>0</v>
      </c>
      <c r="W130" s="132">
        <f>IF(AND(datos_campo!AJ134&gt;=0,datos_campo!AK134&gt;=0),AVERAGE(datos_campo!AJ134:AK134),IF(OR(datos_campo!AJ134="",datos_campo!AK134=""),SUM(datos_campo!AJ134:AK134),"revisar"))*400</f>
        <v>0</v>
      </c>
      <c r="X130" s="137">
        <f t="shared" si="9"/>
        <v>0</v>
      </c>
    </row>
    <row r="131" spans="1:24" x14ac:dyDescent="0.25">
      <c r="A131" s="27">
        <f>datos_campo!A135</f>
        <v>42886</v>
      </c>
      <c r="B131" s="5" t="str">
        <f>datos_campo!B135</f>
        <v>ALAMEDA</v>
      </c>
      <c r="C131" s="114">
        <f>datos_campo!C135</f>
        <v>7</v>
      </c>
      <c r="D131" s="22" t="str">
        <f>datos_campo!D135</f>
        <v>T0R1</v>
      </c>
      <c r="E131" s="5">
        <f>datos_campo!E135</f>
        <v>61</v>
      </c>
      <c r="F131" s="6">
        <f>datos_campo!F135</f>
        <v>10</v>
      </c>
      <c r="G131" s="5">
        <f>datos_campo!G135</f>
        <v>0</v>
      </c>
      <c r="H131" s="5">
        <f>datos_campo!H135</f>
        <v>20</v>
      </c>
      <c r="I131" s="6">
        <f>(datos_campo!I135/H131)</f>
        <v>18.2</v>
      </c>
      <c r="J131" s="6">
        <f>(datos_campo!J135/H131)</f>
        <v>4.75</v>
      </c>
      <c r="K131" s="6">
        <f t="shared" si="5"/>
        <v>22.95</v>
      </c>
      <c r="L131" s="6">
        <f t="shared" si="6"/>
        <v>79.302832244008712</v>
      </c>
      <c r="M131" s="6">
        <f t="shared" si="7"/>
        <v>20.697167755991288</v>
      </c>
      <c r="N131" s="7">
        <f>IF(COUNTIF(datos_campo!L135:U135,"&gt;=0")&gt;=1,((SUM(datos_campo!L135:U135)*100)/(COUNTIF(datos_campo!L135:U135,"&gt;=0")*20))," ")</f>
        <v>13</v>
      </c>
      <c r="O131" s="5">
        <f>IF(AND(datos_campo!V135&gt;=0,datos_campo!W135&gt;=0),AVERAGE(datos_campo!V135:W135),IF(OR(datos_campo!V135="",datos_campo!W135=""),SUM(datos_campo!V135:W135),"revisar"))*400</f>
        <v>11800</v>
      </c>
      <c r="P131" s="5">
        <f>IF(AND(datos_campo!X135&gt;=0,datos_campo!Y135&gt;=0),AVERAGE(datos_campo!X135:Y135),IF(OR(datos_campo!X135="",datos_campo!Y135=""),SUM(datos_campo!X135:Y135),"revisar"))*400</f>
        <v>9400</v>
      </c>
      <c r="Q131" s="5">
        <f>IF(AND(datos_campo!Z135&gt;=0,datos_campo!AA135&gt;=0),AVERAGE(datos_campo!Z135:AA135),IF(OR(datos_campo!Z135="",datos_campo!AA135=""),SUM(datos_campo!Z135:AA135),"revisar"))*400</f>
        <v>0</v>
      </c>
      <c r="R131" s="5">
        <f>IF(AND(datos_campo!AB135&gt;=0,datos_campo!AC135&gt;=0),AVERAGE(datos_campo!AB135:AC135),IF(OR(datos_campo!AB135="",datos_campo!AC135=""),SUM(datos_campo!AB135:AC135),"revisar"))*400</f>
        <v>200</v>
      </c>
      <c r="S131" s="5">
        <f>IF(AND(datos_campo!AD135&gt;=0,datos_campo!AE135&gt;=0),AVERAGE(datos_campo!AD135:AE135),IF(OR(datos_campo!AD135="",datos_campo!AE135=""),SUM(datos_campo!AD135:AE135),"revisar"))*400</f>
        <v>0</v>
      </c>
      <c r="T131" s="5">
        <f>IF(AND(datos_campo!AF135&gt;=0,datos_campo!AG135&gt;=0),AVERAGE(datos_campo!AF135:AG135),IF(OR(datos_campo!AF135="",datos_campo!AG135=""),SUM(datos_campo!AF135:AG135),"revisar"))*400</f>
        <v>0</v>
      </c>
      <c r="U131" s="5">
        <f t="shared" si="8"/>
        <v>21400</v>
      </c>
      <c r="V131" s="5">
        <f>IF(AND(datos_campo!AH135&gt;=0,datos_campo!AI135&gt;=0),AVERAGE(datos_campo!AH135:AI135),IF(OR(datos_campo!AH135="",datos_campo!AI135=""),SUM(datos_campo!AH135:AI135),"revisar"))*400</f>
        <v>0</v>
      </c>
      <c r="W131" s="5">
        <f>IF(AND(datos_campo!AJ135&gt;=0,datos_campo!AK135&gt;=0),AVERAGE(datos_campo!AJ135:AK135),IF(OR(datos_campo!AJ135="",datos_campo!AK135=""),SUM(datos_campo!AJ135:AK135),"revisar"))*400</f>
        <v>1400</v>
      </c>
      <c r="X131" s="100">
        <f t="shared" si="9"/>
        <v>1400</v>
      </c>
    </row>
    <row r="132" spans="1:24" x14ac:dyDescent="0.25">
      <c r="A132" s="32">
        <f>datos_campo!A136</f>
        <v>42886</v>
      </c>
      <c r="B132" s="28" t="str">
        <f>datos_campo!B136</f>
        <v>ALAMEDA</v>
      </c>
      <c r="C132" s="115">
        <f>datos_campo!C136</f>
        <v>7</v>
      </c>
      <c r="D132" s="29" t="str">
        <f>datos_campo!D136</f>
        <v>T0R2</v>
      </c>
      <c r="E132" s="28">
        <f>datos_campo!E136</f>
        <v>62</v>
      </c>
      <c r="F132" s="30">
        <f>datos_campo!F136</f>
        <v>10</v>
      </c>
      <c r="G132" s="28">
        <f>datos_campo!G136</f>
        <v>0</v>
      </c>
      <c r="H132" s="28">
        <f>datos_campo!H136</f>
        <v>20</v>
      </c>
      <c r="I132" s="30">
        <f>(datos_campo!I136/H132)</f>
        <v>30.6</v>
      </c>
      <c r="J132" s="30">
        <f>(datos_campo!J136/H132)</f>
        <v>13.55</v>
      </c>
      <c r="K132" s="30">
        <f t="shared" si="5"/>
        <v>44.150000000000006</v>
      </c>
      <c r="L132" s="30">
        <f t="shared" si="6"/>
        <v>69.30917327293318</v>
      </c>
      <c r="M132" s="30">
        <f t="shared" si="7"/>
        <v>30.690826727066813</v>
      </c>
      <c r="N132" s="31">
        <f>IF(COUNTIF(datos_campo!L136:U136,"&gt;=0")&gt;=1,((SUM(datos_campo!L136:U136)*100)/(COUNTIF(datos_campo!L136:U136,"&gt;=0")*20))," ")</f>
        <v>36.25</v>
      </c>
      <c r="O132" s="28">
        <f>IF(AND(datos_campo!V136&gt;=0,datos_campo!W136&gt;=0),AVERAGE(datos_campo!V136:W136),IF(OR(datos_campo!V136="",datos_campo!W136=""),SUM(datos_campo!V136:W136),"revisar"))*400</f>
        <v>16600</v>
      </c>
      <c r="P132" s="28">
        <f>IF(AND(datos_campo!X136&gt;=0,datos_campo!Y136&gt;=0),AVERAGE(datos_campo!X136:Y136),IF(OR(datos_campo!X136="",datos_campo!Y136=""),SUM(datos_campo!X136:Y136),"revisar"))*400</f>
        <v>5400</v>
      </c>
      <c r="Q132" s="28">
        <f>IF(AND(datos_campo!Z136&gt;=0,datos_campo!AA136&gt;=0),AVERAGE(datos_campo!Z136:AA136),IF(OR(datos_campo!Z136="",datos_campo!AA136=""),SUM(datos_campo!Z136:AA136),"revisar"))*400</f>
        <v>0</v>
      </c>
      <c r="R132" s="28">
        <f>IF(AND(datos_campo!AB136&gt;=0,datos_campo!AC136&gt;=0),AVERAGE(datos_campo!AB136:AC136),IF(OR(datos_campo!AB136="",datos_campo!AC136=""),SUM(datos_campo!AB136:AC136),"revisar"))*400</f>
        <v>0</v>
      </c>
      <c r="S132" s="28">
        <f>IF(AND(datos_campo!AD136&gt;=0,datos_campo!AE136&gt;=0),AVERAGE(datos_campo!AD136:AE136),IF(OR(datos_campo!AD136="",datos_campo!AE136=""),SUM(datos_campo!AD136:AE136),"revisar"))*400</f>
        <v>0</v>
      </c>
      <c r="T132" s="28">
        <f>IF(AND(datos_campo!AF136&gt;=0,datos_campo!AG136&gt;=0),AVERAGE(datos_campo!AF136:AG136),IF(OR(datos_campo!AF136="",datos_campo!AG136=""),SUM(datos_campo!AF136:AG136),"revisar"))*400</f>
        <v>0</v>
      </c>
      <c r="U132" s="28">
        <f t="shared" si="8"/>
        <v>22000</v>
      </c>
      <c r="V132" s="28">
        <f>IF(AND(datos_campo!AH136&gt;=0,datos_campo!AI136&gt;=0),AVERAGE(datos_campo!AH136:AI136),IF(OR(datos_campo!AH136="",datos_campo!AI136=""),SUM(datos_campo!AH136:AI136),"revisar"))*400</f>
        <v>0</v>
      </c>
      <c r="W132" s="28">
        <f>IF(AND(datos_campo!AJ136&gt;=0,datos_campo!AK136&gt;=0),AVERAGE(datos_campo!AJ136:AK136),IF(OR(datos_campo!AJ136="",datos_campo!AK136=""),SUM(datos_campo!AJ136:AK136),"revisar"))*400</f>
        <v>1800</v>
      </c>
      <c r="X132" s="38">
        <f t="shared" si="9"/>
        <v>1800</v>
      </c>
    </row>
    <row r="133" spans="1:24" x14ac:dyDescent="0.25">
      <c r="A133" s="32">
        <f>datos_campo!A137</f>
        <v>42886</v>
      </c>
      <c r="B133" s="28" t="str">
        <f>datos_campo!B137</f>
        <v>ALAMEDA</v>
      </c>
      <c r="C133" s="115">
        <f>datos_campo!C137</f>
        <v>7</v>
      </c>
      <c r="D133" s="29" t="str">
        <f>datos_campo!D137</f>
        <v>T0R3</v>
      </c>
      <c r="E133" s="28">
        <f>datos_campo!E137</f>
        <v>63</v>
      </c>
      <c r="F133" s="30">
        <f>datos_campo!F137</f>
        <v>10</v>
      </c>
      <c r="G133" s="28">
        <f>datos_campo!G137</f>
        <v>0</v>
      </c>
      <c r="H133" s="28">
        <f>datos_campo!H137</f>
        <v>20</v>
      </c>
      <c r="I133" s="30">
        <f>(datos_campo!I137/H133)</f>
        <v>30</v>
      </c>
      <c r="J133" s="30">
        <f>(datos_campo!J137/H133)</f>
        <v>10.35</v>
      </c>
      <c r="K133" s="30">
        <f t="shared" si="5"/>
        <v>40.35</v>
      </c>
      <c r="L133" s="30">
        <f t="shared" si="6"/>
        <v>74.34944237918215</v>
      </c>
      <c r="M133" s="30">
        <f t="shared" si="7"/>
        <v>25.650557620817843</v>
      </c>
      <c r="N133" s="31">
        <f>IF(COUNTIF(datos_campo!L137:U137,"&gt;=0")&gt;=1,((SUM(datos_campo!L137:U137)*100)/(COUNTIF(datos_campo!L137:U137,"&gt;=0")*20))," ")</f>
        <v>26.5</v>
      </c>
      <c r="O133" s="28">
        <f>IF(AND(datos_campo!V137&gt;=0,datos_campo!W137&gt;=0),AVERAGE(datos_campo!V137:W137),IF(OR(datos_campo!V137="",datos_campo!W137=""),SUM(datos_campo!V137:W137),"revisar"))*400</f>
        <v>33400</v>
      </c>
      <c r="P133" s="28">
        <f>IF(AND(datos_campo!X137&gt;=0,datos_campo!Y137&gt;=0),AVERAGE(datos_campo!X137:Y137),IF(OR(datos_campo!X137="",datos_campo!Y137=""),SUM(datos_campo!X137:Y137),"revisar"))*400</f>
        <v>5400</v>
      </c>
      <c r="Q133" s="28">
        <f>IF(AND(datos_campo!Z137&gt;=0,datos_campo!AA137&gt;=0),AVERAGE(datos_campo!Z137:AA137),IF(OR(datos_campo!Z137="",datos_campo!AA137=""),SUM(datos_campo!Z137:AA137),"revisar"))*400</f>
        <v>0</v>
      </c>
      <c r="R133" s="28">
        <f>IF(AND(datos_campo!AB137&gt;=0,datos_campo!AC137&gt;=0),AVERAGE(datos_campo!AB137:AC137),IF(OR(datos_campo!AB137="",datos_campo!AC137=""),SUM(datos_campo!AB137:AC137),"revisar"))*400</f>
        <v>0</v>
      </c>
      <c r="S133" s="28">
        <f>IF(AND(datos_campo!AD137&gt;=0,datos_campo!AE137&gt;=0),AVERAGE(datos_campo!AD137:AE137),IF(OR(datos_campo!AD137="",datos_campo!AE137=""),SUM(datos_campo!AD137:AE137),"revisar"))*400</f>
        <v>0</v>
      </c>
      <c r="T133" s="28">
        <f>IF(AND(datos_campo!AF137&gt;=0,datos_campo!AG137&gt;=0),AVERAGE(datos_campo!AF137:AG137),IF(OR(datos_campo!AF137="",datos_campo!AG137=""),SUM(datos_campo!AF137:AG137),"revisar"))*400</f>
        <v>0</v>
      </c>
      <c r="U133" s="28">
        <f t="shared" si="8"/>
        <v>38800</v>
      </c>
      <c r="V133" s="28">
        <f>IF(AND(datos_campo!AH137&gt;=0,datos_campo!AI137&gt;=0),AVERAGE(datos_campo!AH137:AI137),IF(OR(datos_campo!AH137="",datos_campo!AI137=""),SUM(datos_campo!AH137:AI137),"revisar"))*400</f>
        <v>0</v>
      </c>
      <c r="W133" s="28">
        <f>IF(AND(datos_campo!AJ137&gt;=0,datos_campo!AK137&gt;=0),AVERAGE(datos_campo!AJ137:AK137),IF(OR(datos_campo!AJ137="",datos_campo!AK137=""),SUM(datos_campo!AJ137:AK137),"revisar"))*400</f>
        <v>4600</v>
      </c>
      <c r="X133" s="38">
        <f t="shared" si="9"/>
        <v>4600</v>
      </c>
    </row>
    <row r="134" spans="1:24" x14ac:dyDescent="0.25">
      <c r="A134" s="32">
        <f>datos_campo!A138</f>
        <v>42886</v>
      </c>
      <c r="B134" s="28" t="str">
        <f>datos_campo!B138</f>
        <v>ALAMEDA</v>
      </c>
      <c r="C134" s="115">
        <f>datos_campo!C138</f>
        <v>7</v>
      </c>
      <c r="D134" s="29" t="str">
        <f>datos_campo!D138</f>
        <v>T0R4</v>
      </c>
      <c r="E134" s="28">
        <f>datos_campo!E138</f>
        <v>64</v>
      </c>
      <c r="F134" s="30">
        <f>datos_campo!F138</f>
        <v>10</v>
      </c>
      <c r="G134" s="28">
        <f>datos_campo!G138</f>
        <v>0</v>
      </c>
      <c r="H134" s="28">
        <f>datos_campo!H138</f>
        <v>20</v>
      </c>
      <c r="I134" s="30">
        <f>(datos_campo!I138/H134)</f>
        <v>21.95</v>
      </c>
      <c r="J134" s="30">
        <f>(datos_campo!J138/H134)</f>
        <v>9.75</v>
      </c>
      <c r="K134" s="30">
        <f t="shared" si="5"/>
        <v>31.7</v>
      </c>
      <c r="L134" s="30">
        <f t="shared" si="6"/>
        <v>69.242902208201897</v>
      </c>
      <c r="M134" s="30">
        <f t="shared" si="7"/>
        <v>30.75709779179811</v>
      </c>
      <c r="N134" s="31">
        <f>IF(COUNTIF(datos_campo!L138:U138,"&gt;=0")&gt;=1,((SUM(datos_campo!L138:U138)*100)/(COUNTIF(datos_campo!L138:U138,"&gt;=0")*20))," ")</f>
        <v>31.5</v>
      </c>
      <c r="O134" s="28">
        <f>IF(AND(datos_campo!V138&gt;=0,datos_campo!W138&gt;=0),AVERAGE(datos_campo!V138:W138),IF(OR(datos_campo!V138="",datos_campo!W138=""),SUM(datos_campo!V138:W138),"revisar"))*400</f>
        <v>27800</v>
      </c>
      <c r="P134" s="28">
        <f>IF(AND(datos_campo!X138&gt;=0,datos_campo!Y138&gt;=0),AVERAGE(datos_campo!X138:Y138),IF(OR(datos_campo!X138="",datos_campo!Y138=""),SUM(datos_campo!X138:Y138),"revisar"))*400</f>
        <v>14600</v>
      </c>
      <c r="Q134" s="28">
        <f>IF(AND(datos_campo!Z138&gt;=0,datos_campo!AA138&gt;=0),AVERAGE(datos_campo!Z138:AA138),IF(OR(datos_campo!Z138="",datos_campo!AA138=""),SUM(datos_campo!Z138:AA138),"revisar"))*400</f>
        <v>0</v>
      </c>
      <c r="R134" s="28">
        <f>IF(AND(datos_campo!AB138&gt;=0,datos_campo!AC138&gt;=0),AVERAGE(datos_campo!AB138:AC138),IF(OR(datos_campo!AB138="",datos_campo!AC138=""),SUM(datos_campo!AB138:AC138),"revisar"))*400</f>
        <v>0</v>
      </c>
      <c r="S134" s="28">
        <f>IF(AND(datos_campo!AD138&gt;=0,datos_campo!AE138&gt;=0),AVERAGE(datos_campo!AD138:AE138),IF(OR(datos_campo!AD138="",datos_campo!AE138=""),SUM(datos_campo!AD138:AE138),"revisar"))*400</f>
        <v>0</v>
      </c>
      <c r="T134" s="28">
        <f>IF(AND(datos_campo!AF138&gt;=0,datos_campo!AG138&gt;=0),AVERAGE(datos_campo!AF138:AG138),IF(OR(datos_campo!AF138="",datos_campo!AG138=""),SUM(datos_campo!AF138:AG138),"revisar"))*400</f>
        <v>0</v>
      </c>
      <c r="U134" s="28">
        <f t="shared" si="8"/>
        <v>42400</v>
      </c>
      <c r="V134" s="28">
        <f>IF(AND(datos_campo!AH138&gt;=0,datos_campo!AI138&gt;=0),AVERAGE(datos_campo!AH138:AI138),IF(OR(datos_campo!AH138="",datos_campo!AI138=""),SUM(datos_campo!AH138:AI138),"revisar"))*400</f>
        <v>0</v>
      </c>
      <c r="W134" s="28">
        <f>IF(AND(datos_campo!AJ138&gt;=0,datos_campo!AK138&gt;=0),AVERAGE(datos_campo!AJ138:AK138),IF(OR(datos_campo!AJ138="",datos_campo!AK138=""),SUM(datos_campo!AJ138:AK138),"revisar"))*400</f>
        <v>3000</v>
      </c>
      <c r="X134" s="38">
        <f t="shared" si="9"/>
        <v>3000</v>
      </c>
    </row>
    <row r="135" spans="1:24" x14ac:dyDescent="0.25">
      <c r="A135" s="32">
        <f>datos_campo!A139</f>
        <v>42886</v>
      </c>
      <c r="B135" s="28" t="str">
        <f>datos_campo!B139</f>
        <v>ALAMEDA</v>
      </c>
      <c r="C135" s="115">
        <f>datos_campo!C139</f>
        <v>7</v>
      </c>
      <c r="D135" s="29" t="str">
        <f>datos_campo!D139</f>
        <v>T0R5</v>
      </c>
      <c r="E135" s="28">
        <f>datos_campo!E139</f>
        <v>65</v>
      </c>
      <c r="F135" s="30">
        <f>datos_campo!F139</f>
        <v>10</v>
      </c>
      <c r="G135" s="28">
        <f>datos_campo!G139</f>
        <v>0</v>
      </c>
      <c r="H135" s="28">
        <f>datos_campo!H139</f>
        <v>20</v>
      </c>
      <c r="I135" s="30">
        <f>(datos_campo!I139/H135)</f>
        <v>27.1</v>
      </c>
      <c r="J135" s="30">
        <f>(datos_campo!J139/H135)</f>
        <v>9.15</v>
      </c>
      <c r="K135" s="30">
        <f t="shared" si="5"/>
        <v>36.25</v>
      </c>
      <c r="L135" s="30">
        <f t="shared" si="6"/>
        <v>74.758620689655174</v>
      </c>
      <c r="M135" s="30">
        <f t="shared" si="7"/>
        <v>25.241379310344829</v>
      </c>
      <c r="N135" s="31">
        <f>IF(COUNTIF(datos_campo!L139:U139,"&gt;=0")&gt;=1,((SUM(datos_campo!L139:U139)*100)/(COUNTIF(datos_campo!L139:U139,"&gt;=0")*20))," ")</f>
        <v>23</v>
      </c>
      <c r="O135" s="28">
        <f>IF(AND(datos_campo!V139&gt;=0,datos_campo!W139&gt;=0),AVERAGE(datos_campo!V139:W139),IF(OR(datos_campo!V139="",datos_campo!W139=""),SUM(datos_campo!V139:W139),"revisar"))*400</f>
        <v>24600</v>
      </c>
      <c r="P135" s="28">
        <f>IF(AND(datos_campo!X139&gt;=0,datos_campo!Y139&gt;=0),AVERAGE(datos_campo!X139:Y139),IF(OR(datos_campo!X139="",datos_campo!Y139=""),SUM(datos_campo!X139:Y139),"revisar"))*400</f>
        <v>17800</v>
      </c>
      <c r="Q135" s="28">
        <f>IF(AND(datos_campo!Z139&gt;=0,datos_campo!AA139&gt;=0),AVERAGE(datos_campo!Z139:AA139),IF(OR(datos_campo!Z139="",datos_campo!AA139=""),SUM(datos_campo!Z139:AA139),"revisar"))*400</f>
        <v>0</v>
      </c>
      <c r="R135" s="28">
        <f>IF(AND(datos_campo!AB139&gt;=0,datos_campo!AC139&gt;=0),AVERAGE(datos_campo!AB139:AC139),IF(OR(datos_campo!AB139="",datos_campo!AC139=""),SUM(datos_campo!AB139:AC139),"revisar"))*400</f>
        <v>0</v>
      </c>
      <c r="S135" s="28">
        <f>IF(AND(datos_campo!AD139&gt;=0,datos_campo!AE139&gt;=0),AVERAGE(datos_campo!AD139:AE139),IF(OR(datos_campo!AD139="",datos_campo!AE139=""),SUM(datos_campo!AD139:AE139),"revisar"))*400</f>
        <v>0</v>
      </c>
      <c r="T135" s="28">
        <f>IF(AND(datos_campo!AF139&gt;=0,datos_campo!AG139&gt;=0),AVERAGE(datos_campo!AF139:AG139),IF(OR(datos_campo!AF139="",datos_campo!AG139=""),SUM(datos_campo!AF139:AG139),"revisar"))*400</f>
        <v>0</v>
      </c>
      <c r="U135" s="28">
        <f t="shared" si="8"/>
        <v>42400</v>
      </c>
      <c r="V135" s="28">
        <f>IF(AND(datos_campo!AH139&gt;=0,datos_campo!AI139&gt;=0),AVERAGE(datos_campo!AH139:AI139),IF(OR(datos_campo!AH139="",datos_campo!AI139=""),SUM(datos_campo!AH139:AI139),"revisar"))*400</f>
        <v>0</v>
      </c>
      <c r="W135" s="28">
        <f>IF(AND(datos_campo!AJ139&gt;=0,datos_campo!AK139&gt;=0),AVERAGE(datos_campo!AJ139:AK139),IF(OR(datos_campo!AJ139="",datos_campo!AK139=""),SUM(datos_campo!AJ139:AK139),"revisar"))*400</f>
        <v>2600</v>
      </c>
      <c r="X135" s="38">
        <f t="shared" si="9"/>
        <v>2600</v>
      </c>
    </row>
    <row r="136" spans="1:24" x14ac:dyDescent="0.25">
      <c r="A136" s="32">
        <f>datos_campo!A140</f>
        <v>42886</v>
      </c>
      <c r="B136" s="28" t="str">
        <f>datos_campo!B140</f>
        <v>ALAMEDA</v>
      </c>
      <c r="C136" s="115">
        <f>datos_campo!C140</f>
        <v>7</v>
      </c>
      <c r="D136" s="29" t="str">
        <f>datos_campo!D140</f>
        <v>T1R1</v>
      </c>
      <c r="E136" s="28">
        <f>datos_campo!E140</f>
        <v>66</v>
      </c>
      <c r="F136" s="30">
        <f>datos_campo!F140</f>
        <v>11</v>
      </c>
      <c r="G136" s="28">
        <f>datos_campo!G140</f>
        <v>0</v>
      </c>
      <c r="H136" s="28">
        <f>datos_campo!H140</f>
        <v>20</v>
      </c>
      <c r="I136" s="30">
        <f>(datos_campo!I140/H136)</f>
        <v>31.3</v>
      </c>
      <c r="J136" s="30">
        <f>(datos_campo!J140/H136)</f>
        <v>5.05</v>
      </c>
      <c r="K136" s="30">
        <f t="shared" si="5"/>
        <v>36.35</v>
      </c>
      <c r="L136" s="30">
        <f t="shared" si="6"/>
        <v>86.107290233837688</v>
      </c>
      <c r="M136" s="30">
        <f t="shared" si="7"/>
        <v>13.89270976616231</v>
      </c>
      <c r="N136" s="31">
        <f>IF(COUNTIF(datos_campo!L140:U140,"&gt;=0")&gt;=1,((SUM(datos_campo!L140:U140)*100)/(COUNTIF(datos_campo!L140:U140,"&gt;=0")*20))," ")</f>
        <v>22.7</v>
      </c>
      <c r="O136" s="28">
        <f>IF(AND(datos_campo!V140&gt;=0,datos_campo!W140&gt;=0),AVERAGE(datos_campo!V140:W140),IF(OR(datos_campo!V140="",datos_campo!W140=""),SUM(datos_campo!V140:W140),"revisar"))*400</f>
        <v>20800</v>
      </c>
      <c r="P136" s="28">
        <f>IF(AND(datos_campo!X140&gt;=0,datos_campo!Y140&gt;=0),AVERAGE(datos_campo!X140:Y140),IF(OR(datos_campo!X140="",datos_campo!Y140=""),SUM(datos_campo!X140:Y140),"revisar"))*400</f>
        <v>1000</v>
      </c>
      <c r="Q136" s="28">
        <f>IF(AND(datos_campo!Z140&gt;=0,datos_campo!AA140&gt;=0),AVERAGE(datos_campo!Z140:AA140),IF(OR(datos_campo!Z140="",datos_campo!AA140=""),SUM(datos_campo!Z140:AA140),"revisar"))*400</f>
        <v>0</v>
      </c>
      <c r="R136" s="28">
        <f>IF(AND(datos_campo!AB140&gt;=0,datos_campo!AC140&gt;=0),AVERAGE(datos_campo!AB140:AC140),IF(OR(datos_campo!AB140="",datos_campo!AC140=""),SUM(datos_campo!AB140:AC140),"revisar"))*400</f>
        <v>0</v>
      </c>
      <c r="S136" s="28">
        <f>IF(AND(datos_campo!AD140&gt;=0,datos_campo!AE140&gt;=0),AVERAGE(datos_campo!AD140:AE140),IF(OR(datos_campo!AD140="",datos_campo!AE140=""),SUM(datos_campo!AD140:AE140),"revisar"))*400</f>
        <v>0</v>
      </c>
      <c r="T136" s="28">
        <f>IF(AND(datos_campo!AF140&gt;=0,datos_campo!AG140&gt;=0),AVERAGE(datos_campo!AF140:AG140),IF(OR(datos_campo!AF140="",datos_campo!AG140=""),SUM(datos_campo!AF140:AG140),"revisar"))*400</f>
        <v>0</v>
      </c>
      <c r="U136" s="28">
        <f t="shared" si="8"/>
        <v>21800</v>
      </c>
      <c r="V136" s="28">
        <f>IF(AND(datos_campo!AH140&gt;=0,datos_campo!AI140&gt;=0),AVERAGE(datos_campo!AH140:AI140),IF(OR(datos_campo!AH140="",datos_campo!AI140=""),SUM(datos_campo!AH140:AI140),"revisar"))*400</f>
        <v>0</v>
      </c>
      <c r="W136" s="28">
        <f>IF(AND(datos_campo!AJ140&gt;=0,datos_campo!AK140&gt;=0),AVERAGE(datos_campo!AJ140:AK140),IF(OR(datos_campo!AJ140="",datos_campo!AK140=""),SUM(datos_campo!AJ140:AK140),"revisar"))*400</f>
        <v>1000</v>
      </c>
      <c r="X136" s="38">
        <f t="shared" si="9"/>
        <v>1000</v>
      </c>
    </row>
    <row r="137" spans="1:24" x14ac:dyDescent="0.25">
      <c r="A137" s="32">
        <f>datos_campo!A141</f>
        <v>42886</v>
      </c>
      <c r="B137" s="28" t="str">
        <f>datos_campo!B141</f>
        <v>ALAMEDA</v>
      </c>
      <c r="C137" s="115">
        <f>datos_campo!C141</f>
        <v>7</v>
      </c>
      <c r="D137" s="29" t="str">
        <f>datos_campo!D141</f>
        <v>T1R2</v>
      </c>
      <c r="E137" s="28">
        <f>datos_campo!E141</f>
        <v>67</v>
      </c>
      <c r="F137" s="30">
        <f>datos_campo!F141</f>
        <v>11</v>
      </c>
      <c r="G137" s="28">
        <f>datos_campo!G141</f>
        <v>0</v>
      </c>
      <c r="H137" s="28">
        <f>datos_campo!H141</f>
        <v>20</v>
      </c>
      <c r="I137" s="30">
        <f>(datos_campo!I141/H137)</f>
        <v>28.5</v>
      </c>
      <c r="J137" s="30">
        <f>(datos_campo!J141/H137)</f>
        <v>4.55</v>
      </c>
      <c r="K137" s="30">
        <f t="shared" si="5"/>
        <v>33.049999999999997</v>
      </c>
      <c r="L137" s="30">
        <f t="shared" si="6"/>
        <v>86.232980332829058</v>
      </c>
      <c r="M137" s="30">
        <f t="shared" si="7"/>
        <v>13.767019667170954</v>
      </c>
      <c r="N137" s="31">
        <f>IF(COUNTIF(datos_campo!L141:U141,"&gt;=0")&gt;=1,((SUM(datos_campo!L141:U141)*100)/(COUNTIF(datos_campo!L141:U141,"&gt;=0")*20))," ")</f>
        <v>6</v>
      </c>
      <c r="O137" s="28">
        <f>IF(AND(datos_campo!V141&gt;=0,datos_campo!W141&gt;=0),AVERAGE(datos_campo!V141:W141),IF(OR(datos_campo!V141="",datos_campo!W141=""),SUM(datos_campo!V141:W141),"revisar"))*400</f>
        <v>12800</v>
      </c>
      <c r="P137" s="28">
        <f>IF(AND(datos_campo!X141&gt;=0,datos_campo!Y141&gt;=0),AVERAGE(datos_campo!X141:Y141),IF(OR(datos_campo!X141="",datos_campo!Y141=""),SUM(datos_campo!X141:Y141),"revisar"))*400</f>
        <v>800</v>
      </c>
      <c r="Q137" s="28">
        <f>IF(AND(datos_campo!Z141&gt;=0,datos_campo!AA141&gt;=0),AVERAGE(datos_campo!Z141:AA141),IF(OR(datos_campo!Z141="",datos_campo!AA141=""),SUM(datos_campo!Z141:AA141),"revisar"))*400</f>
        <v>0</v>
      </c>
      <c r="R137" s="28">
        <f>IF(AND(datos_campo!AB141&gt;=0,datos_campo!AC141&gt;=0),AVERAGE(datos_campo!AB141:AC141),IF(OR(datos_campo!AB141="",datos_campo!AC141=""),SUM(datos_campo!AB141:AC141),"revisar"))*400</f>
        <v>200</v>
      </c>
      <c r="S137" s="28">
        <f>IF(AND(datos_campo!AD141&gt;=0,datos_campo!AE141&gt;=0),AVERAGE(datos_campo!AD141:AE141),IF(OR(datos_campo!AD141="",datos_campo!AE141=""),SUM(datos_campo!AD141:AE141),"revisar"))*400</f>
        <v>0</v>
      </c>
      <c r="T137" s="28">
        <f>IF(AND(datos_campo!AF141&gt;=0,datos_campo!AG141&gt;=0),AVERAGE(datos_campo!AF141:AG141),IF(OR(datos_campo!AF141="",datos_campo!AG141=""),SUM(datos_campo!AF141:AG141),"revisar"))*400</f>
        <v>0</v>
      </c>
      <c r="U137" s="28">
        <f t="shared" si="8"/>
        <v>13800</v>
      </c>
      <c r="V137" s="28">
        <f>IF(AND(datos_campo!AH141&gt;=0,datos_campo!AI141&gt;=0),AVERAGE(datos_campo!AH141:AI141),IF(OR(datos_campo!AH141="",datos_campo!AI141=""),SUM(datos_campo!AH141:AI141),"revisar"))*400</f>
        <v>0</v>
      </c>
      <c r="W137" s="28">
        <f>IF(AND(datos_campo!AJ141&gt;=0,datos_campo!AK141&gt;=0),AVERAGE(datos_campo!AJ141:AK141),IF(OR(datos_campo!AJ141="",datos_campo!AK141=""),SUM(datos_campo!AJ141:AK141),"revisar"))*400</f>
        <v>0</v>
      </c>
      <c r="X137" s="38">
        <f t="shared" si="9"/>
        <v>0</v>
      </c>
    </row>
    <row r="138" spans="1:24" x14ac:dyDescent="0.25">
      <c r="A138" s="32">
        <f>datos_campo!A142</f>
        <v>42886</v>
      </c>
      <c r="B138" s="28" t="str">
        <f>datos_campo!B142</f>
        <v>ALAMEDA</v>
      </c>
      <c r="C138" s="115">
        <f>datos_campo!C142</f>
        <v>7</v>
      </c>
      <c r="D138" s="29" t="str">
        <f>datos_campo!D142</f>
        <v>T1R3</v>
      </c>
      <c r="E138" s="28">
        <f>datos_campo!E142</f>
        <v>68</v>
      </c>
      <c r="F138" s="30">
        <f>datos_campo!F142</f>
        <v>11</v>
      </c>
      <c r="G138" s="28">
        <f>datos_campo!G142</f>
        <v>0</v>
      </c>
      <c r="H138" s="28">
        <f>datos_campo!H142</f>
        <v>20</v>
      </c>
      <c r="I138" s="30">
        <f>(datos_campo!I142/H138)</f>
        <v>32.65</v>
      </c>
      <c r="J138" s="30">
        <f>(datos_campo!J142/H138)</f>
        <v>17.649999999999999</v>
      </c>
      <c r="K138" s="30">
        <f t="shared" si="5"/>
        <v>50.3</v>
      </c>
      <c r="L138" s="30">
        <f t="shared" si="6"/>
        <v>64.910536779324062</v>
      </c>
      <c r="M138" s="30">
        <f t="shared" si="7"/>
        <v>35.089463220675938</v>
      </c>
      <c r="N138" s="31">
        <f>IF(COUNTIF(datos_campo!L142:U142,"&gt;=0")&gt;=1,((SUM(datos_campo!L142:U142)*100)/(COUNTIF(datos_campo!L142:U142,"&gt;=0")*20))," ")</f>
        <v>0</v>
      </c>
      <c r="O138" s="28">
        <f>IF(AND(datos_campo!V142&gt;=0,datos_campo!W142&gt;=0),AVERAGE(datos_campo!V142:W142),IF(OR(datos_campo!V142="",datos_campo!W142=""),SUM(datos_campo!V142:W142),"revisar"))*400</f>
        <v>5200</v>
      </c>
      <c r="P138" s="28">
        <f>IF(AND(datos_campo!X142&gt;=0,datos_campo!Y142&gt;=0),AVERAGE(datos_campo!X142:Y142),IF(OR(datos_campo!X142="",datos_campo!Y142=""),SUM(datos_campo!X142:Y142),"revisar"))*400</f>
        <v>2800</v>
      </c>
      <c r="Q138" s="28">
        <f>IF(AND(datos_campo!Z142&gt;=0,datos_campo!AA142&gt;=0),AVERAGE(datos_campo!Z142:AA142),IF(OR(datos_campo!Z142="",datos_campo!AA142=""),SUM(datos_campo!Z142:AA142),"revisar"))*400</f>
        <v>0</v>
      </c>
      <c r="R138" s="28">
        <f>IF(AND(datos_campo!AB142&gt;=0,datos_campo!AC142&gt;=0),AVERAGE(datos_campo!AB142:AC142),IF(OR(datos_campo!AB142="",datos_campo!AC142=""),SUM(datos_campo!AB142:AC142),"revisar"))*400</f>
        <v>200</v>
      </c>
      <c r="S138" s="28">
        <f>IF(AND(datos_campo!AD142&gt;=0,datos_campo!AE142&gt;=0),AVERAGE(datos_campo!AD142:AE142),IF(OR(datos_campo!AD142="",datos_campo!AE142=""),SUM(datos_campo!AD142:AE142),"revisar"))*400</f>
        <v>0</v>
      </c>
      <c r="T138" s="28">
        <f>IF(AND(datos_campo!AF142&gt;=0,datos_campo!AG142&gt;=0),AVERAGE(datos_campo!AF142:AG142),IF(OR(datos_campo!AF142="",datos_campo!AG142=""),SUM(datos_campo!AF142:AG142),"revisar"))*400</f>
        <v>0</v>
      </c>
      <c r="U138" s="28">
        <f t="shared" si="8"/>
        <v>8200</v>
      </c>
      <c r="V138" s="28">
        <f>IF(AND(datos_campo!AH142&gt;=0,datos_campo!AI142&gt;=0),AVERAGE(datos_campo!AH142:AI142),IF(OR(datos_campo!AH142="",datos_campo!AI142=""),SUM(datos_campo!AH142:AI142),"revisar"))*400</f>
        <v>0</v>
      </c>
      <c r="W138" s="28">
        <f>IF(AND(datos_campo!AJ142&gt;=0,datos_campo!AK142&gt;=0),AVERAGE(datos_campo!AJ142:AK142),IF(OR(datos_campo!AJ142="",datos_campo!AK142=""),SUM(datos_campo!AJ142:AK142),"revisar"))*400</f>
        <v>400</v>
      </c>
      <c r="X138" s="38">
        <f t="shared" si="9"/>
        <v>400</v>
      </c>
    </row>
    <row r="139" spans="1:24" x14ac:dyDescent="0.25">
      <c r="A139" s="32">
        <f>datos_campo!A143</f>
        <v>42886</v>
      </c>
      <c r="B139" s="28" t="str">
        <f>datos_campo!B143</f>
        <v>ALAMEDA</v>
      </c>
      <c r="C139" s="115">
        <f>datos_campo!C143</f>
        <v>7</v>
      </c>
      <c r="D139" s="29" t="str">
        <f>datos_campo!D143</f>
        <v>T1R4</v>
      </c>
      <c r="E139" s="28">
        <f>datos_campo!E143</f>
        <v>69</v>
      </c>
      <c r="F139" s="30">
        <f>datos_campo!F143</f>
        <v>11</v>
      </c>
      <c r="G139" s="28">
        <f>datos_campo!G143</f>
        <v>0</v>
      </c>
      <c r="H139" s="28">
        <f>datos_campo!H143</f>
        <v>20</v>
      </c>
      <c r="I139" s="30">
        <f>(datos_campo!I143/H139)</f>
        <v>33.15</v>
      </c>
      <c r="J139" s="30">
        <f>(datos_campo!J143/H139)</f>
        <v>3.45</v>
      </c>
      <c r="K139" s="30">
        <f t="shared" si="5"/>
        <v>36.6</v>
      </c>
      <c r="L139" s="30">
        <f t="shared" si="6"/>
        <v>90.573770491803273</v>
      </c>
      <c r="M139" s="30">
        <f t="shared" si="7"/>
        <v>9.4262295081967213</v>
      </c>
      <c r="N139" s="31">
        <f>IF(COUNTIF(datos_campo!L143:U143,"&gt;=0")&gt;=1,((SUM(datos_campo!L143:U143)*100)/(COUNTIF(datos_campo!L143:U143,"&gt;=0")*20))," ")</f>
        <v>14</v>
      </c>
      <c r="O139" s="28">
        <f>IF(AND(datos_campo!V143&gt;=0,datos_campo!W143&gt;=0),AVERAGE(datos_campo!V143:W143),IF(OR(datos_campo!V143="",datos_campo!W143=""),SUM(datos_campo!V143:W143),"revisar"))*400</f>
        <v>36600</v>
      </c>
      <c r="P139" s="28">
        <f>IF(AND(datos_campo!X143&gt;=0,datos_campo!Y143&gt;=0),AVERAGE(datos_campo!X143:Y143),IF(OR(datos_campo!X143="",datos_campo!Y143=""),SUM(datos_campo!X143:Y143),"revisar"))*400</f>
        <v>4800</v>
      </c>
      <c r="Q139" s="28">
        <f>IF(AND(datos_campo!Z143&gt;=0,datos_campo!AA143&gt;=0),AVERAGE(datos_campo!Z143:AA143),IF(OR(datos_campo!Z143="",datos_campo!AA143=""),SUM(datos_campo!Z143:AA143),"revisar"))*400</f>
        <v>0</v>
      </c>
      <c r="R139" s="28">
        <f>IF(AND(datos_campo!AB143&gt;=0,datos_campo!AC143&gt;=0),AVERAGE(datos_campo!AB143:AC143),IF(OR(datos_campo!AB143="",datos_campo!AC143=""),SUM(datos_campo!AB143:AC143),"revisar"))*400</f>
        <v>0</v>
      </c>
      <c r="S139" s="28">
        <f>IF(AND(datos_campo!AD143&gt;=0,datos_campo!AE143&gt;=0),AVERAGE(datos_campo!AD143:AE143),IF(OR(datos_campo!AD143="",datos_campo!AE143=""),SUM(datos_campo!AD143:AE143),"revisar"))*400</f>
        <v>0</v>
      </c>
      <c r="T139" s="28">
        <f>IF(AND(datos_campo!AF143&gt;=0,datos_campo!AG143&gt;=0),AVERAGE(datos_campo!AF143:AG143),IF(OR(datos_campo!AF143="",datos_campo!AG143=""),SUM(datos_campo!AF143:AG143),"revisar"))*400</f>
        <v>0</v>
      </c>
      <c r="U139" s="28">
        <f t="shared" si="8"/>
        <v>41400</v>
      </c>
      <c r="V139" s="28">
        <f>IF(AND(datos_campo!AH143&gt;=0,datos_campo!AI143&gt;=0),AVERAGE(datos_campo!AH143:AI143),IF(OR(datos_campo!AH143="",datos_campo!AI143=""),SUM(datos_campo!AH143:AI143),"revisar"))*400</f>
        <v>0</v>
      </c>
      <c r="W139" s="28">
        <f>IF(AND(datos_campo!AJ143&gt;=0,datos_campo!AK143&gt;=0),AVERAGE(datos_campo!AJ143:AK143),IF(OR(datos_campo!AJ143="",datos_campo!AK143=""),SUM(datos_campo!AJ143:AK143),"revisar"))*400</f>
        <v>800</v>
      </c>
      <c r="X139" s="38">
        <f t="shared" si="9"/>
        <v>800</v>
      </c>
    </row>
    <row r="140" spans="1:24" ht="15.75" thickBot="1" x14ac:dyDescent="0.3">
      <c r="A140" s="101">
        <f>datos_campo!A144</f>
        <v>42886</v>
      </c>
      <c r="B140" s="102" t="str">
        <f>datos_campo!B144</f>
        <v>ALAMEDA</v>
      </c>
      <c r="C140" s="116">
        <f>datos_campo!C144</f>
        <v>7</v>
      </c>
      <c r="D140" s="103" t="str">
        <f>datos_campo!D144</f>
        <v>T1R5</v>
      </c>
      <c r="E140" s="102">
        <f>datos_campo!E144</f>
        <v>70</v>
      </c>
      <c r="F140" s="104">
        <f>datos_campo!F144</f>
        <v>11</v>
      </c>
      <c r="G140" s="102">
        <f>datos_campo!G144</f>
        <v>0</v>
      </c>
      <c r="H140" s="102">
        <f>datos_campo!H144</f>
        <v>20</v>
      </c>
      <c r="I140" s="104">
        <f>(datos_campo!I144/H140)</f>
        <v>21.5</v>
      </c>
      <c r="J140" s="104">
        <f>(datos_campo!J144/H140)</f>
        <v>16.8</v>
      </c>
      <c r="K140" s="104">
        <f t="shared" ref="K140:K150" si="10">I140+J140</f>
        <v>38.299999999999997</v>
      </c>
      <c r="L140" s="104">
        <f t="shared" ref="L140:L150" si="11">(I140*100)/$K140</f>
        <v>56.13577023498695</v>
      </c>
      <c r="M140" s="104">
        <f t="shared" ref="M140:M150" si="12">(J140*100)/$K140</f>
        <v>43.864229765013057</v>
      </c>
      <c r="N140" s="105">
        <f>IF(COUNTIF(datos_campo!L144:U144,"&gt;=0")&gt;=1,((SUM(datos_campo!L144:U144)*100)/(COUNTIF(datos_campo!L144:U144,"&gt;=0")*20))," ")</f>
        <v>4.5</v>
      </c>
      <c r="O140" s="102">
        <f>IF(AND(datos_campo!V144&gt;=0,datos_campo!W144&gt;=0),AVERAGE(datos_campo!V144:W144),IF(OR(datos_campo!V144="",datos_campo!W144=""),SUM(datos_campo!V144:W144),"revisar"))*400</f>
        <v>8400</v>
      </c>
      <c r="P140" s="102">
        <f>IF(AND(datos_campo!X144&gt;=0,datos_campo!Y144&gt;=0),AVERAGE(datos_campo!X144:Y144),IF(OR(datos_campo!X144="",datos_campo!Y144=""),SUM(datos_campo!X144:Y144),"revisar"))*400</f>
        <v>2400</v>
      </c>
      <c r="Q140" s="102">
        <f>IF(AND(datos_campo!Z144&gt;=0,datos_campo!AA144&gt;=0),AVERAGE(datos_campo!Z144:AA144),IF(OR(datos_campo!Z144="",datos_campo!AA144=""),SUM(datos_campo!Z144:AA144),"revisar"))*400</f>
        <v>0</v>
      </c>
      <c r="R140" s="102">
        <f>IF(AND(datos_campo!AB144&gt;=0,datos_campo!AC144&gt;=0),AVERAGE(datos_campo!AB144:AC144),IF(OR(datos_campo!AB144="",datos_campo!AC144=""),SUM(datos_campo!AB144:AC144),"revisar"))*400</f>
        <v>0</v>
      </c>
      <c r="S140" s="102">
        <f>IF(AND(datos_campo!AD144&gt;=0,datos_campo!AE144&gt;=0),AVERAGE(datos_campo!AD144:AE144),IF(OR(datos_campo!AD144="",datos_campo!AE144=""),SUM(datos_campo!AD144:AE144),"revisar"))*400</f>
        <v>0</v>
      </c>
      <c r="T140" s="102">
        <f>IF(AND(datos_campo!AF144&gt;=0,datos_campo!AG144&gt;=0),AVERAGE(datos_campo!AF144:AG144),IF(OR(datos_campo!AF144="",datos_campo!AG144=""),SUM(datos_campo!AF144:AG144),"revisar"))*400</f>
        <v>0</v>
      </c>
      <c r="U140" s="102">
        <f t="shared" ref="U140:U150" si="13">SUM(O140:T140)</f>
        <v>10800</v>
      </c>
      <c r="V140" s="102">
        <f>IF(AND(datos_campo!AH144&gt;=0,datos_campo!AI144&gt;=0),AVERAGE(datos_campo!AH144:AI144),IF(OR(datos_campo!AH144="",datos_campo!AI144=""),SUM(datos_campo!AH144:AI144),"revisar"))*400</f>
        <v>0</v>
      </c>
      <c r="W140" s="102">
        <f>IF(AND(datos_campo!AJ144&gt;=0,datos_campo!AK144&gt;=0),AVERAGE(datos_campo!AJ144:AK144),IF(OR(datos_campo!AJ144="",datos_campo!AK144=""),SUM(datos_campo!AJ144:AK144),"revisar"))*400</f>
        <v>400</v>
      </c>
      <c r="X140" s="106">
        <f t="shared" ref="X140:X150" si="14">SUM(V140+W140)</f>
        <v>400</v>
      </c>
    </row>
    <row r="141" spans="1:24" x14ac:dyDescent="0.25">
      <c r="A141" s="117">
        <f>datos_campo!A145</f>
        <v>42885</v>
      </c>
      <c r="B141" s="118" t="str">
        <f>datos_campo!B145</f>
        <v>MONTERREY 3</v>
      </c>
      <c r="C141" s="119">
        <f>datos_campo!C145</f>
        <v>7</v>
      </c>
      <c r="D141" s="120" t="str">
        <f>datos_campo!D145</f>
        <v>T0R1</v>
      </c>
      <c r="E141" s="118">
        <f>datos_campo!E145</f>
        <v>71</v>
      </c>
      <c r="F141" s="121">
        <f>datos_campo!F145</f>
        <v>16</v>
      </c>
      <c r="G141" s="118">
        <f>datos_campo!G145</f>
        <v>0</v>
      </c>
      <c r="H141" s="118">
        <f>datos_campo!H145</f>
        <v>20</v>
      </c>
      <c r="I141" s="121">
        <f>(datos_campo!I145/H141)</f>
        <v>38.799999999999997</v>
      </c>
      <c r="J141" s="121">
        <f>(datos_campo!J145/H141)</f>
        <v>14.2</v>
      </c>
      <c r="K141" s="121">
        <f t="shared" si="10"/>
        <v>53</v>
      </c>
      <c r="L141" s="121">
        <f t="shared" si="11"/>
        <v>73.207547169811306</v>
      </c>
      <c r="M141" s="121">
        <f t="shared" si="12"/>
        <v>26.79245283018868</v>
      </c>
      <c r="N141" s="122">
        <f>IF(COUNTIF(datos_campo!L145:U145,"&gt;=0")&gt;=1,((SUM(datos_campo!L145:U145)*100)/(COUNTIF(datos_campo!L145:U145,"&gt;=0")*20))," ")</f>
        <v>13.5</v>
      </c>
      <c r="O141" s="118">
        <f>IF(AND(datos_campo!V145&gt;=0,datos_campo!W145&gt;=0),AVERAGE(datos_campo!V145:W145),IF(OR(datos_campo!V145="",datos_campo!W145=""),SUM(datos_campo!V145:W145),"revisar"))*400</f>
        <v>8800</v>
      </c>
      <c r="P141" s="118">
        <f>IF(AND(datos_campo!X145&gt;=0,datos_campo!Y145&gt;=0),AVERAGE(datos_campo!X145:Y145),IF(OR(datos_campo!X145="",datos_campo!Y145=""),SUM(datos_campo!X145:Y145),"revisar"))*400</f>
        <v>17400</v>
      </c>
      <c r="Q141" s="118">
        <f>IF(AND(datos_campo!Z145&gt;=0,datos_campo!AA145&gt;=0),AVERAGE(datos_campo!Z145:AA145),IF(OR(datos_campo!Z145="",datos_campo!AA145=""),SUM(datos_campo!Z145:AA145),"revisar"))*400</f>
        <v>0</v>
      </c>
      <c r="R141" s="118">
        <f>IF(AND(datos_campo!AB145&gt;=0,datos_campo!AC145&gt;=0),AVERAGE(datos_campo!AB145:AC145),IF(OR(datos_campo!AB145="",datos_campo!AC145=""),SUM(datos_campo!AB145:AC145),"revisar"))*400</f>
        <v>0</v>
      </c>
      <c r="S141" s="118">
        <f>IF(AND(datos_campo!AD145&gt;=0,datos_campo!AE145&gt;=0),AVERAGE(datos_campo!AD145:AE145),IF(OR(datos_campo!AD145="",datos_campo!AE145=""),SUM(datos_campo!AD145:AE145),"revisar"))*400</f>
        <v>0</v>
      </c>
      <c r="T141" s="118">
        <f>IF(AND(datos_campo!AF145&gt;=0,datos_campo!AG145&gt;=0),AVERAGE(datos_campo!AF145:AG145),IF(OR(datos_campo!AF145="",datos_campo!AG145=""),SUM(datos_campo!AF145:AG145),"revisar"))*400</f>
        <v>0</v>
      </c>
      <c r="U141" s="118">
        <f t="shared" si="13"/>
        <v>26200</v>
      </c>
      <c r="V141" s="118">
        <f>IF(AND(datos_campo!AH145&gt;=0,datos_campo!AI145&gt;=0),AVERAGE(datos_campo!AH145:AI145),IF(OR(datos_campo!AH145="",datos_campo!AI145=""),SUM(datos_campo!AH145:AI145),"revisar"))*400</f>
        <v>0</v>
      </c>
      <c r="W141" s="118">
        <f>IF(AND(datos_campo!AJ145&gt;=0,datos_campo!AK145&gt;=0),AVERAGE(datos_campo!AJ145:AK145),IF(OR(datos_campo!AJ145="",datos_campo!AK145=""),SUM(datos_campo!AJ145:AK145),"revisar"))*400</f>
        <v>200</v>
      </c>
      <c r="X141" s="123">
        <f t="shared" si="14"/>
        <v>200</v>
      </c>
    </row>
    <row r="142" spans="1:24" x14ac:dyDescent="0.25">
      <c r="A142" s="124">
        <f>datos_campo!A146</f>
        <v>42885</v>
      </c>
      <c r="B142" s="125" t="str">
        <f>datos_campo!B146</f>
        <v>MONTERREY 3</v>
      </c>
      <c r="C142" s="126">
        <f>datos_campo!C146</f>
        <v>7</v>
      </c>
      <c r="D142" s="127" t="str">
        <f>datos_campo!D146</f>
        <v>T0R2</v>
      </c>
      <c r="E142" s="125">
        <f>datos_campo!E146</f>
        <v>72</v>
      </c>
      <c r="F142" s="128">
        <f>datos_campo!F146</f>
        <v>16</v>
      </c>
      <c r="G142" s="125">
        <f>datos_campo!G146</f>
        <v>0</v>
      </c>
      <c r="H142" s="125">
        <f>datos_campo!H146</f>
        <v>20</v>
      </c>
      <c r="I142" s="128">
        <f>(datos_campo!I146/H142)</f>
        <v>34.299999999999997</v>
      </c>
      <c r="J142" s="128">
        <f>(datos_campo!J146/H142)</f>
        <v>8.6999999999999993</v>
      </c>
      <c r="K142" s="128">
        <f t="shared" si="10"/>
        <v>43</v>
      </c>
      <c r="L142" s="128">
        <f t="shared" si="11"/>
        <v>79.767441860465112</v>
      </c>
      <c r="M142" s="128">
        <f t="shared" si="12"/>
        <v>20.232558139534881</v>
      </c>
      <c r="N142" s="129">
        <f>IF(COUNTIF(datos_campo!L146:U146,"&gt;=0")&gt;=1,((SUM(datos_campo!L146:U146)*100)/(COUNTIF(datos_campo!L146:U146,"&gt;=0")*20))," ")</f>
        <v>14.722222222222221</v>
      </c>
      <c r="O142" s="125">
        <f>IF(AND(datos_campo!V146&gt;=0,datos_campo!W146&gt;=0),AVERAGE(datos_campo!V146:W146),IF(OR(datos_campo!V146="",datos_campo!W146=""),SUM(datos_campo!V146:W146),"revisar"))*400</f>
        <v>14400</v>
      </c>
      <c r="P142" s="125">
        <f>IF(AND(datos_campo!X146&gt;=0,datos_campo!Y146&gt;=0),AVERAGE(datos_campo!X146:Y146),IF(OR(datos_campo!X146="",datos_campo!Y146=""),SUM(datos_campo!X146:Y146),"revisar"))*400</f>
        <v>21400</v>
      </c>
      <c r="Q142" s="125">
        <f>IF(AND(datos_campo!Z146&gt;=0,datos_campo!AA146&gt;=0),AVERAGE(datos_campo!Z146:AA146),IF(OR(datos_campo!Z146="",datos_campo!AA146=""),SUM(datos_campo!Z146:AA146),"revisar"))*400</f>
        <v>0</v>
      </c>
      <c r="R142" s="125">
        <f>IF(AND(datos_campo!AB146&gt;=0,datos_campo!AC146&gt;=0),AVERAGE(datos_campo!AB146:AC146),IF(OR(datos_campo!AB146="",datos_campo!AC146=""),SUM(datos_campo!AB146:AC146),"revisar"))*400</f>
        <v>0</v>
      </c>
      <c r="S142" s="125">
        <f>IF(AND(datos_campo!AD146&gt;=0,datos_campo!AE146&gt;=0),AVERAGE(datos_campo!AD146:AE146),IF(OR(datos_campo!AD146="",datos_campo!AE146=""),SUM(datos_campo!AD146:AE146),"revisar"))*400</f>
        <v>0</v>
      </c>
      <c r="T142" s="125">
        <f>IF(AND(datos_campo!AF146&gt;=0,datos_campo!AG146&gt;=0),AVERAGE(datos_campo!AF146:AG146),IF(OR(datos_campo!AF146="",datos_campo!AG146=""),SUM(datos_campo!AF146:AG146),"revisar"))*400</f>
        <v>0</v>
      </c>
      <c r="U142" s="125">
        <f t="shared" si="13"/>
        <v>35800</v>
      </c>
      <c r="V142" s="125">
        <f>IF(AND(datos_campo!AH146&gt;=0,datos_campo!AI146&gt;=0),AVERAGE(datos_campo!AH146:AI146),IF(OR(datos_campo!AH146="",datos_campo!AI146=""),SUM(datos_campo!AH146:AI146),"revisar"))*400</f>
        <v>0</v>
      </c>
      <c r="W142" s="125">
        <f>IF(AND(datos_campo!AJ146&gt;=0,datos_campo!AK146&gt;=0),AVERAGE(datos_campo!AJ146:AK146),IF(OR(datos_campo!AJ146="",datos_campo!AK146=""),SUM(datos_campo!AJ146:AK146),"revisar"))*400</f>
        <v>800</v>
      </c>
      <c r="X142" s="130">
        <f t="shared" si="14"/>
        <v>800</v>
      </c>
    </row>
    <row r="143" spans="1:24" x14ac:dyDescent="0.25">
      <c r="A143" s="124">
        <f>datos_campo!A147</f>
        <v>42885</v>
      </c>
      <c r="B143" s="125" t="str">
        <f>datos_campo!B147</f>
        <v>MONTERREY 3</v>
      </c>
      <c r="C143" s="126">
        <f>datos_campo!C147</f>
        <v>7</v>
      </c>
      <c r="D143" s="127" t="str">
        <f>datos_campo!D147</f>
        <v>T0R3</v>
      </c>
      <c r="E143" s="125">
        <f>datos_campo!E147</f>
        <v>73</v>
      </c>
      <c r="F143" s="128">
        <f>datos_campo!F147</f>
        <v>15</v>
      </c>
      <c r="G143" s="125">
        <f>datos_campo!G147</f>
        <v>0</v>
      </c>
      <c r="H143" s="125">
        <f>datos_campo!H147</f>
        <v>20</v>
      </c>
      <c r="I143" s="128">
        <f>(datos_campo!I147/H143)</f>
        <v>34.049999999999997</v>
      </c>
      <c r="J143" s="128">
        <f>(datos_campo!J147/H143)</f>
        <v>17.5</v>
      </c>
      <c r="K143" s="128">
        <f t="shared" si="10"/>
        <v>51.55</v>
      </c>
      <c r="L143" s="128">
        <f t="shared" si="11"/>
        <v>66.052376333656639</v>
      </c>
      <c r="M143" s="128">
        <f t="shared" si="12"/>
        <v>33.947623666343361</v>
      </c>
      <c r="N143" s="129">
        <f>IF(COUNTIF(datos_campo!L147:U147,"&gt;=0")&gt;=1,((SUM(datos_campo!L147:U147)*100)/(COUNTIF(datos_campo!L147:U147,"&gt;=0")*20))," ")</f>
        <v>18</v>
      </c>
      <c r="O143" s="125">
        <f>IF(AND(datos_campo!V147&gt;=0,datos_campo!W147&gt;=0),AVERAGE(datos_campo!V147:W147),IF(OR(datos_campo!V147="",datos_campo!W147=""),SUM(datos_campo!V147:W147),"revisar"))*400</f>
        <v>10200</v>
      </c>
      <c r="P143" s="125">
        <f>IF(AND(datos_campo!X147&gt;=0,datos_campo!Y147&gt;=0),AVERAGE(datos_campo!X147:Y147),IF(OR(datos_campo!X147="",datos_campo!Y147=""),SUM(datos_campo!X147:Y147),"revisar"))*400</f>
        <v>11600</v>
      </c>
      <c r="Q143" s="125">
        <f>IF(AND(datos_campo!Z147&gt;=0,datos_campo!AA147&gt;=0),AVERAGE(datos_campo!Z147:AA147),IF(OR(datos_campo!Z147="",datos_campo!AA147=""),SUM(datos_campo!Z147:AA147),"revisar"))*400</f>
        <v>0</v>
      </c>
      <c r="R143" s="125">
        <f>IF(AND(datos_campo!AB147&gt;=0,datos_campo!AC147&gt;=0),AVERAGE(datos_campo!AB147:AC147),IF(OR(datos_campo!AB147="",datos_campo!AC147=""),SUM(datos_campo!AB147:AC147),"revisar"))*400</f>
        <v>200</v>
      </c>
      <c r="S143" s="125">
        <f>IF(AND(datos_campo!AD147&gt;=0,datos_campo!AE147&gt;=0),AVERAGE(datos_campo!AD147:AE147),IF(OR(datos_campo!AD147="",datos_campo!AE147=""),SUM(datos_campo!AD147:AE147),"revisar"))*400</f>
        <v>0</v>
      </c>
      <c r="T143" s="125">
        <f>IF(AND(datos_campo!AF147&gt;=0,datos_campo!AG147&gt;=0),AVERAGE(datos_campo!AF147:AG147),IF(OR(datos_campo!AF147="",datos_campo!AG147=""),SUM(datos_campo!AF147:AG147),"revisar"))*400</f>
        <v>0</v>
      </c>
      <c r="U143" s="125">
        <f t="shared" si="13"/>
        <v>22000</v>
      </c>
      <c r="V143" s="125">
        <f>IF(AND(datos_campo!AH147&gt;=0,datos_campo!AI147&gt;=0),AVERAGE(datos_campo!AH147:AI147),IF(OR(datos_campo!AH147="",datos_campo!AI147=""),SUM(datos_campo!AH147:AI147),"revisar"))*400</f>
        <v>0</v>
      </c>
      <c r="W143" s="125">
        <f>IF(AND(datos_campo!AJ147&gt;=0,datos_campo!AK147&gt;=0),AVERAGE(datos_campo!AJ147:AK147),IF(OR(datos_campo!AJ147="",datos_campo!AK147=""),SUM(datos_campo!AJ147:AK147),"revisar"))*400</f>
        <v>1600</v>
      </c>
      <c r="X143" s="130">
        <f t="shared" si="14"/>
        <v>1600</v>
      </c>
    </row>
    <row r="144" spans="1:24" x14ac:dyDescent="0.25">
      <c r="A144" s="124">
        <f>datos_campo!A148</f>
        <v>42885</v>
      </c>
      <c r="B144" s="125" t="str">
        <f>datos_campo!B148</f>
        <v>MONTERREY 4</v>
      </c>
      <c r="C144" s="126">
        <f>datos_campo!C148</f>
        <v>7</v>
      </c>
      <c r="D144" s="127" t="str">
        <f>datos_campo!D148</f>
        <v>T0R4</v>
      </c>
      <c r="E144" s="125">
        <f>datos_campo!E148</f>
        <v>74</v>
      </c>
      <c r="F144" s="128">
        <f>datos_campo!F148</f>
        <v>15</v>
      </c>
      <c r="G144" s="125">
        <f>datos_campo!G148</f>
        <v>0</v>
      </c>
      <c r="H144" s="125">
        <f>datos_campo!H148</f>
        <v>20</v>
      </c>
      <c r="I144" s="128">
        <f>(datos_campo!I148/H144)</f>
        <v>22.9</v>
      </c>
      <c r="J144" s="128">
        <f>(datos_campo!J148/H144)</f>
        <v>11.4</v>
      </c>
      <c r="K144" s="128">
        <f t="shared" si="10"/>
        <v>34.299999999999997</v>
      </c>
      <c r="L144" s="128">
        <f t="shared" si="11"/>
        <v>66.763848396501459</v>
      </c>
      <c r="M144" s="128">
        <f t="shared" si="12"/>
        <v>33.236151603498548</v>
      </c>
      <c r="N144" s="129">
        <f>IF(COUNTIF(datos_campo!L148:U148,"&gt;=0")&gt;=1,((SUM(datos_campo!L148:U148)*100)/(COUNTIF(datos_campo!L148:U148,"&gt;=0")*20))," ")</f>
        <v>32.5</v>
      </c>
      <c r="O144" s="125">
        <f>IF(AND(datos_campo!V148&gt;=0,datos_campo!W148&gt;=0),AVERAGE(datos_campo!V148:W148),IF(OR(datos_campo!V148="",datos_campo!W148=""),SUM(datos_campo!V148:W148),"revisar"))*400</f>
        <v>25000</v>
      </c>
      <c r="P144" s="125">
        <f>IF(AND(datos_campo!X148&gt;=0,datos_campo!Y148&gt;=0),AVERAGE(datos_campo!X148:Y148),IF(OR(datos_campo!X148="",datos_campo!Y148=""),SUM(datos_campo!X148:Y148),"revisar"))*400</f>
        <v>17600</v>
      </c>
      <c r="Q144" s="125">
        <f>IF(AND(datos_campo!Z148&gt;=0,datos_campo!AA148&gt;=0),AVERAGE(datos_campo!Z148:AA148),IF(OR(datos_campo!Z148="",datos_campo!AA148=""),SUM(datos_campo!Z148:AA148),"revisar"))*400</f>
        <v>0</v>
      </c>
      <c r="R144" s="125">
        <f>IF(AND(datos_campo!AB148&gt;=0,datos_campo!AC148&gt;=0),AVERAGE(datos_campo!AB148:AC148),IF(OR(datos_campo!AB148="",datos_campo!AC148=""),SUM(datos_campo!AB148:AC148),"revisar"))*400</f>
        <v>0</v>
      </c>
      <c r="S144" s="125">
        <f>IF(AND(datos_campo!AD148&gt;=0,datos_campo!AE148&gt;=0),AVERAGE(datos_campo!AD148:AE148),IF(OR(datos_campo!AD148="",datos_campo!AE148=""),SUM(datos_campo!AD148:AE148),"revisar"))*400</f>
        <v>0</v>
      </c>
      <c r="T144" s="125">
        <f>IF(AND(datos_campo!AF148&gt;=0,datos_campo!AG148&gt;=0),AVERAGE(datos_campo!AF148:AG148),IF(OR(datos_campo!AF148="",datos_campo!AG148=""),SUM(datos_campo!AF148:AG148),"revisar"))*400</f>
        <v>0</v>
      </c>
      <c r="U144" s="125">
        <f t="shared" si="13"/>
        <v>42600</v>
      </c>
      <c r="V144" s="125">
        <f>IF(AND(datos_campo!AH148&gt;=0,datos_campo!AI148&gt;=0),AVERAGE(datos_campo!AH148:AI148),IF(OR(datos_campo!AH148="",datos_campo!AI148=""),SUM(datos_campo!AH148:AI148),"revisar"))*400</f>
        <v>0</v>
      </c>
      <c r="W144" s="125">
        <f>IF(AND(datos_campo!AJ148&gt;=0,datos_campo!AK148&gt;=0),AVERAGE(datos_campo!AJ148:AK148),IF(OR(datos_campo!AJ148="",datos_campo!AK148=""),SUM(datos_campo!AJ148:AK148),"revisar"))*400</f>
        <v>1600</v>
      </c>
      <c r="X144" s="130">
        <f t="shared" si="14"/>
        <v>1600</v>
      </c>
    </row>
    <row r="145" spans="1:24" x14ac:dyDescent="0.25">
      <c r="A145" s="124">
        <f>datos_campo!A149</f>
        <v>42885</v>
      </c>
      <c r="B145" s="125" t="str">
        <f>datos_campo!B149</f>
        <v>MONTERREY 5</v>
      </c>
      <c r="C145" s="126">
        <f>datos_campo!C149</f>
        <v>7</v>
      </c>
      <c r="D145" s="127" t="str">
        <f>datos_campo!D149</f>
        <v>T0R5</v>
      </c>
      <c r="E145" s="125">
        <f>datos_campo!E149</f>
        <v>75</v>
      </c>
      <c r="F145" s="128">
        <f>datos_campo!F149</f>
        <v>15</v>
      </c>
      <c r="G145" s="125">
        <f>datos_campo!G149</f>
        <v>0</v>
      </c>
      <c r="H145" s="125">
        <f>datos_campo!H149</f>
        <v>20</v>
      </c>
      <c r="I145" s="128">
        <f>(datos_campo!I149/H145)</f>
        <v>38.799999999999997</v>
      </c>
      <c r="J145" s="128">
        <f>(datos_campo!J149/H145)</f>
        <v>10.4</v>
      </c>
      <c r="K145" s="128">
        <f t="shared" si="10"/>
        <v>49.199999999999996</v>
      </c>
      <c r="L145" s="128">
        <f t="shared" si="11"/>
        <v>78.861788617886177</v>
      </c>
      <c r="M145" s="128">
        <f t="shared" si="12"/>
        <v>21.138211382113823</v>
      </c>
      <c r="N145" s="129">
        <f>IF(COUNTIF(datos_campo!L149:U149,"&gt;=0")&gt;=1,((SUM(datos_campo!L149:U149)*100)/(COUNTIF(datos_campo!L149:U149,"&gt;=0")*20))," ")</f>
        <v>14</v>
      </c>
      <c r="O145" s="125">
        <f>IF(AND(datos_campo!V149&gt;=0,datos_campo!W149&gt;=0),AVERAGE(datos_campo!V149:W149),IF(OR(datos_campo!V149="",datos_campo!W149=""),SUM(datos_campo!V149:W149),"revisar"))*400</f>
        <v>18800</v>
      </c>
      <c r="P145" s="125">
        <f>IF(AND(datos_campo!X149&gt;=0,datos_campo!Y149&gt;=0),AVERAGE(datos_campo!X149:Y149),IF(OR(datos_campo!X149="",datos_campo!Y149=""),SUM(datos_campo!X149:Y149),"revisar"))*400</f>
        <v>18400</v>
      </c>
      <c r="Q145" s="125">
        <f>IF(AND(datos_campo!Z149&gt;=0,datos_campo!AA149&gt;=0),AVERAGE(datos_campo!Z149:AA149),IF(OR(datos_campo!Z149="",datos_campo!AA149=""),SUM(datos_campo!Z149:AA149),"revisar"))*400</f>
        <v>0</v>
      </c>
      <c r="R145" s="125">
        <f>IF(AND(datos_campo!AB149&gt;=0,datos_campo!AC149&gt;=0),AVERAGE(datos_campo!AB149:AC149),IF(OR(datos_campo!AB149="",datos_campo!AC149=""),SUM(datos_campo!AB149:AC149),"revisar"))*400</f>
        <v>0</v>
      </c>
      <c r="S145" s="125">
        <f>IF(AND(datos_campo!AD149&gt;=0,datos_campo!AE149&gt;=0),AVERAGE(datos_campo!AD149:AE149),IF(OR(datos_campo!AD149="",datos_campo!AE149=""),SUM(datos_campo!AD149:AE149),"revisar"))*400</f>
        <v>0</v>
      </c>
      <c r="T145" s="125">
        <f>IF(AND(datos_campo!AF149&gt;=0,datos_campo!AG149&gt;=0),AVERAGE(datos_campo!AF149:AG149),IF(OR(datos_campo!AF149="",datos_campo!AG149=""),SUM(datos_campo!AF149:AG149),"revisar"))*400</f>
        <v>0</v>
      </c>
      <c r="U145" s="125">
        <f t="shared" si="13"/>
        <v>37200</v>
      </c>
      <c r="V145" s="125">
        <f>IF(AND(datos_campo!AH149&gt;=0,datos_campo!AI149&gt;=0),AVERAGE(datos_campo!AH149:AI149),IF(OR(datos_campo!AH149="",datos_campo!AI149=""),SUM(datos_campo!AH149:AI149),"revisar"))*400</f>
        <v>0</v>
      </c>
      <c r="W145" s="125">
        <f>IF(AND(datos_campo!AJ149&gt;=0,datos_campo!AK149&gt;=0),AVERAGE(datos_campo!AJ149:AK149),IF(OR(datos_campo!AJ149="",datos_campo!AK149=""),SUM(datos_campo!AJ149:AK149),"revisar"))*400</f>
        <v>2000</v>
      </c>
      <c r="X145" s="130">
        <f t="shared" si="14"/>
        <v>2000</v>
      </c>
    </row>
    <row r="146" spans="1:24" x14ac:dyDescent="0.25">
      <c r="A146" s="124">
        <f>datos_campo!A150</f>
        <v>42885</v>
      </c>
      <c r="B146" s="125" t="str">
        <f>datos_campo!B150</f>
        <v>MONTERREY 6</v>
      </c>
      <c r="C146" s="126">
        <f>datos_campo!C150</f>
        <v>7</v>
      </c>
      <c r="D146" s="127" t="str">
        <f>datos_campo!D150</f>
        <v>T1R1</v>
      </c>
      <c r="E146" s="125">
        <f>datos_campo!E150</f>
        <v>76</v>
      </c>
      <c r="F146" s="128">
        <f>datos_campo!F150</f>
        <v>17</v>
      </c>
      <c r="G146" s="125">
        <f>datos_campo!G150</f>
        <v>0</v>
      </c>
      <c r="H146" s="125">
        <f>datos_campo!H150</f>
        <v>20</v>
      </c>
      <c r="I146" s="128">
        <f>(datos_campo!I150/H146)</f>
        <v>38.85</v>
      </c>
      <c r="J146" s="128">
        <f>(datos_campo!J150/H146)</f>
        <v>17.100000000000001</v>
      </c>
      <c r="K146" s="128">
        <f t="shared" si="10"/>
        <v>55.95</v>
      </c>
      <c r="L146" s="128">
        <f t="shared" si="11"/>
        <v>69.436997319034845</v>
      </c>
      <c r="M146" s="128">
        <f t="shared" si="12"/>
        <v>30.563002680965148</v>
      </c>
      <c r="N146" s="129">
        <f>IF(COUNTIF(datos_campo!L150:U150,"&gt;=0")&gt;=1,((SUM(datos_campo!L150:U150)*100)/(COUNTIF(datos_campo!L150:U150,"&gt;=0")*20))," ")</f>
        <v>11.5</v>
      </c>
      <c r="O146" s="125">
        <f>IF(AND(datos_campo!V150&gt;=0,datos_campo!W150&gt;=0),AVERAGE(datos_campo!V150:W150),IF(OR(datos_campo!V150="",datos_campo!W150=""),SUM(datos_campo!V150:W150),"revisar"))*400</f>
        <v>2400</v>
      </c>
      <c r="P146" s="125">
        <f>IF(AND(datos_campo!X150&gt;=0,datos_campo!Y150&gt;=0),AVERAGE(datos_campo!X150:Y150),IF(OR(datos_campo!X150="",datos_campo!Y150=""),SUM(datos_campo!X150:Y150),"revisar"))*400</f>
        <v>200</v>
      </c>
      <c r="Q146" s="125">
        <f>IF(AND(datos_campo!Z150&gt;=0,datos_campo!AA150&gt;=0),AVERAGE(datos_campo!Z150:AA150),IF(OR(datos_campo!Z150="",datos_campo!AA150=""),SUM(datos_campo!Z150:AA150),"revisar"))*400</f>
        <v>0</v>
      </c>
      <c r="R146" s="125">
        <f>IF(AND(datos_campo!AB150&gt;=0,datos_campo!AC150&gt;=0),AVERAGE(datos_campo!AB150:AC150),IF(OR(datos_campo!AB150="",datos_campo!AC150=""),SUM(datos_campo!AB150:AC150),"revisar"))*400</f>
        <v>0</v>
      </c>
      <c r="S146" s="125">
        <f>IF(AND(datos_campo!AD150&gt;=0,datos_campo!AE150&gt;=0),AVERAGE(datos_campo!AD150:AE150),IF(OR(datos_campo!AD150="",datos_campo!AE150=""),SUM(datos_campo!AD150:AE150),"revisar"))*400</f>
        <v>0</v>
      </c>
      <c r="T146" s="125">
        <f>IF(AND(datos_campo!AF150&gt;=0,datos_campo!AG150&gt;=0),AVERAGE(datos_campo!AF150:AG150),IF(OR(datos_campo!AF150="",datos_campo!AG150=""),SUM(datos_campo!AF150:AG150),"revisar"))*400</f>
        <v>0</v>
      </c>
      <c r="U146" s="125">
        <f t="shared" si="13"/>
        <v>2600</v>
      </c>
      <c r="V146" s="125">
        <f>IF(AND(datos_campo!AH150&gt;=0,datos_campo!AI150&gt;=0),AVERAGE(datos_campo!AH150:AI150),IF(OR(datos_campo!AH150="",datos_campo!AI150=""),SUM(datos_campo!AH150:AI150),"revisar"))*400</f>
        <v>0</v>
      </c>
      <c r="W146" s="125">
        <f>IF(AND(datos_campo!AJ150&gt;=0,datos_campo!AK150&gt;=0),AVERAGE(datos_campo!AJ150:AK150),IF(OR(datos_campo!AJ150="",datos_campo!AK150=""),SUM(datos_campo!AJ150:AK150),"revisar"))*400</f>
        <v>200</v>
      </c>
      <c r="X146" s="130">
        <f t="shared" si="14"/>
        <v>200</v>
      </c>
    </row>
    <row r="147" spans="1:24" x14ac:dyDescent="0.25">
      <c r="A147" s="124">
        <f>datos_campo!A151</f>
        <v>42885</v>
      </c>
      <c r="B147" s="125" t="str">
        <f>datos_campo!B151</f>
        <v>MONTERREY 7</v>
      </c>
      <c r="C147" s="126">
        <f>datos_campo!C151</f>
        <v>7</v>
      </c>
      <c r="D147" s="127" t="str">
        <f>datos_campo!D151</f>
        <v>T1R2</v>
      </c>
      <c r="E147" s="125">
        <f>datos_campo!E151</f>
        <v>77</v>
      </c>
      <c r="F147" s="128">
        <f>datos_campo!F151</f>
        <v>18</v>
      </c>
      <c r="G147" s="125">
        <f>datos_campo!G151</f>
        <v>0</v>
      </c>
      <c r="H147" s="125">
        <f>datos_campo!H151</f>
        <v>20</v>
      </c>
      <c r="I147" s="128">
        <f>(datos_campo!I151/H147)</f>
        <v>55.7</v>
      </c>
      <c r="J147" s="128">
        <f>(datos_campo!J151/H147)</f>
        <v>14.7</v>
      </c>
      <c r="K147" s="128">
        <f t="shared" si="10"/>
        <v>70.400000000000006</v>
      </c>
      <c r="L147" s="128">
        <f t="shared" si="11"/>
        <v>79.119318181818173</v>
      </c>
      <c r="M147" s="128">
        <f t="shared" si="12"/>
        <v>20.880681818181817</v>
      </c>
      <c r="N147" s="129">
        <f>IF(COUNTIF(datos_campo!L151:U151,"&gt;=0")&gt;=1,((SUM(datos_campo!L151:U151)*100)/(COUNTIF(datos_campo!L151:U151,"&gt;=0")*20))," ")</f>
        <v>9.5</v>
      </c>
      <c r="O147" s="125">
        <f>IF(AND(datos_campo!V151&gt;=0,datos_campo!W151&gt;=0),AVERAGE(datos_campo!V151:W151),IF(OR(datos_campo!V151="",datos_campo!W151=""),SUM(datos_campo!V151:W151),"revisar"))*400</f>
        <v>1400</v>
      </c>
      <c r="P147" s="125">
        <f>IF(AND(datos_campo!X151&gt;=0,datos_campo!Y151&gt;=0),AVERAGE(datos_campo!X151:Y151),IF(OR(datos_campo!X151="",datos_campo!Y151=""),SUM(datos_campo!X151:Y151),"revisar"))*400</f>
        <v>2200</v>
      </c>
      <c r="Q147" s="125">
        <f>IF(AND(datos_campo!Z151&gt;=0,datos_campo!AA151&gt;=0),AVERAGE(datos_campo!Z151:AA151),IF(OR(datos_campo!Z151="",datos_campo!AA151=""),SUM(datos_campo!Z151:AA151),"revisar"))*400</f>
        <v>0</v>
      </c>
      <c r="R147" s="125">
        <f>IF(AND(datos_campo!AB151&gt;=0,datos_campo!AC151&gt;=0),AVERAGE(datos_campo!AB151:AC151),IF(OR(datos_campo!AB151="",datos_campo!AC151=""),SUM(datos_campo!AB151:AC151),"revisar"))*400</f>
        <v>0</v>
      </c>
      <c r="S147" s="125">
        <f>IF(AND(datos_campo!AD151&gt;=0,datos_campo!AE151&gt;=0),AVERAGE(datos_campo!AD151:AE151),IF(OR(datos_campo!AD151="",datos_campo!AE151=""),SUM(datos_campo!AD151:AE151),"revisar"))*400</f>
        <v>0</v>
      </c>
      <c r="T147" s="125">
        <f>IF(AND(datos_campo!AF151&gt;=0,datos_campo!AG151&gt;=0),AVERAGE(datos_campo!AF151:AG151),IF(OR(datos_campo!AF151="",datos_campo!AG151=""),SUM(datos_campo!AF151:AG151),"revisar"))*400</f>
        <v>0</v>
      </c>
      <c r="U147" s="125">
        <f t="shared" si="13"/>
        <v>3600</v>
      </c>
      <c r="V147" s="125">
        <f>IF(AND(datos_campo!AH151&gt;=0,datos_campo!AI151&gt;=0),AVERAGE(datos_campo!AH151:AI151),IF(OR(datos_campo!AH151="",datos_campo!AI151=""),SUM(datos_campo!AH151:AI151),"revisar"))*400</f>
        <v>0</v>
      </c>
      <c r="W147" s="125">
        <f>IF(AND(datos_campo!AJ151&gt;=0,datos_campo!AK151&gt;=0),AVERAGE(datos_campo!AJ151:AK151),IF(OR(datos_campo!AJ151="",datos_campo!AK151=""),SUM(datos_campo!AJ151:AK151),"revisar"))*400</f>
        <v>0</v>
      </c>
      <c r="X147" s="130">
        <f t="shared" si="14"/>
        <v>0</v>
      </c>
    </row>
    <row r="148" spans="1:24" x14ac:dyDescent="0.25">
      <c r="A148" s="124">
        <f>datos_campo!A152</f>
        <v>42885</v>
      </c>
      <c r="B148" s="125" t="str">
        <f>datos_campo!B152</f>
        <v>MONTERREY 8</v>
      </c>
      <c r="C148" s="126">
        <f>datos_campo!C152</f>
        <v>7</v>
      </c>
      <c r="D148" s="127" t="str">
        <f>datos_campo!D152</f>
        <v>T1R3</v>
      </c>
      <c r="E148" s="125">
        <f>datos_campo!E152</f>
        <v>78</v>
      </c>
      <c r="F148" s="128">
        <f>datos_campo!F152</f>
        <v>18</v>
      </c>
      <c r="G148" s="125">
        <f>datos_campo!G152</f>
        <v>0</v>
      </c>
      <c r="H148" s="125">
        <f>datos_campo!H152</f>
        <v>20</v>
      </c>
      <c r="I148" s="128">
        <f>(datos_campo!I152/H148)</f>
        <v>42.35</v>
      </c>
      <c r="J148" s="128">
        <f>(datos_campo!J152/H148)</f>
        <v>21.25</v>
      </c>
      <c r="K148" s="128">
        <f t="shared" si="10"/>
        <v>63.6</v>
      </c>
      <c r="L148" s="128">
        <f t="shared" si="11"/>
        <v>66.588050314465406</v>
      </c>
      <c r="M148" s="128">
        <f t="shared" si="12"/>
        <v>33.411949685534587</v>
      </c>
      <c r="N148" s="129">
        <f>IF(COUNTIF(datos_campo!L152:U152,"&gt;=0")&gt;=1,((SUM(datos_campo!L152:U152)*100)/(COUNTIF(datos_campo!L152:U152,"&gt;=0")*20))," ")</f>
        <v>0</v>
      </c>
      <c r="O148" s="125">
        <f>IF(AND(datos_campo!V152&gt;=0,datos_campo!W152&gt;=0),AVERAGE(datos_campo!V152:W152),IF(OR(datos_campo!V152="",datos_campo!W152=""),SUM(datos_campo!V152:W152),"revisar"))*400</f>
        <v>2800</v>
      </c>
      <c r="P148" s="125">
        <f>IF(AND(datos_campo!X152&gt;=0,datos_campo!Y152&gt;=0),AVERAGE(datos_campo!X152:Y152),IF(OR(datos_campo!X152="",datos_campo!Y152=""),SUM(datos_campo!X152:Y152),"revisar"))*400</f>
        <v>3800</v>
      </c>
      <c r="Q148" s="125">
        <f>IF(AND(datos_campo!Z152&gt;=0,datos_campo!AA152&gt;=0),AVERAGE(datos_campo!Z152:AA152),IF(OR(datos_campo!Z152="",datos_campo!AA152=""),SUM(datos_campo!Z152:AA152),"revisar"))*400</f>
        <v>0</v>
      </c>
      <c r="R148" s="125">
        <f>IF(AND(datos_campo!AB152&gt;=0,datos_campo!AC152&gt;=0),AVERAGE(datos_campo!AB152:AC152),IF(OR(datos_campo!AB152="",datos_campo!AC152=""),SUM(datos_campo!AB152:AC152),"revisar"))*400</f>
        <v>0</v>
      </c>
      <c r="S148" s="125">
        <f>IF(AND(datos_campo!AD152&gt;=0,datos_campo!AE152&gt;=0),AVERAGE(datos_campo!AD152:AE152),IF(OR(datos_campo!AD152="",datos_campo!AE152=""),SUM(datos_campo!AD152:AE152),"revisar"))*400</f>
        <v>0</v>
      </c>
      <c r="T148" s="125">
        <f>IF(AND(datos_campo!AF152&gt;=0,datos_campo!AG152&gt;=0),AVERAGE(datos_campo!AF152:AG152),IF(OR(datos_campo!AF152="",datos_campo!AG152=""),SUM(datos_campo!AF152:AG152),"revisar"))*400</f>
        <v>0</v>
      </c>
      <c r="U148" s="125">
        <f t="shared" si="13"/>
        <v>6600</v>
      </c>
      <c r="V148" s="125">
        <f>IF(AND(datos_campo!AH152&gt;=0,datos_campo!AI152&gt;=0),AVERAGE(datos_campo!AH152:AI152),IF(OR(datos_campo!AH152="",datos_campo!AI152=""),SUM(datos_campo!AH152:AI152),"revisar"))*400</f>
        <v>0</v>
      </c>
      <c r="W148" s="125">
        <f>IF(AND(datos_campo!AJ152&gt;=0,datos_campo!AK152&gt;=0),AVERAGE(datos_campo!AJ152:AK152),IF(OR(datos_campo!AJ152="",datos_campo!AK152=""),SUM(datos_campo!AJ152:AK152),"revisar"))*400</f>
        <v>0</v>
      </c>
      <c r="X148" s="130">
        <f t="shared" si="14"/>
        <v>0</v>
      </c>
    </row>
    <row r="149" spans="1:24" x14ac:dyDescent="0.25">
      <c r="A149" s="124">
        <f>datos_campo!A153</f>
        <v>42885</v>
      </c>
      <c r="B149" s="125" t="str">
        <f>datos_campo!B153</f>
        <v>MONTERREY 9</v>
      </c>
      <c r="C149" s="126">
        <f>datos_campo!C153</f>
        <v>7</v>
      </c>
      <c r="D149" s="127" t="str">
        <f>datos_campo!D153</f>
        <v>T1R4</v>
      </c>
      <c r="E149" s="125">
        <f>datos_campo!E153</f>
        <v>79</v>
      </c>
      <c r="F149" s="128">
        <f>datos_campo!F153</f>
        <v>17</v>
      </c>
      <c r="G149" s="125">
        <f>datos_campo!G153</f>
        <v>0</v>
      </c>
      <c r="H149" s="125">
        <f>datos_campo!H153</f>
        <v>20</v>
      </c>
      <c r="I149" s="128">
        <f>(datos_campo!I153/H149)</f>
        <v>44.15</v>
      </c>
      <c r="J149" s="128">
        <f>(datos_campo!J153/H149)</f>
        <v>6.45</v>
      </c>
      <c r="K149" s="128">
        <f t="shared" si="10"/>
        <v>50.6</v>
      </c>
      <c r="L149" s="128">
        <f t="shared" si="11"/>
        <v>87.252964426877469</v>
      </c>
      <c r="M149" s="128">
        <f t="shared" si="12"/>
        <v>12.747035573122529</v>
      </c>
      <c r="N149" s="129">
        <f>IF(COUNTIF(datos_campo!L153:U153,"&gt;=0")&gt;=1,((SUM(datos_campo!L153:U153)*100)/(COUNTIF(datos_campo!L153:U153,"&gt;=0")*20))," ")</f>
        <v>11</v>
      </c>
      <c r="O149" s="125">
        <f>IF(AND(datos_campo!V153&gt;=0,datos_campo!W153&gt;=0),AVERAGE(datos_campo!V153:W153),IF(OR(datos_campo!V153="",datos_campo!W153=""),SUM(datos_campo!V153:W153),"revisar"))*400</f>
        <v>2000</v>
      </c>
      <c r="P149" s="125">
        <f>IF(AND(datos_campo!X153&gt;=0,datos_campo!Y153&gt;=0),AVERAGE(datos_campo!X153:Y153),IF(OR(datos_campo!X153="",datos_campo!Y153=""),SUM(datos_campo!X153:Y153),"revisar"))*400</f>
        <v>2600</v>
      </c>
      <c r="Q149" s="125">
        <f>IF(AND(datos_campo!Z153&gt;=0,datos_campo!AA153&gt;=0),AVERAGE(datos_campo!Z153:AA153),IF(OR(datos_campo!Z153="",datos_campo!AA153=""),SUM(datos_campo!Z153:AA153),"revisar"))*400</f>
        <v>0</v>
      </c>
      <c r="R149" s="125">
        <f>IF(AND(datos_campo!AB153&gt;=0,datos_campo!AC153&gt;=0),AVERAGE(datos_campo!AB153:AC153),IF(OR(datos_campo!AB153="",datos_campo!AC153=""),SUM(datos_campo!AB153:AC153),"revisar"))*400</f>
        <v>0</v>
      </c>
      <c r="S149" s="125">
        <f>IF(AND(datos_campo!AD153&gt;=0,datos_campo!AE153&gt;=0),AVERAGE(datos_campo!AD153:AE153),IF(OR(datos_campo!AD153="",datos_campo!AE153=""),SUM(datos_campo!AD153:AE153),"revisar"))*400</f>
        <v>0</v>
      </c>
      <c r="T149" s="125">
        <f>IF(AND(datos_campo!AF153&gt;=0,datos_campo!AG153&gt;=0),AVERAGE(datos_campo!AF153:AG153),IF(OR(datos_campo!AF153="",datos_campo!AG153=""),SUM(datos_campo!AF153:AG153),"revisar"))*400</f>
        <v>0</v>
      </c>
      <c r="U149" s="125">
        <f t="shared" si="13"/>
        <v>4600</v>
      </c>
      <c r="V149" s="125">
        <f>IF(AND(datos_campo!AH153&gt;=0,datos_campo!AI153&gt;=0),AVERAGE(datos_campo!AH153:AI153),IF(OR(datos_campo!AH153="",datos_campo!AI153=""),SUM(datos_campo!AH153:AI153),"revisar"))*400</f>
        <v>0</v>
      </c>
      <c r="W149" s="125">
        <f>IF(AND(datos_campo!AJ153&gt;=0,datos_campo!AK153&gt;=0),AVERAGE(datos_campo!AJ153:AK153),IF(OR(datos_campo!AJ153="",datos_campo!AK153=""),SUM(datos_campo!AJ153:AK153),"revisar"))*400</f>
        <v>0</v>
      </c>
      <c r="X149" s="130">
        <f t="shared" si="14"/>
        <v>0</v>
      </c>
    </row>
    <row r="150" spans="1:24" ht="15.75" thickBot="1" x14ac:dyDescent="0.3">
      <c r="A150" s="131">
        <f>datos_campo!A154</f>
        <v>42885</v>
      </c>
      <c r="B150" s="132" t="str">
        <f>datos_campo!B154</f>
        <v>MONTERREY 10</v>
      </c>
      <c r="C150" s="133">
        <f>datos_campo!C154</f>
        <v>7</v>
      </c>
      <c r="D150" s="134" t="str">
        <f>datos_campo!D154</f>
        <v>T1R5</v>
      </c>
      <c r="E150" s="132">
        <f>datos_campo!E154</f>
        <v>80</v>
      </c>
      <c r="F150" s="135">
        <f>datos_campo!F154</f>
        <v>17</v>
      </c>
      <c r="G150" s="132">
        <f>datos_campo!G154</f>
        <v>0</v>
      </c>
      <c r="H150" s="132">
        <f>datos_campo!H154</f>
        <v>20</v>
      </c>
      <c r="I150" s="135">
        <f>(datos_campo!I154/H150)</f>
        <v>37.799999999999997</v>
      </c>
      <c r="J150" s="135">
        <f>(datos_campo!J154/H150)</f>
        <v>14.95</v>
      </c>
      <c r="K150" s="135">
        <f t="shared" si="10"/>
        <v>52.75</v>
      </c>
      <c r="L150" s="135">
        <f t="shared" si="11"/>
        <v>71.658767772511837</v>
      </c>
      <c r="M150" s="135">
        <f t="shared" si="12"/>
        <v>28.341232227488153</v>
      </c>
      <c r="N150" s="136">
        <f>IF(COUNTIF(datos_campo!L154:U154,"&gt;=0")&gt;=1,((SUM(datos_campo!L154:U154)*100)/(COUNTIF(datos_campo!L154:U154,"&gt;=0")*20))," ")</f>
        <v>3</v>
      </c>
      <c r="O150" s="132">
        <f>IF(AND(datos_campo!V154&gt;=0,datos_campo!W154&gt;=0),AVERAGE(datos_campo!V154:W154),IF(OR(datos_campo!V154="",datos_campo!W154=""),SUM(datos_campo!V154:W154),"revisar"))*400</f>
        <v>10600</v>
      </c>
      <c r="P150" s="132">
        <f>IF(AND(datos_campo!X154&gt;=0,datos_campo!Y154&gt;=0),AVERAGE(datos_campo!X154:Y154),IF(OR(datos_campo!X154="",datos_campo!Y154=""),SUM(datos_campo!X154:Y154),"revisar"))*400</f>
        <v>5000</v>
      </c>
      <c r="Q150" s="132">
        <f>IF(AND(datos_campo!Z154&gt;=0,datos_campo!AA154&gt;=0),AVERAGE(datos_campo!Z154:AA154),IF(OR(datos_campo!Z154="",datos_campo!AA154=""),SUM(datos_campo!Z154:AA154),"revisar"))*400</f>
        <v>0</v>
      </c>
      <c r="R150" s="132">
        <f>IF(AND(datos_campo!AB154&gt;=0,datos_campo!AC154&gt;=0),AVERAGE(datos_campo!AB154:AC154),IF(OR(datos_campo!AB154="",datos_campo!AC154=""),SUM(datos_campo!AB154:AC154),"revisar"))*400</f>
        <v>0</v>
      </c>
      <c r="S150" s="132">
        <f>IF(AND(datos_campo!AD154&gt;=0,datos_campo!AE154&gt;=0),AVERAGE(datos_campo!AD154:AE154),IF(OR(datos_campo!AD154="",datos_campo!AE154=""),SUM(datos_campo!AD154:AE154),"revisar"))*400</f>
        <v>0</v>
      </c>
      <c r="T150" s="132">
        <f>IF(AND(datos_campo!AF154&gt;=0,datos_campo!AG154&gt;=0),AVERAGE(datos_campo!AF154:AG154),IF(OR(datos_campo!AF154="",datos_campo!AG154=""),SUM(datos_campo!AF154:AG154),"revisar"))*400</f>
        <v>0</v>
      </c>
      <c r="U150" s="132">
        <f t="shared" si="13"/>
        <v>15600</v>
      </c>
      <c r="V150" s="132">
        <f>IF(AND(datos_campo!AH154&gt;=0,datos_campo!AI154&gt;=0),AVERAGE(datos_campo!AH154:AI154),IF(OR(datos_campo!AH154="",datos_campo!AI154=""),SUM(datos_campo!AH154:AI154),"revisar"))*400</f>
        <v>200</v>
      </c>
      <c r="W150" s="132">
        <f>IF(AND(datos_campo!AJ154&gt;=0,datos_campo!AK154&gt;=0),AVERAGE(datos_campo!AJ154:AK154),IF(OR(datos_campo!AJ154="",datos_campo!AK154=""),SUM(datos_campo!AJ154:AK154),"revisar"))*400</f>
        <v>0</v>
      </c>
      <c r="X150" s="137">
        <f t="shared" si="14"/>
        <v>200</v>
      </c>
    </row>
    <row r="151" spans="1:24" x14ac:dyDescent="0.25">
      <c r="A151" s="107"/>
      <c r="B151" s="108"/>
      <c r="C151" s="108"/>
      <c r="D151" s="109"/>
      <c r="E151" s="108"/>
      <c r="F151" s="110"/>
      <c r="G151" s="108"/>
      <c r="H151" s="108"/>
      <c r="I151" s="110"/>
      <c r="J151" s="110"/>
      <c r="K151" s="110"/>
      <c r="L151" s="110"/>
      <c r="M151" s="110"/>
      <c r="N151" s="111"/>
      <c r="O151" s="108"/>
      <c r="P151" s="108"/>
      <c r="Q151" s="108"/>
      <c r="R151" s="108"/>
      <c r="S151" s="108"/>
      <c r="T151" s="108"/>
      <c r="U151" s="108"/>
      <c r="V151" s="108"/>
      <c r="W151" s="108"/>
      <c r="X151" s="112"/>
    </row>
    <row r="152" spans="1:24" x14ac:dyDescent="0.25">
      <c r="A152" s="107"/>
      <c r="B152" s="108"/>
      <c r="C152" s="108"/>
      <c r="D152" s="109"/>
      <c r="E152" s="108"/>
      <c r="F152" s="110"/>
      <c r="G152" s="108"/>
      <c r="H152" s="108"/>
      <c r="I152" s="110"/>
      <c r="J152" s="110"/>
      <c r="K152" s="110"/>
      <c r="L152" s="110"/>
      <c r="M152" s="110"/>
      <c r="N152" s="111"/>
      <c r="O152" s="108"/>
      <c r="P152" s="108"/>
      <c r="Q152" s="108"/>
      <c r="R152" s="108"/>
      <c r="S152" s="108"/>
      <c r="T152" s="108"/>
      <c r="U152" s="108"/>
      <c r="V152" s="108"/>
      <c r="W152" s="108"/>
      <c r="X152" s="112"/>
    </row>
    <row r="153" spans="1:24" x14ac:dyDescent="0.25">
      <c r="A153" s="107"/>
      <c r="B153" s="108"/>
      <c r="C153" s="108"/>
      <c r="D153" s="109"/>
      <c r="E153" s="108"/>
      <c r="F153" s="110"/>
      <c r="G153" s="108"/>
      <c r="H153" s="108"/>
      <c r="I153" s="110"/>
      <c r="J153" s="110"/>
      <c r="K153" s="110"/>
      <c r="L153" s="110"/>
      <c r="M153" s="110"/>
      <c r="N153" s="111"/>
      <c r="O153" s="108"/>
      <c r="P153" s="108"/>
      <c r="Q153" s="108"/>
      <c r="R153" s="108"/>
      <c r="S153" s="108"/>
      <c r="T153" s="108"/>
      <c r="U153" s="108"/>
      <c r="V153" s="108"/>
      <c r="W153" s="108"/>
      <c r="X153" s="112"/>
    </row>
    <row r="154" spans="1:24" x14ac:dyDescent="0.25">
      <c r="A154" s="107"/>
      <c r="B154" s="108"/>
      <c r="C154" s="108"/>
      <c r="D154" s="109"/>
      <c r="E154" s="108"/>
      <c r="F154" s="110"/>
      <c r="G154" s="108"/>
      <c r="H154" s="108"/>
      <c r="I154" s="110"/>
      <c r="J154" s="110"/>
      <c r="K154" s="110"/>
      <c r="L154" s="110"/>
      <c r="M154" s="110"/>
      <c r="N154" s="111"/>
      <c r="O154" s="108"/>
      <c r="P154" s="108"/>
      <c r="Q154" s="108"/>
      <c r="R154" s="108"/>
      <c r="S154" s="108"/>
      <c r="T154" s="108"/>
      <c r="U154" s="108"/>
      <c r="V154" s="108"/>
      <c r="W154" s="108"/>
      <c r="X154" s="112"/>
    </row>
    <row r="155" spans="1:24" x14ac:dyDescent="0.25">
      <c r="A155" s="107"/>
      <c r="B155" s="108"/>
      <c r="C155" s="108"/>
      <c r="D155" s="109"/>
      <c r="E155" s="108"/>
      <c r="F155" s="110"/>
      <c r="G155" s="108"/>
      <c r="H155" s="108"/>
      <c r="I155" s="110"/>
      <c r="J155" s="110"/>
      <c r="K155" s="110"/>
      <c r="L155" s="110"/>
      <c r="M155" s="110"/>
      <c r="N155" s="111"/>
      <c r="O155" s="108"/>
      <c r="P155" s="108"/>
      <c r="Q155" s="108"/>
      <c r="R155" s="108"/>
      <c r="S155" s="108"/>
      <c r="T155" s="108"/>
      <c r="U155" s="108"/>
      <c r="V155" s="108"/>
      <c r="W155" s="108"/>
      <c r="X155" s="112"/>
    </row>
    <row r="156" spans="1:24" x14ac:dyDescent="0.25">
      <c r="A156" s="107"/>
      <c r="B156" s="108"/>
      <c r="C156" s="108"/>
      <c r="D156" s="109"/>
      <c r="E156" s="108"/>
      <c r="F156" s="110"/>
      <c r="G156" s="108"/>
      <c r="H156" s="108"/>
      <c r="I156" s="110"/>
      <c r="J156" s="110"/>
      <c r="K156" s="110"/>
      <c r="L156" s="110"/>
      <c r="M156" s="110"/>
      <c r="N156" s="111"/>
      <c r="O156" s="108"/>
      <c r="P156" s="108"/>
      <c r="Q156" s="108"/>
      <c r="R156" s="108"/>
      <c r="S156" s="108"/>
      <c r="T156" s="108"/>
      <c r="U156" s="108"/>
      <c r="V156" s="108"/>
      <c r="W156" s="108"/>
      <c r="X156" s="112"/>
    </row>
    <row r="157" spans="1:24" x14ac:dyDescent="0.25">
      <c r="A157" s="107"/>
      <c r="B157" s="108"/>
      <c r="C157" s="108"/>
      <c r="D157" s="109"/>
      <c r="E157" s="108"/>
      <c r="F157" s="110"/>
      <c r="G157" s="108"/>
      <c r="H157" s="108"/>
      <c r="I157" s="110"/>
      <c r="J157" s="110"/>
      <c r="K157" s="110"/>
      <c r="L157" s="110"/>
      <c r="M157" s="110"/>
      <c r="N157" s="111"/>
      <c r="O157" s="108"/>
      <c r="P157" s="108"/>
      <c r="Q157" s="108"/>
      <c r="R157" s="108"/>
      <c r="S157" s="108"/>
      <c r="T157" s="108"/>
      <c r="U157" s="108"/>
      <c r="V157" s="108"/>
      <c r="W157" s="108"/>
      <c r="X157" s="112"/>
    </row>
    <row r="158" spans="1:24" x14ac:dyDescent="0.25">
      <c r="A158" s="107"/>
      <c r="B158" s="108"/>
      <c r="C158" s="108"/>
      <c r="D158" s="109"/>
      <c r="E158" s="108"/>
      <c r="F158" s="110"/>
      <c r="G158" s="108"/>
      <c r="H158" s="108"/>
      <c r="I158" s="110"/>
      <c r="J158" s="110"/>
      <c r="K158" s="110"/>
      <c r="L158" s="110"/>
      <c r="M158" s="110"/>
      <c r="N158" s="111"/>
      <c r="O158" s="108"/>
      <c r="P158" s="108"/>
      <c r="Q158" s="108"/>
      <c r="R158" s="108"/>
      <c r="S158" s="108"/>
      <c r="T158" s="108"/>
      <c r="U158" s="108"/>
      <c r="V158" s="108"/>
      <c r="W158" s="108"/>
      <c r="X158" s="112"/>
    </row>
    <row r="159" spans="1:24" x14ac:dyDescent="0.25">
      <c r="A159" s="107"/>
      <c r="B159" s="108"/>
      <c r="C159" s="108"/>
      <c r="D159" s="109"/>
      <c r="E159" s="108"/>
      <c r="F159" s="110"/>
      <c r="G159" s="108"/>
      <c r="H159" s="108"/>
      <c r="I159" s="110"/>
      <c r="J159" s="110"/>
      <c r="K159" s="110"/>
      <c r="L159" s="110"/>
      <c r="M159" s="110"/>
      <c r="N159" s="111"/>
      <c r="O159" s="108"/>
      <c r="P159" s="108"/>
      <c r="Q159" s="108"/>
      <c r="R159" s="108"/>
      <c r="S159" s="108"/>
      <c r="T159" s="108"/>
      <c r="U159" s="108"/>
      <c r="V159" s="108"/>
      <c r="W159" s="108"/>
      <c r="X159" s="112"/>
    </row>
    <row r="160" spans="1:24" x14ac:dyDescent="0.25">
      <c r="A160" s="107"/>
      <c r="B160" s="108"/>
      <c r="C160" s="108"/>
      <c r="D160" s="109"/>
      <c r="E160" s="108"/>
      <c r="F160" s="110"/>
      <c r="G160" s="108"/>
      <c r="H160" s="108"/>
      <c r="I160" s="110"/>
      <c r="J160" s="110"/>
      <c r="K160" s="110"/>
      <c r="L160" s="110"/>
      <c r="M160" s="110"/>
      <c r="N160" s="111"/>
      <c r="O160" s="108"/>
      <c r="P160" s="108"/>
      <c r="Q160" s="108"/>
      <c r="R160" s="108"/>
      <c r="S160" s="108"/>
      <c r="T160" s="108"/>
      <c r="U160" s="108"/>
      <c r="V160" s="108"/>
      <c r="W160" s="108"/>
      <c r="X160" s="112"/>
    </row>
    <row r="161" spans="1:24" x14ac:dyDescent="0.25">
      <c r="A161" s="107"/>
      <c r="B161" s="108"/>
      <c r="C161" s="108"/>
      <c r="D161" s="109"/>
      <c r="E161" s="108"/>
      <c r="F161" s="110"/>
      <c r="G161" s="108"/>
      <c r="H161" s="108"/>
      <c r="I161" s="110"/>
      <c r="J161" s="110"/>
      <c r="K161" s="110"/>
      <c r="L161" s="110"/>
      <c r="M161" s="110"/>
      <c r="N161" s="111"/>
      <c r="O161" s="108"/>
      <c r="P161" s="108"/>
      <c r="Q161" s="108"/>
      <c r="R161" s="108"/>
      <c r="S161" s="108"/>
      <c r="T161" s="108"/>
      <c r="U161" s="108"/>
      <c r="V161" s="108"/>
      <c r="W161" s="108"/>
      <c r="X161" s="112"/>
    </row>
    <row r="162" spans="1:24" x14ac:dyDescent="0.25">
      <c r="A162" s="107"/>
      <c r="B162" s="108"/>
      <c r="C162" s="108"/>
      <c r="D162" s="109"/>
      <c r="E162" s="108"/>
      <c r="F162" s="110"/>
      <c r="G162" s="108"/>
      <c r="H162" s="108"/>
      <c r="I162" s="110"/>
      <c r="J162" s="110"/>
      <c r="K162" s="110"/>
      <c r="L162" s="110"/>
      <c r="M162" s="110"/>
      <c r="N162" s="111"/>
      <c r="O162" s="108"/>
      <c r="P162" s="108"/>
      <c r="Q162" s="108"/>
      <c r="R162" s="108"/>
      <c r="S162" s="108"/>
      <c r="T162" s="108"/>
      <c r="U162" s="108"/>
      <c r="V162" s="108"/>
      <c r="W162" s="108"/>
      <c r="X162" s="112"/>
    </row>
    <row r="163" spans="1:24" x14ac:dyDescent="0.25">
      <c r="A163" s="107"/>
      <c r="B163" s="108"/>
      <c r="C163" s="108"/>
      <c r="D163" s="109"/>
      <c r="E163" s="108"/>
      <c r="F163" s="110"/>
      <c r="G163" s="108"/>
      <c r="H163" s="108"/>
      <c r="I163" s="110"/>
      <c r="J163" s="110"/>
      <c r="K163" s="110"/>
      <c r="L163" s="110"/>
      <c r="M163" s="110"/>
      <c r="N163" s="111"/>
      <c r="O163" s="108"/>
      <c r="P163" s="108"/>
      <c r="Q163" s="108"/>
      <c r="R163" s="108"/>
      <c r="S163" s="108"/>
      <c r="T163" s="108"/>
      <c r="U163" s="108"/>
      <c r="V163" s="108"/>
      <c r="W163" s="108"/>
      <c r="X163" s="112"/>
    </row>
    <row r="164" spans="1:24" x14ac:dyDescent="0.25">
      <c r="A164" s="107"/>
      <c r="B164" s="108"/>
      <c r="C164" s="108"/>
      <c r="D164" s="109"/>
      <c r="E164" s="108"/>
      <c r="F164" s="110"/>
      <c r="G164" s="108"/>
      <c r="H164" s="108"/>
      <c r="I164" s="110"/>
      <c r="J164" s="110"/>
      <c r="K164" s="110"/>
      <c r="L164" s="110"/>
      <c r="M164" s="110"/>
      <c r="N164" s="111"/>
      <c r="O164" s="108"/>
      <c r="P164" s="108"/>
      <c r="Q164" s="108"/>
      <c r="R164" s="108"/>
      <c r="S164" s="108"/>
      <c r="T164" s="108"/>
      <c r="U164" s="108"/>
      <c r="V164" s="108"/>
      <c r="W164" s="108"/>
      <c r="X164" s="112"/>
    </row>
    <row r="165" spans="1:24" x14ac:dyDescent="0.25">
      <c r="A165" s="107"/>
      <c r="B165" s="108"/>
      <c r="C165" s="108"/>
      <c r="D165" s="109"/>
      <c r="E165" s="108"/>
      <c r="F165" s="110"/>
      <c r="G165" s="108"/>
      <c r="H165" s="108"/>
      <c r="I165" s="110"/>
      <c r="J165" s="110"/>
      <c r="K165" s="110"/>
      <c r="L165" s="110"/>
      <c r="M165" s="110"/>
      <c r="N165" s="111"/>
      <c r="O165" s="108"/>
      <c r="P165" s="108"/>
      <c r="Q165" s="108"/>
      <c r="R165" s="108"/>
      <c r="S165" s="108"/>
      <c r="T165" s="108"/>
      <c r="U165" s="108"/>
      <c r="V165" s="108"/>
      <c r="W165" s="108"/>
      <c r="X165" s="112"/>
    </row>
    <row r="166" spans="1:24" x14ac:dyDescent="0.25">
      <c r="A166" s="107"/>
      <c r="B166" s="108"/>
      <c r="C166" s="108"/>
      <c r="D166" s="109"/>
      <c r="E166" s="108"/>
      <c r="F166" s="110"/>
      <c r="G166" s="108"/>
      <c r="H166" s="108"/>
      <c r="I166" s="110"/>
      <c r="J166" s="110"/>
      <c r="K166" s="110"/>
      <c r="L166" s="110"/>
      <c r="M166" s="110"/>
      <c r="N166" s="111"/>
      <c r="O166" s="108"/>
      <c r="P166" s="108"/>
      <c r="Q166" s="108"/>
      <c r="R166" s="108"/>
      <c r="S166" s="108"/>
      <c r="T166" s="108"/>
      <c r="U166" s="108"/>
      <c r="V166" s="108"/>
      <c r="W166" s="108"/>
      <c r="X166" s="112"/>
    </row>
    <row r="167" spans="1:24" x14ac:dyDescent="0.25">
      <c r="A167" s="107"/>
      <c r="B167" s="108"/>
      <c r="C167" s="108"/>
      <c r="D167" s="109"/>
      <c r="E167" s="108"/>
      <c r="F167" s="110"/>
      <c r="G167" s="108"/>
      <c r="H167" s="108"/>
      <c r="I167" s="110"/>
      <c r="J167" s="110"/>
      <c r="K167" s="110"/>
      <c r="L167" s="110"/>
      <c r="M167" s="110"/>
      <c r="N167" s="111"/>
      <c r="O167" s="108"/>
      <c r="P167" s="108"/>
      <c r="Q167" s="108"/>
      <c r="R167" s="108"/>
      <c r="S167" s="108"/>
      <c r="T167" s="108"/>
      <c r="U167" s="108"/>
      <c r="V167" s="108"/>
      <c r="W167" s="108"/>
      <c r="X167" s="112"/>
    </row>
    <row r="168" spans="1:24" x14ac:dyDescent="0.25">
      <c r="A168" s="107"/>
      <c r="B168" s="108"/>
      <c r="C168" s="108"/>
      <c r="D168" s="109"/>
      <c r="E168" s="108"/>
      <c r="F168" s="110"/>
      <c r="G168" s="108"/>
      <c r="H168" s="108"/>
      <c r="I168" s="110"/>
      <c r="J168" s="110"/>
      <c r="K168" s="110"/>
      <c r="L168" s="110"/>
      <c r="M168" s="110"/>
      <c r="N168" s="111"/>
      <c r="O168" s="108"/>
      <c r="P168" s="108"/>
      <c r="Q168" s="108"/>
      <c r="R168" s="108"/>
      <c r="S168" s="108"/>
      <c r="T168" s="108"/>
      <c r="U168" s="108"/>
      <c r="V168" s="108"/>
      <c r="W168" s="108"/>
      <c r="X168" s="112"/>
    </row>
    <row r="169" spans="1:24" x14ac:dyDescent="0.25">
      <c r="A169" s="107"/>
      <c r="B169" s="108"/>
      <c r="C169" s="108"/>
      <c r="D169" s="109"/>
      <c r="E169" s="108"/>
      <c r="F169" s="110"/>
      <c r="G169" s="108"/>
      <c r="H169" s="108"/>
      <c r="I169" s="110"/>
      <c r="J169" s="110"/>
      <c r="K169" s="110"/>
      <c r="L169" s="110"/>
      <c r="M169" s="110"/>
      <c r="N169" s="111"/>
      <c r="O169" s="108"/>
      <c r="P169" s="108"/>
      <c r="Q169" s="108"/>
      <c r="R169" s="108"/>
      <c r="S169" s="108"/>
      <c r="T169" s="108"/>
      <c r="U169" s="108"/>
      <c r="V169" s="108"/>
      <c r="W169" s="108"/>
      <c r="X169" s="112"/>
    </row>
    <row r="170" spans="1:24" x14ac:dyDescent="0.25">
      <c r="A170" s="107"/>
      <c r="B170" s="108"/>
      <c r="C170" s="108"/>
      <c r="D170" s="109"/>
      <c r="E170" s="108"/>
      <c r="F170" s="110"/>
      <c r="G170" s="108"/>
      <c r="H170" s="108"/>
      <c r="I170" s="110"/>
      <c r="J170" s="110"/>
      <c r="K170" s="110"/>
      <c r="L170" s="110"/>
      <c r="M170" s="110"/>
      <c r="N170" s="111"/>
      <c r="O170" s="108"/>
      <c r="P170" s="108"/>
      <c r="Q170" s="108"/>
      <c r="R170" s="108"/>
      <c r="S170" s="108"/>
      <c r="T170" s="108"/>
      <c r="U170" s="108"/>
      <c r="V170" s="108"/>
      <c r="W170" s="108"/>
      <c r="X170" s="112"/>
    </row>
    <row r="171" spans="1:24" x14ac:dyDescent="0.25">
      <c r="A171" s="107"/>
      <c r="B171" s="108"/>
      <c r="C171" s="108"/>
      <c r="D171" s="109"/>
      <c r="E171" s="108"/>
      <c r="F171" s="110"/>
      <c r="G171" s="108"/>
      <c r="H171" s="108"/>
      <c r="I171" s="110"/>
      <c r="J171" s="110"/>
      <c r="K171" s="110"/>
      <c r="L171" s="110"/>
      <c r="M171" s="110"/>
      <c r="N171" s="111"/>
      <c r="O171" s="108"/>
      <c r="P171" s="108"/>
      <c r="Q171" s="108"/>
      <c r="R171" s="108"/>
      <c r="S171" s="108"/>
      <c r="T171" s="108"/>
      <c r="U171" s="108"/>
      <c r="V171" s="108"/>
      <c r="W171" s="108"/>
      <c r="X171" s="112"/>
    </row>
    <row r="172" spans="1:24" x14ac:dyDescent="0.25">
      <c r="A172" s="107"/>
      <c r="B172" s="108"/>
      <c r="C172" s="108"/>
      <c r="D172" s="109"/>
      <c r="E172" s="108"/>
      <c r="F172" s="110"/>
      <c r="G172" s="108"/>
      <c r="H172" s="108"/>
      <c r="I172" s="110"/>
      <c r="J172" s="110"/>
      <c r="K172" s="110"/>
      <c r="L172" s="110"/>
      <c r="M172" s="110"/>
      <c r="N172" s="111"/>
      <c r="O172" s="108"/>
      <c r="P172" s="108"/>
      <c r="Q172" s="108"/>
      <c r="R172" s="108"/>
      <c r="S172" s="108"/>
      <c r="T172" s="108"/>
      <c r="U172" s="108"/>
      <c r="V172" s="108"/>
      <c r="W172" s="108"/>
      <c r="X172" s="112"/>
    </row>
    <row r="173" spans="1:24" x14ac:dyDescent="0.25">
      <c r="A173" s="107"/>
      <c r="B173" s="108"/>
      <c r="C173" s="108"/>
      <c r="D173" s="109"/>
      <c r="E173" s="108"/>
      <c r="F173" s="110"/>
      <c r="G173" s="108"/>
      <c r="H173" s="108"/>
      <c r="I173" s="110"/>
      <c r="J173" s="110"/>
      <c r="K173" s="110"/>
      <c r="L173" s="110"/>
      <c r="M173" s="110"/>
      <c r="N173" s="111"/>
      <c r="O173" s="108"/>
      <c r="P173" s="108"/>
      <c r="Q173" s="108"/>
      <c r="R173" s="108"/>
      <c r="S173" s="108"/>
      <c r="T173" s="108"/>
      <c r="U173" s="108"/>
      <c r="V173" s="108"/>
      <c r="W173" s="108"/>
      <c r="X173" s="112"/>
    </row>
    <row r="174" spans="1:24" x14ac:dyDescent="0.25">
      <c r="A174" s="107"/>
      <c r="B174" s="108"/>
      <c r="C174" s="108"/>
      <c r="D174" s="109"/>
      <c r="E174" s="108"/>
      <c r="F174" s="110"/>
      <c r="G174" s="108"/>
      <c r="H174" s="108"/>
      <c r="I174" s="110"/>
      <c r="J174" s="110"/>
      <c r="K174" s="110"/>
      <c r="L174" s="110"/>
      <c r="M174" s="110"/>
      <c r="N174" s="111"/>
      <c r="O174" s="108"/>
      <c r="P174" s="108"/>
      <c r="Q174" s="108"/>
      <c r="R174" s="108"/>
      <c r="S174" s="108"/>
      <c r="T174" s="108"/>
      <c r="U174" s="108"/>
      <c r="V174" s="108"/>
      <c r="W174" s="108"/>
      <c r="X174" s="112"/>
    </row>
    <row r="175" spans="1:24" x14ac:dyDescent="0.25">
      <c r="A175" s="107"/>
      <c r="B175" s="108"/>
      <c r="C175" s="108"/>
      <c r="D175" s="109"/>
      <c r="E175" s="108"/>
      <c r="F175" s="110"/>
      <c r="G175" s="108"/>
      <c r="H175" s="108"/>
      <c r="I175" s="110"/>
      <c r="J175" s="110"/>
      <c r="K175" s="110"/>
      <c r="L175" s="110"/>
      <c r="M175" s="110"/>
      <c r="N175" s="111"/>
      <c r="O175" s="108"/>
      <c r="P175" s="108"/>
      <c r="Q175" s="108"/>
      <c r="R175" s="108"/>
      <c r="S175" s="108"/>
      <c r="T175" s="108"/>
      <c r="U175" s="108"/>
      <c r="V175" s="108"/>
      <c r="W175" s="108"/>
      <c r="X175" s="112"/>
    </row>
    <row r="176" spans="1:24" x14ac:dyDescent="0.25">
      <c r="A176" s="107"/>
      <c r="B176" s="108"/>
      <c r="C176" s="108"/>
      <c r="D176" s="109"/>
      <c r="E176" s="108"/>
      <c r="F176" s="110"/>
      <c r="G176" s="108"/>
      <c r="H176" s="108"/>
      <c r="I176" s="110"/>
      <c r="J176" s="110"/>
      <c r="K176" s="110"/>
      <c r="L176" s="110"/>
      <c r="M176" s="110"/>
      <c r="N176" s="111"/>
      <c r="O176" s="108"/>
      <c r="P176" s="108"/>
      <c r="Q176" s="108"/>
      <c r="R176" s="108"/>
      <c r="S176" s="108"/>
      <c r="T176" s="108"/>
      <c r="U176" s="108"/>
      <c r="V176" s="108"/>
      <c r="W176" s="108"/>
      <c r="X176" s="112"/>
    </row>
    <row r="177" spans="1:24" x14ac:dyDescent="0.25">
      <c r="A177" s="107"/>
      <c r="B177" s="108"/>
      <c r="C177" s="108"/>
      <c r="D177" s="109"/>
      <c r="E177" s="108"/>
      <c r="F177" s="110"/>
      <c r="G177" s="108"/>
      <c r="H177" s="108"/>
      <c r="I177" s="110"/>
      <c r="J177" s="110"/>
      <c r="K177" s="110"/>
      <c r="L177" s="110"/>
      <c r="M177" s="110"/>
      <c r="N177" s="111"/>
      <c r="O177" s="108"/>
      <c r="P177" s="108"/>
      <c r="Q177" s="108"/>
      <c r="R177" s="108"/>
      <c r="S177" s="108"/>
      <c r="T177" s="108"/>
      <c r="U177" s="108"/>
      <c r="V177" s="108"/>
      <c r="W177" s="108"/>
      <c r="X177" s="112"/>
    </row>
    <row r="178" spans="1:24" x14ac:dyDescent="0.25">
      <c r="A178" s="107"/>
      <c r="B178" s="108"/>
      <c r="C178" s="108"/>
      <c r="D178" s="109"/>
      <c r="E178" s="108"/>
      <c r="F178" s="110"/>
      <c r="G178" s="108"/>
      <c r="H178" s="108"/>
      <c r="I178" s="110"/>
      <c r="J178" s="110"/>
      <c r="K178" s="110"/>
      <c r="L178" s="110"/>
      <c r="M178" s="110"/>
      <c r="N178" s="111"/>
      <c r="O178" s="108"/>
      <c r="P178" s="108"/>
      <c r="Q178" s="108"/>
      <c r="R178" s="108"/>
      <c r="S178" s="108"/>
      <c r="T178" s="108"/>
      <c r="U178" s="108"/>
      <c r="V178" s="108"/>
      <c r="W178" s="108"/>
      <c r="X178" s="112"/>
    </row>
    <row r="179" spans="1:24" x14ac:dyDescent="0.25">
      <c r="A179" s="107"/>
      <c r="B179" s="108"/>
      <c r="C179" s="108"/>
      <c r="D179" s="109"/>
      <c r="E179" s="108"/>
      <c r="F179" s="110"/>
      <c r="G179" s="108"/>
      <c r="H179" s="108"/>
      <c r="I179" s="110"/>
      <c r="J179" s="110"/>
      <c r="K179" s="110"/>
      <c r="L179" s="110"/>
      <c r="M179" s="110"/>
      <c r="N179" s="111"/>
      <c r="O179" s="108"/>
      <c r="P179" s="108"/>
      <c r="Q179" s="108"/>
      <c r="R179" s="108"/>
      <c r="S179" s="108"/>
      <c r="T179" s="108"/>
      <c r="U179" s="108"/>
      <c r="V179" s="108"/>
      <c r="W179" s="108"/>
      <c r="X179" s="112"/>
    </row>
    <row r="180" spans="1:24" x14ac:dyDescent="0.25">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row>
    <row r="181" spans="1:24" x14ac:dyDescent="0.25">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row>
    <row r="182" spans="1:24" x14ac:dyDescent="0.25">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row>
    <row r="183" spans="1:24" x14ac:dyDescent="0.25">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row>
    <row r="184" spans="1:24" x14ac:dyDescent="0.25">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row>
    <row r="185" spans="1:24" x14ac:dyDescent="0.2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row>
  </sheetData>
  <sheetProtection selectLockedCells="1" selectUnlockedCells="1"/>
  <mergeCells count="6">
    <mergeCell ref="A1:G6"/>
    <mergeCell ref="H5:K6"/>
    <mergeCell ref="H1:X2"/>
    <mergeCell ref="H3:X4"/>
    <mergeCell ref="L5:O6"/>
    <mergeCell ref="P5:X6"/>
  </mergeCells>
  <phoneticPr fontId="3" type="noConversion"/>
  <pageMargins left="0.7" right="0.7" top="0.75" bottom="0.75" header="0.3" footer="0.3"/>
  <pageSetup paperSize="9"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1"/>
  <sheetViews>
    <sheetView tabSelected="1" topLeftCell="Q2" workbookViewId="0">
      <selection activeCell="V2" sqref="V2:AE18"/>
    </sheetView>
  </sheetViews>
  <sheetFormatPr baseColWidth="10" defaultRowHeight="15" x14ac:dyDescent="0.25"/>
  <cols>
    <col min="1" max="1" width="20.28515625" style="147" customWidth="1"/>
    <col min="2" max="2" width="19.28515625" style="147" customWidth="1"/>
    <col min="3" max="3" width="11.42578125" style="147" customWidth="1"/>
    <col min="4" max="4" width="14.85546875" style="147" customWidth="1"/>
    <col min="5" max="5" width="12.85546875" style="147" customWidth="1"/>
    <col min="6" max="6" width="9.140625" style="147" customWidth="1"/>
    <col min="7" max="7" width="9" style="147" customWidth="1"/>
    <col min="8" max="8" width="8.5703125" style="147" customWidth="1"/>
    <col min="9" max="9" width="10.140625" style="147" customWidth="1"/>
    <col min="10" max="10" width="7.85546875" style="147" customWidth="1"/>
    <col min="11" max="11" width="13.140625" style="147" customWidth="1"/>
    <col min="12" max="12" width="17.7109375" style="147" customWidth="1"/>
    <col min="13" max="13" width="9" style="147" customWidth="1"/>
    <col min="14" max="14" width="10.42578125" style="147" customWidth="1"/>
    <col min="15" max="15" width="9.5703125" style="147" customWidth="1"/>
    <col min="16" max="16" width="8.85546875" style="147" customWidth="1"/>
    <col min="17" max="17" width="9.42578125" style="147" customWidth="1"/>
    <col min="18" max="18" width="10.5703125" style="147" customWidth="1"/>
    <col min="19" max="19" width="14.7109375" style="147" customWidth="1"/>
    <col min="20" max="20" width="7.85546875" style="147" customWidth="1"/>
    <col min="21" max="21" width="31.5703125" style="147" customWidth="1"/>
    <col min="22" max="22" width="11.42578125" style="147"/>
  </cols>
  <sheetData>
    <row r="1" spans="1:31" x14ac:dyDescent="0.25">
      <c r="A1" s="148" t="s">
        <v>118</v>
      </c>
      <c r="B1" s="148" t="s">
        <v>0</v>
      </c>
      <c r="C1" s="148" t="s">
        <v>70</v>
      </c>
      <c r="D1" s="148" t="s">
        <v>119</v>
      </c>
      <c r="E1" s="148" t="s">
        <v>58</v>
      </c>
      <c r="F1" s="148" t="s">
        <v>23</v>
      </c>
      <c r="G1" s="148" t="s">
        <v>24</v>
      </c>
      <c r="H1" s="148" t="s">
        <v>34</v>
      </c>
      <c r="I1" s="148" t="s">
        <v>25</v>
      </c>
      <c r="J1" s="148" t="s">
        <v>26</v>
      </c>
      <c r="K1" s="148" t="s">
        <v>27</v>
      </c>
      <c r="L1" s="148" t="s">
        <v>43</v>
      </c>
      <c r="M1" s="148" t="s">
        <v>28</v>
      </c>
      <c r="N1" s="148" t="s">
        <v>31</v>
      </c>
      <c r="O1" s="148" t="s">
        <v>32</v>
      </c>
      <c r="P1" s="148" t="s">
        <v>29</v>
      </c>
      <c r="Q1" s="148" t="s">
        <v>30</v>
      </c>
      <c r="R1" s="148" t="s">
        <v>33</v>
      </c>
      <c r="S1" s="148" t="s">
        <v>67</v>
      </c>
      <c r="T1" s="148" t="s">
        <v>69</v>
      </c>
      <c r="U1" s="148" t="s">
        <v>68</v>
      </c>
      <c r="V1" s="148"/>
    </row>
    <row r="2" spans="1:31" x14ac:dyDescent="0.25">
      <c r="A2" s="147">
        <v>42</v>
      </c>
      <c r="B2" s="147" t="s">
        <v>104</v>
      </c>
      <c r="C2" s="147">
        <v>1</v>
      </c>
      <c r="D2" s="147" t="s">
        <v>120</v>
      </c>
      <c r="E2" s="147">
        <v>10</v>
      </c>
      <c r="F2" s="147">
        <v>8.3000000000000007</v>
      </c>
      <c r="G2" s="147">
        <v>4.25</v>
      </c>
      <c r="H2" s="147">
        <v>12.55</v>
      </c>
      <c r="I2" s="149">
        <v>66.135458167330682</v>
      </c>
      <c r="J2" s="149">
        <v>33.864541832669318</v>
      </c>
      <c r="K2" s="149">
        <v>14</v>
      </c>
      <c r="L2" s="150">
        <v>30000</v>
      </c>
      <c r="M2" s="150">
        <v>2400</v>
      </c>
      <c r="N2" s="150">
        <v>0</v>
      </c>
      <c r="O2" s="150">
        <v>0</v>
      </c>
      <c r="P2" s="150">
        <v>0</v>
      </c>
      <c r="Q2" s="150">
        <v>0</v>
      </c>
      <c r="R2" s="150">
        <v>32400</v>
      </c>
      <c r="S2" s="150">
        <v>0</v>
      </c>
      <c r="T2" s="150">
        <v>1200</v>
      </c>
      <c r="U2" s="150">
        <v>1200</v>
      </c>
      <c r="V2" s="253" t="s">
        <v>122</v>
      </c>
      <c r="W2" s="253"/>
      <c r="X2" s="253"/>
      <c r="Y2" s="253"/>
      <c r="Z2" s="253"/>
      <c r="AA2" s="253"/>
      <c r="AB2" s="253"/>
      <c r="AC2" s="253"/>
      <c r="AD2" s="253"/>
      <c r="AE2" s="253"/>
    </row>
    <row r="3" spans="1:31" x14ac:dyDescent="0.25">
      <c r="A3" s="147">
        <v>42</v>
      </c>
      <c r="B3" s="147" t="s">
        <v>104</v>
      </c>
      <c r="C3" s="147">
        <v>1</v>
      </c>
      <c r="D3" s="147" t="s">
        <v>120</v>
      </c>
      <c r="E3" s="147">
        <v>10</v>
      </c>
      <c r="F3" s="147">
        <v>10.1</v>
      </c>
      <c r="G3" s="147">
        <v>7.75</v>
      </c>
      <c r="H3" s="147">
        <v>17.850000000000001</v>
      </c>
      <c r="I3" s="149">
        <v>56.582633053221286</v>
      </c>
      <c r="J3" s="149">
        <v>43.417366946778706</v>
      </c>
      <c r="K3" s="149">
        <v>13</v>
      </c>
      <c r="L3" s="150">
        <v>11600</v>
      </c>
      <c r="M3" s="150">
        <v>6800</v>
      </c>
      <c r="N3" s="150">
        <v>0</v>
      </c>
      <c r="O3" s="150">
        <v>0</v>
      </c>
      <c r="P3" s="150">
        <v>0</v>
      </c>
      <c r="Q3" s="150">
        <v>0</v>
      </c>
      <c r="R3" s="150">
        <v>18400</v>
      </c>
      <c r="S3" s="150">
        <v>0</v>
      </c>
      <c r="T3" s="150">
        <v>1200</v>
      </c>
      <c r="U3" s="150">
        <v>1200</v>
      </c>
      <c r="V3" s="253"/>
      <c r="W3" s="253"/>
      <c r="X3" s="253"/>
      <c r="Y3" s="253"/>
      <c r="Z3" s="253"/>
      <c r="AA3" s="253"/>
      <c r="AB3" s="253"/>
      <c r="AC3" s="253"/>
      <c r="AD3" s="253"/>
      <c r="AE3" s="253"/>
    </row>
    <row r="4" spans="1:31" x14ac:dyDescent="0.25">
      <c r="A4" s="147">
        <v>42</v>
      </c>
      <c r="B4" s="147" t="s">
        <v>104</v>
      </c>
      <c r="C4" s="147">
        <v>1</v>
      </c>
      <c r="D4" s="147" t="s">
        <v>120</v>
      </c>
      <c r="E4" s="147">
        <v>10</v>
      </c>
      <c r="F4" s="147">
        <v>0.8</v>
      </c>
      <c r="G4" s="147">
        <v>0.21000000000000002</v>
      </c>
      <c r="H4" s="147">
        <v>1.01</v>
      </c>
      <c r="I4" s="149">
        <v>79.207920792079207</v>
      </c>
      <c r="J4" s="149">
        <v>20.792079207920796</v>
      </c>
      <c r="K4" s="149">
        <v>0</v>
      </c>
      <c r="L4" s="150">
        <v>12000</v>
      </c>
      <c r="M4" s="150">
        <v>14800</v>
      </c>
      <c r="N4" s="150">
        <v>0</v>
      </c>
      <c r="O4" s="150">
        <v>400</v>
      </c>
      <c r="P4" s="150">
        <v>0</v>
      </c>
      <c r="Q4" s="150">
        <v>0</v>
      </c>
      <c r="R4" s="150">
        <v>27200</v>
      </c>
      <c r="S4" s="150">
        <v>0</v>
      </c>
      <c r="T4" s="150">
        <v>0</v>
      </c>
      <c r="U4" s="150">
        <v>0</v>
      </c>
      <c r="V4" s="253"/>
      <c r="W4" s="253"/>
      <c r="X4" s="253"/>
      <c r="Y4" s="253"/>
      <c r="Z4" s="253"/>
      <c r="AA4" s="253"/>
      <c r="AB4" s="253"/>
      <c r="AC4" s="253"/>
      <c r="AD4" s="253"/>
      <c r="AE4" s="253"/>
    </row>
    <row r="5" spans="1:31" x14ac:dyDescent="0.25">
      <c r="A5" s="147">
        <v>42</v>
      </c>
      <c r="B5" s="147" t="s">
        <v>104</v>
      </c>
      <c r="C5" s="147">
        <v>1</v>
      </c>
      <c r="D5" s="147" t="s">
        <v>120</v>
      </c>
      <c r="E5" s="147">
        <v>10</v>
      </c>
      <c r="F5" s="147">
        <v>14.1</v>
      </c>
      <c r="G5" s="147">
        <v>6.3</v>
      </c>
      <c r="H5" s="147">
        <v>20.399999999999999</v>
      </c>
      <c r="I5" s="149">
        <v>69.117647058823536</v>
      </c>
      <c r="J5" s="149">
        <v>30.882352941176471</v>
      </c>
      <c r="K5" s="149">
        <v>3.6500000000000004</v>
      </c>
      <c r="L5" s="150">
        <v>40000</v>
      </c>
      <c r="M5" s="150">
        <v>5200</v>
      </c>
      <c r="N5" s="150">
        <v>0</v>
      </c>
      <c r="O5" s="150">
        <v>0</v>
      </c>
      <c r="P5" s="150">
        <v>0</v>
      </c>
      <c r="Q5" s="150">
        <v>0</v>
      </c>
      <c r="R5" s="150">
        <v>45200</v>
      </c>
      <c r="S5" s="150">
        <v>0</v>
      </c>
      <c r="T5" s="150">
        <v>3200</v>
      </c>
      <c r="U5" s="150">
        <v>3200</v>
      </c>
      <c r="V5" s="253"/>
      <c r="W5" s="253"/>
      <c r="X5" s="253"/>
      <c r="Y5" s="253"/>
      <c r="Z5" s="253"/>
      <c r="AA5" s="253"/>
      <c r="AB5" s="253"/>
      <c r="AC5" s="253"/>
      <c r="AD5" s="253"/>
      <c r="AE5" s="253"/>
    </row>
    <row r="6" spans="1:31" x14ac:dyDescent="0.25">
      <c r="A6" s="147">
        <v>42</v>
      </c>
      <c r="B6" s="147" t="s">
        <v>104</v>
      </c>
      <c r="C6" s="147">
        <v>1</v>
      </c>
      <c r="D6" s="147" t="s">
        <v>120</v>
      </c>
      <c r="E6" s="147">
        <v>10</v>
      </c>
      <c r="F6" s="147">
        <v>7.6</v>
      </c>
      <c r="G6" s="147">
        <v>6.95</v>
      </c>
      <c r="H6" s="147">
        <v>14.55</v>
      </c>
      <c r="I6" s="149">
        <v>52.233676975945016</v>
      </c>
      <c r="J6" s="149">
        <v>47.766323024054984</v>
      </c>
      <c r="K6" s="149">
        <v>6.25</v>
      </c>
      <c r="L6" s="150">
        <v>16800</v>
      </c>
      <c r="M6" s="150">
        <v>10000</v>
      </c>
      <c r="N6" s="150">
        <v>0</v>
      </c>
      <c r="O6" s="150">
        <v>0</v>
      </c>
      <c r="P6" s="150">
        <v>0</v>
      </c>
      <c r="Q6" s="150">
        <v>0</v>
      </c>
      <c r="R6" s="150">
        <v>26800</v>
      </c>
      <c r="S6" s="150">
        <v>0</v>
      </c>
      <c r="T6" s="150">
        <v>800</v>
      </c>
      <c r="U6" s="150">
        <v>800</v>
      </c>
      <c r="V6" s="253"/>
      <c r="W6" s="253"/>
      <c r="X6" s="253"/>
      <c r="Y6" s="253"/>
      <c r="Z6" s="253"/>
      <c r="AA6" s="253"/>
      <c r="AB6" s="253"/>
      <c r="AC6" s="253"/>
      <c r="AD6" s="253"/>
      <c r="AE6" s="253"/>
    </row>
    <row r="7" spans="1:31" x14ac:dyDescent="0.25">
      <c r="A7" s="147">
        <v>42</v>
      </c>
      <c r="B7" s="147" t="s">
        <v>104</v>
      </c>
      <c r="C7" s="147">
        <v>1</v>
      </c>
      <c r="D7" s="147" t="s">
        <v>121</v>
      </c>
      <c r="E7" s="147">
        <v>11</v>
      </c>
      <c r="F7" s="147">
        <v>8.6999999999999993</v>
      </c>
      <c r="G7" s="147">
        <v>7.95</v>
      </c>
      <c r="H7" s="147">
        <v>16.649999999999999</v>
      </c>
      <c r="I7" s="149">
        <v>52.252252252252248</v>
      </c>
      <c r="J7" s="149">
        <v>47.747747747747752</v>
      </c>
      <c r="K7" s="149">
        <v>1.2</v>
      </c>
      <c r="L7" s="150">
        <v>7600</v>
      </c>
      <c r="M7" s="150">
        <v>11200</v>
      </c>
      <c r="N7" s="150">
        <v>0</v>
      </c>
      <c r="O7" s="150">
        <v>400</v>
      </c>
      <c r="P7" s="150">
        <v>0</v>
      </c>
      <c r="Q7" s="150">
        <v>0</v>
      </c>
      <c r="R7" s="150">
        <v>19200</v>
      </c>
      <c r="S7" s="150">
        <v>0</v>
      </c>
      <c r="T7" s="150">
        <v>1200</v>
      </c>
      <c r="U7" s="150">
        <v>1200</v>
      </c>
      <c r="V7" s="253"/>
      <c r="W7" s="253"/>
      <c r="X7" s="253"/>
      <c r="Y7" s="253"/>
      <c r="Z7" s="253"/>
      <c r="AA7" s="253"/>
      <c r="AB7" s="253"/>
      <c r="AC7" s="253"/>
      <c r="AD7" s="253"/>
      <c r="AE7" s="253"/>
    </row>
    <row r="8" spans="1:31" x14ac:dyDescent="0.25">
      <c r="A8" s="147">
        <v>42</v>
      </c>
      <c r="B8" s="147" t="s">
        <v>104</v>
      </c>
      <c r="C8" s="147">
        <v>1</v>
      </c>
      <c r="D8" s="147" t="s">
        <v>121</v>
      </c>
      <c r="E8" s="147">
        <v>11</v>
      </c>
      <c r="F8" s="147">
        <v>10.55</v>
      </c>
      <c r="G8" s="147">
        <v>8.85</v>
      </c>
      <c r="H8" s="147">
        <v>19.399999999999999</v>
      </c>
      <c r="I8" s="149">
        <v>54.381443298969074</v>
      </c>
      <c r="J8" s="149">
        <v>45.618556701030933</v>
      </c>
      <c r="K8" s="149">
        <v>0.5</v>
      </c>
      <c r="L8" s="150">
        <v>16000</v>
      </c>
      <c r="M8" s="150">
        <v>8800</v>
      </c>
      <c r="N8" s="150">
        <v>0</v>
      </c>
      <c r="O8" s="150">
        <v>0</v>
      </c>
      <c r="P8" s="150">
        <v>0</v>
      </c>
      <c r="Q8" s="150">
        <v>0</v>
      </c>
      <c r="R8" s="150">
        <v>24800</v>
      </c>
      <c r="S8" s="150">
        <v>0</v>
      </c>
      <c r="T8" s="150">
        <v>3600</v>
      </c>
      <c r="U8" s="150">
        <v>3600</v>
      </c>
      <c r="V8" s="253"/>
      <c r="W8" s="253"/>
      <c r="X8" s="253"/>
      <c r="Y8" s="253"/>
      <c r="Z8" s="253"/>
      <c r="AA8" s="253"/>
      <c r="AB8" s="253"/>
      <c r="AC8" s="253"/>
      <c r="AD8" s="253"/>
      <c r="AE8" s="253"/>
    </row>
    <row r="9" spans="1:31" x14ac:dyDescent="0.25">
      <c r="A9" s="147">
        <v>42</v>
      </c>
      <c r="B9" s="147" t="s">
        <v>104</v>
      </c>
      <c r="C9" s="147">
        <v>1</v>
      </c>
      <c r="D9" s="147" t="s">
        <v>121</v>
      </c>
      <c r="E9" s="147">
        <v>11</v>
      </c>
      <c r="F9" s="147">
        <v>9.75</v>
      </c>
      <c r="G9" s="147">
        <v>5.55</v>
      </c>
      <c r="H9" s="147">
        <v>15.3</v>
      </c>
      <c r="I9" s="149">
        <v>63.725490196078425</v>
      </c>
      <c r="J9" s="149">
        <v>36.274509803921568</v>
      </c>
      <c r="K9" s="149">
        <v>24.1</v>
      </c>
      <c r="L9" s="150">
        <v>17200</v>
      </c>
      <c r="M9" s="150">
        <v>15200</v>
      </c>
      <c r="N9" s="150">
        <v>400</v>
      </c>
      <c r="O9" s="150">
        <v>800</v>
      </c>
      <c r="P9" s="150">
        <v>0</v>
      </c>
      <c r="Q9" s="150">
        <v>0</v>
      </c>
      <c r="R9" s="150">
        <v>33600</v>
      </c>
      <c r="S9" s="150">
        <v>0</v>
      </c>
      <c r="T9" s="150">
        <v>1200</v>
      </c>
      <c r="U9" s="150">
        <v>1200</v>
      </c>
      <c r="V9" s="253"/>
      <c r="W9" s="253"/>
      <c r="X9" s="253"/>
      <c r="Y9" s="253"/>
      <c r="Z9" s="253"/>
      <c r="AA9" s="253"/>
      <c r="AB9" s="253"/>
      <c r="AC9" s="253"/>
      <c r="AD9" s="253"/>
      <c r="AE9" s="253"/>
    </row>
    <row r="10" spans="1:31" x14ac:dyDescent="0.25">
      <c r="A10" s="147">
        <v>42</v>
      </c>
      <c r="B10" s="147" t="s">
        <v>104</v>
      </c>
      <c r="C10" s="147">
        <v>1</v>
      </c>
      <c r="D10" s="147" t="s">
        <v>121</v>
      </c>
      <c r="E10" s="147">
        <v>11</v>
      </c>
      <c r="F10" s="147">
        <v>12.15</v>
      </c>
      <c r="G10" s="147">
        <v>6.9</v>
      </c>
      <c r="H10" s="147">
        <v>19.05</v>
      </c>
      <c r="I10" s="149">
        <v>63.779527559055119</v>
      </c>
      <c r="J10" s="149">
        <v>36.220472440944881</v>
      </c>
      <c r="K10" s="149">
        <v>19.25</v>
      </c>
      <c r="L10" s="150">
        <v>17600</v>
      </c>
      <c r="M10" s="150">
        <v>8400</v>
      </c>
      <c r="N10" s="150">
        <v>0</v>
      </c>
      <c r="O10" s="150">
        <v>0</v>
      </c>
      <c r="P10" s="150">
        <v>0</v>
      </c>
      <c r="Q10" s="150">
        <v>0</v>
      </c>
      <c r="R10" s="150">
        <v>26000</v>
      </c>
      <c r="S10" s="150">
        <v>0</v>
      </c>
      <c r="T10" s="150">
        <v>1200</v>
      </c>
      <c r="U10" s="150">
        <v>1200</v>
      </c>
      <c r="V10" s="253"/>
      <c r="W10" s="253"/>
      <c r="X10" s="253"/>
      <c r="Y10" s="253"/>
      <c r="Z10" s="253"/>
      <c r="AA10" s="253"/>
      <c r="AB10" s="253"/>
      <c r="AC10" s="253"/>
      <c r="AD10" s="253"/>
      <c r="AE10" s="253"/>
    </row>
    <row r="11" spans="1:31" x14ac:dyDescent="0.25">
      <c r="A11" s="147">
        <v>42</v>
      </c>
      <c r="B11" s="147" t="s">
        <v>104</v>
      </c>
      <c r="C11" s="147">
        <v>1</v>
      </c>
      <c r="D11" s="147" t="s">
        <v>121</v>
      </c>
      <c r="E11" s="147">
        <v>11</v>
      </c>
      <c r="F11" s="147">
        <v>12.9</v>
      </c>
      <c r="G11" s="147">
        <v>6</v>
      </c>
      <c r="H11" s="147">
        <v>18.899999999999999</v>
      </c>
      <c r="I11" s="149">
        <v>68.253968253968253</v>
      </c>
      <c r="J11" s="149">
        <v>31.746031746031747</v>
      </c>
      <c r="K11" s="149">
        <v>9.75</v>
      </c>
      <c r="L11" s="150">
        <v>20000</v>
      </c>
      <c r="M11" s="150">
        <v>3200</v>
      </c>
      <c r="N11" s="150">
        <v>0</v>
      </c>
      <c r="O11" s="150">
        <v>0</v>
      </c>
      <c r="P11" s="150">
        <v>0</v>
      </c>
      <c r="Q11" s="150">
        <v>0</v>
      </c>
      <c r="R11" s="150">
        <v>23200</v>
      </c>
      <c r="S11" s="150">
        <v>0</v>
      </c>
      <c r="T11" s="150">
        <v>2000</v>
      </c>
      <c r="U11" s="150">
        <v>2000</v>
      </c>
      <c r="V11" s="253"/>
      <c r="W11" s="253"/>
      <c r="X11" s="253"/>
      <c r="Y11" s="253"/>
      <c r="Z11" s="253"/>
      <c r="AA11" s="253"/>
      <c r="AB11" s="253"/>
      <c r="AC11" s="253"/>
      <c r="AD11" s="253"/>
      <c r="AE11" s="253"/>
    </row>
    <row r="12" spans="1:31" x14ac:dyDescent="0.25">
      <c r="A12" s="147">
        <v>42</v>
      </c>
      <c r="B12" s="147" t="s">
        <v>105</v>
      </c>
      <c r="C12" s="147">
        <v>1</v>
      </c>
      <c r="D12" s="147" t="s">
        <v>120</v>
      </c>
      <c r="E12" s="147">
        <v>16</v>
      </c>
      <c r="F12" s="147">
        <v>8.5</v>
      </c>
      <c r="G12" s="147">
        <v>5</v>
      </c>
      <c r="H12" s="147">
        <v>13.5</v>
      </c>
      <c r="I12" s="149">
        <v>62.962962962962962</v>
      </c>
      <c r="J12" s="149">
        <v>37.037037037037038</v>
      </c>
      <c r="K12" s="149">
        <v>10</v>
      </c>
      <c r="L12" s="150">
        <v>3600</v>
      </c>
      <c r="M12" s="150">
        <v>5600</v>
      </c>
      <c r="N12" s="150">
        <v>0</v>
      </c>
      <c r="O12" s="150">
        <v>0</v>
      </c>
      <c r="P12" s="150">
        <v>0</v>
      </c>
      <c r="Q12" s="150">
        <v>0</v>
      </c>
      <c r="R12" s="150">
        <v>9200</v>
      </c>
      <c r="S12" s="150">
        <v>0</v>
      </c>
      <c r="T12" s="150">
        <v>1200</v>
      </c>
      <c r="U12" s="150">
        <v>1200</v>
      </c>
      <c r="V12" s="253"/>
      <c r="W12" s="253"/>
      <c r="X12" s="253"/>
      <c r="Y12" s="253"/>
      <c r="Z12" s="253"/>
      <c r="AA12" s="253"/>
      <c r="AB12" s="253"/>
      <c r="AC12" s="253"/>
      <c r="AD12" s="253"/>
      <c r="AE12" s="253"/>
    </row>
    <row r="13" spans="1:31" x14ac:dyDescent="0.25">
      <c r="A13" s="147">
        <v>42</v>
      </c>
      <c r="B13" s="147" t="s">
        <v>105</v>
      </c>
      <c r="C13" s="147">
        <v>1</v>
      </c>
      <c r="D13" s="147" t="s">
        <v>120</v>
      </c>
      <c r="E13" s="147">
        <v>16</v>
      </c>
      <c r="F13" s="147">
        <v>15.9</v>
      </c>
      <c r="G13" s="147">
        <v>5.15</v>
      </c>
      <c r="H13" s="147">
        <v>21.05</v>
      </c>
      <c r="I13" s="149">
        <v>75.534441805225654</v>
      </c>
      <c r="J13" s="149">
        <v>24.465558194774346</v>
      </c>
      <c r="K13" s="149">
        <v>15</v>
      </c>
      <c r="L13" s="150">
        <v>7600</v>
      </c>
      <c r="M13" s="150">
        <v>6400</v>
      </c>
      <c r="N13" s="150">
        <v>0</v>
      </c>
      <c r="O13" s="150">
        <v>400</v>
      </c>
      <c r="P13" s="150">
        <v>0</v>
      </c>
      <c r="Q13" s="150">
        <v>400</v>
      </c>
      <c r="R13" s="150">
        <v>14800</v>
      </c>
      <c r="S13" s="150">
        <v>0</v>
      </c>
      <c r="T13" s="150">
        <v>0</v>
      </c>
      <c r="U13" s="150">
        <v>0</v>
      </c>
      <c r="V13" s="253"/>
      <c r="W13" s="253"/>
      <c r="X13" s="253"/>
      <c r="Y13" s="253"/>
      <c r="Z13" s="253"/>
      <c r="AA13" s="253"/>
      <c r="AB13" s="253"/>
      <c r="AC13" s="253"/>
      <c r="AD13" s="253"/>
      <c r="AE13" s="253"/>
    </row>
    <row r="14" spans="1:31" x14ac:dyDescent="0.25">
      <c r="A14" s="147">
        <v>42</v>
      </c>
      <c r="B14" s="147" t="s">
        <v>105</v>
      </c>
      <c r="C14" s="147">
        <v>1</v>
      </c>
      <c r="D14" s="147" t="s">
        <v>120</v>
      </c>
      <c r="E14" s="147" t="s">
        <v>114</v>
      </c>
      <c r="F14" s="147">
        <v>11.65</v>
      </c>
      <c r="G14" s="147">
        <v>3.55</v>
      </c>
      <c r="H14" s="147">
        <v>15.2</v>
      </c>
      <c r="I14" s="149">
        <v>76.64473684210526</v>
      </c>
      <c r="J14" s="149">
        <v>23.355263157894736</v>
      </c>
      <c r="K14" s="149">
        <v>6</v>
      </c>
      <c r="L14" s="150">
        <v>14800</v>
      </c>
      <c r="M14" s="150">
        <v>13600</v>
      </c>
      <c r="N14" s="150">
        <v>0</v>
      </c>
      <c r="O14" s="150">
        <v>0</v>
      </c>
      <c r="P14" s="150">
        <v>0</v>
      </c>
      <c r="Q14" s="150">
        <v>0</v>
      </c>
      <c r="R14" s="150">
        <v>28400</v>
      </c>
      <c r="S14" s="150">
        <v>0</v>
      </c>
      <c r="T14" s="150">
        <v>800</v>
      </c>
      <c r="U14" s="150">
        <v>800</v>
      </c>
      <c r="V14" s="253"/>
      <c r="W14" s="253"/>
      <c r="X14" s="253"/>
      <c r="Y14" s="253"/>
      <c r="Z14" s="253"/>
      <c r="AA14" s="253"/>
      <c r="AB14" s="253"/>
      <c r="AC14" s="253"/>
      <c r="AD14" s="253"/>
      <c r="AE14" s="253"/>
    </row>
    <row r="15" spans="1:31" x14ac:dyDescent="0.25">
      <c r="A15" s="147">
        <v>42</v>
      </c>
      <c r="B15" s="147" t="s">
        <v>105</v>
      </c>
      <c r="C15" s="147">
        <v>1</v>
      </c>
      <c r="D15" s="147" t="s">
        <v>120</v>
      </c>
      <c r="E15" s="147">
        <v>15</v>
      </c>
      <c r="F15" s="147">
        <v>9.5</v>
      </c>
      <c r="G15" s="147">
        <v>3.9</v>
      </c>
      <c r="H15" s="147">
        <v>13.4</v>
      </c>
      <c r="I15" s="149">
        <v>70.895522388059703</v>
      </c>
      <c r="J15" s="149">
        <v>29.104477611940297</v>
      </c>
      <c r="K15" s="149">
        <v>8.5</v>
      </c>
      <c r="L15" s="150">
        <v>12400</v>
      </c>
      <c r="M15" s="150">
        <v>8400</v>
      </c>
      <c r="N15" s="150">
        <v>0</v>
      </c>
      <c r="O15" s="150">
        <v>0</v>
      </c>
      <c r="P15" s="150">
        <v>0</v>
      </c>
      <c r="Q15" s="150">
        <v>0</v>
      </c>
      <c r="R15" s="150">
        <v>20800</v>
      </c>
      <c r="S15" s="150">
        <v>0</v>
      </c>
      <c r="T15" s="150">
        <v>5200</v>
      </c>
      <c r="U15" s="150">
        <v>5200</v>
      </c>
      <c r="V15" s="253"/>
      <c r="W15" s="253"/>
      <c r="X15" s="253"/>
      <c r="Y15" s="253"/>
      <c r="Z15" s="253"/>
      <c r="AA15" s="253"/>
      <c r="AB15" s="253"/>
      <c r="AC15" s="253"/>
      <c r="AD15" s="253"/>
      <c r="AE15" s="253"/>
    </row>
    <row r="16" spans="1:31" x14ac:dyDescent="0.25">
      <c r="A16" s="147">
        <v>42</v>
      </c>
      <c r="B16" s="147" t="s">
        <v>105</v>
      </c>
      <c r="C16" s="147">
        <v>1</v>
      </c>
      <c r="D16" s="147" t="s">
        <v>120</v>
      </c>
      <c r="E16" s="147">
        <v>15</v>
      </c>
      <c r="F16" s="147">
        <v>12.1</v>
      </c>
      <c r="G16" s="147">
        <v>5.65</v>
      </c>
      <c r="H16" s="147">
        <v>17.75</v>
      </c>
      <c r="I16" s="149">
        <v>68.16901408450704</v>
      </c>
      <c r="J16" s="149">
        <v>31.830985915492956</v>
      </c>
      <c r="K16" s="149">
        <v>12</v>
      </c>
      <c r="L16" s="150">
        <v>53200</v>
      </c>
      <c r="M16" s="150">
        <v>21200</v>
      </c>
      <c r="N16" s="150">
        <v>0</v>
      </c>
      <c r="O16" s="150">
        <v>0</v>
      </c>
      <c r="P16" s="150">
        <v>0</v>
      </c>
      <c r="Q16" s="150">
        <v>0</v>
      </c>
      <c r="R16" s="150">
        <v>74400</v>
      </c>
      <c r="S16" s="150">
        <v>0</v>
      </c>
      <c r="T16" s="150">
        <v>6000</v>
      </c>
      <c r="U16" s="150">
        <v>6000</v>
      </c>
      <c r="V16" s="253"/>
      <c r="W16" s="253"/>
      <c r="X16" s="253"/>
      <c r="Y16" s="253"/>
      <c r="Z16" s="253"/>
      <c r="AA16" s="253"/>
      <c r="AB16" s="253"/>
      <c r="AC16" s="253"/>
      <c r="AD16" s="253"/>
      <c r="AE16" s="253"/>
    </row>
    <row r="17" spans="1:31" x14ac:dyDescent="0.25">
      <c r="A17" s="147">
        <v>42</v>
      </c>
      <c r="B17" s="147" t="s">
        <v>105</v>
      </c>
      <c r="C17" s="147">
        <v>1</v>
      </c>
      <c r="D17" s="147" t="s">
        <v>121</v>
      </c>
      <c r="E17" s="147">
        <v>18</v>
      </c>
      <c r="F17" s="147">
        <v>11.75</v>
      </c>
      <c r="G17" s="147">
        <v>4.5999999999999996</v>
      </c>
      <c r="H17" s="147">
        <v>16.350000000000001</v>
      </c>
      <c r="I17" s="149">
        <v>71.86544342507645</v>
      </c>
      <c r="J17" s="149">
        <v>28.13455657492354</v>
      </c>
      <c r="K17" s="149">
        <v>9</v>
      </c>
      <c r="L17" s="150">
        <v>12000</v>
      </c>
      <c r="M17" s="150">
        <v>22000</v>
      </c>
      <c r="N17" s="150">
        <v>0</v>
      </c>
      <c r="O17" s="150">
        <v>0</v>
      </c>
      <c r="P17" s="150">
        <v>0</v>
      </c>
      <c r="Q17" s="150">
        <v>0</v>
      </c>
      <c r="R17" s="150">
        <v>34000</v>
      </c>
      <c r="S17" s="150">
        <v>0</v>
      </c>
      <c r="T17" s="150">
        <v>1200</v>
      </c>
      <c r="U17" s="150">
        <v>1200</v>
      </c>
      <c r="V17" s="253"/>
      <c r="W17" s="253"/>
      <c r="X17" s="253"/>
      <c r="Y17" s="253"/>
      <c r="Z17" s="253"/>
      <c r="AA17" s="253"/>
      <c r="AB17" s="253"/>
      <c r="AC17" s="253"/>
      <c r="AD17" s="253"/>
      <c r="AE17" s="253"/>
    </row>
    <row r="18" spans="1:31" x14ac:dyDescent="0.25">
      <c r="A18" s="147">
        <v>42</v>
      </c>
      <c r="B18" s="147" t="s">
        <v>105</v>
      </c>
      <c r="C18" s="147">
        <v>1</v>
      </c>
      <c r="D18" s="147" t="s">
        <v>121</v>
      </c>
      <c r="E18" s="147">
        <v>18</v>
      </c>
      <c r="F18" s="147">
        <v>13</v>
      </c>
      <c r="G18" s="147">
        <v>6.4</v>
      </c>
      <c r="H18" s="147">
        <v>19.399999999999999</v>
      </c>
      <c r="I18" s="149">
        <v>67.010309278350519</v>
      </c>
      <c r="J18" s="149">
        <v>32.989690721649488</v>
      </c>
      <c r="K18" s="149">
        <v>13</v>
      </c>
      <c r="L18" s="150">
        <v>21200</v>
      </c>
      <c r="M18" s="150">
        <v>25600</v>
      </c>
      <c r="N18" s="150">
        <v>0</v>
      </c>
      <c r="O18" s="150">
        <v>0</v>
      </c>
      <c r="P18" s="150">
        <v>0</v>
      </c>
      <c r="Q18" s="150">
        <v>0</v>
      </c>
      <c r="R18" s="150">
        <v>46800</v>
      </c>
      <c r="S18" s="150">
        <v>0</v>
      </c>
      <c r="T18" s="150">
        <v>1600</v>
      </c>
      <c r="U18" s="150">
        <v>1600</v>
      </c>
      <c r="V18" s="253"/>
      <c r="W18" s="253"/>
      <c r="X18" s="253"/>
      <c r="Y18" s="253"/>
      <c r="Z18" s="253"/>
      <c r="AA18" s="253"/>
      <c r="AB18" s="253"/>
      <c r="AC18" s="253"/>
      <c r="AD18" s="253"/>
      <c r="AE18" s="253"/>
    </row>
    <row r="19" spans="1:31" x14ac:dyDescent="0.25">
      <c r="A19" s="147">
        <v>42</v>
      </c>
      <c r="B19" s="147" t="s">
        <v>105</v>
      </c>
      <c r="C19" s="147">
        <v>1</v>
      </c>
      <c r="D19" s="147" t="s">
        <v>121</v>
      </c>
      <c r="E19" s="147" t="s">
        <v>115</v>
      </c>
      <c r="F19" s="147">
        <v>12.8</v>
      </c>
      <c r="G19" s="147">
        <v>5.8</v>
      </c>
      <c r="H19" s="147">
        <v>18.600000000000001</v>
      </c>
      <c r="I19" s="149">
        <v>68.817204301075265</v>
      </c>
      <c r="J19" s="149">
        <v>31.182795698924728</v>
      </c>
      <c r="K19" s="149">
        <v>8</v>
      </c>
      <c r="L19" s="150">
        <v>5200</v>
      </c>
      <c r="M19" s="150">
        <v>15600</v>
      </c>
      <c r="N19" s="150">
        <v>0</v>
      </c>
      <c r="O19" s="150">
        <v>0</v>
      </c>
      <c r="P19" s="150">
        <v>0</v>
      </c>
      <c r="Q19" s="150">
        <v>0</v>
      </c>
      <c r="R19" s="150">
        <v>20800</v>
      </c>
      <c r="S19" s="150">
        <v>0</v>
      </c>
      <c r="T19" s="150">
        <v>400</v>
      </c>
      <c r="U19" s="150">
        <v>400</v>
      </c>
    </row>
    <row r="20" spans="1:31" x14ac:dyDescent="0.25">
      <c r="A20" s="147">
        <v>42</v>
      </c>
      <c r="B20" s="147" t="s">
        <v>105</v>
      </c>
      <c r="C20" s="147">
        <v>1</v>
      </c>
      <c r="D20" s="147" t="s">
        <v>121</v>
      </c>
      <c r="E20" s="147">
        <v>17</v>
      </c>
      <c r="F20" s="147">
        <v>15.45</v>
      </c>
      <c r="G20" s="147">
        <v>2.75</v>
      </c>
      <c r="H20" s="147">
        <v>18.2</v>
      </c>
      <c r="I20" s="149">
        <v>84.890109890109898</v>
      </c>
      <c r="J20" s="149">
        <v>15.109890109890111</v>
      </c>
      <c r="K20" s="149">
        <v>10</v>
      </c>
      <c r="L20" s="150">
        <v>9600</v>
      </c>
      <c r="M20" s="150">
        <v>6800</v>
      </c>
      <c r="N20" s="150">
        <v>0</v>
      </c>
      <c r="O20" s="150">
        <v>0</v>
      </c>
      <c r="P20" s="150">
        <v>0</v>
      </c>
      <c r="Q20" s="150">
        <v>0</v>
      </c>
      <c r="R20" s="150">
        <v>16400</v>
      </c>
      <c r="S20" s="150">
        <v>0</v>
      </c>
      <c r="T20" s="150">
        <v>1600</v>
      </c>
      <c r="U20" s="150">
        <v>1600</v>
      </c>
    </row>
    <row r="21" spans="1:31" x14ac:dyDescent="0.25">
      <c r="A21" s="147">
        <v>42</v>
      </c>
      <c r="B21" s="147" t="s">
        <v>105</v>
      </c>
      <c r="C21" s="147">
        <v>1</v>
      </c>
      <c r="D21" s="147" t="s">
        <v>121</v>
      </c>
      <c r="E21" s="147">
        <v>17</v>
      </c>
      <c r="F21" s="147">
        <v>10.199999999999999</v>
      </c>
      <c r="G21" s="147">
        <v>3.6</v>
      </c>
      <c r="H21" s="147">
        <v>13.799999999999999</v>
      </c>
      <c r="I21" s="149">
        <v>73.91304347826086</v>
      </c>
      <c r="J21" s="149">
        <v>26.086956521739133</v>
      </c>
      <c r="K21" s="149">
        <v>4</v>
      </c>
      <c r="L21" s="150">
        <v>800</v>
      </c>
      <c r="M21" s="150">
        <v>4400</v>
      </c>
      <c r="N21" s="150">
        <v>0</v>
      </c>
      <c r="O21" s="150">
        <v>0</v>
      </c>
      <c r="P21" s="150">
        <v>0</v>
      </c>
      <c r="Q21" s="150">
        <v>0</v>
      </c>
      <c r="R21" s="150">
        <v>5200</v>
      </c>
      <c r="S21" s="150">
        <v>0</v>
      </c>
      <c r="T21" s="150">
        <v>800</v>
      </c>
      <c r="U21" s="150">
        <v>800</v>
      </c>
    </row>
    <row r="22" spans="1:31" x14ac:dyDescent="0.25">
      <c r="A22" s="147">
        <v>49</v>
      </c>
      <c r="B22" s="147" t="s">
        <v>104</v>
      </c>
      <c r="C22" s="147">
        <v>2</v>
      </c>
      <c r="D22" s="147" t="s">
        <v>120</v>
      </c>
      <c r="E22" s="147">
        <v>10</v>
      </c>
      <c r="F22" s="147">
        <v>5.9</v>
      </c>
      <c r="G22" s="147">
        <v>7.35</v>
      </c>
      <c r="H22" s="147">
        <v>13.25</v>
      </c>
      <c r="I22" s="149">
        <v>44.528301886792455</v>
      </c>
      <c r="J22" s="149">
        <v>55.471698113207545</v>
      </c>
      <c r="K22" s="149">
        <v>0</v>
      </c>
      <c r="L22" s="150">
        <v>3200</v>
      </c>
      <c r="M22" s="150">
        <v>2400</v>
      </c>
      <c r="N22" s="150">
        <v>0</v>
      </c>
      <c r="O22" s="150">
        <v>0</v>
      </c>
      <c r="P22" s="150">
        <v>0</v>
      </c>
      <c r="Q22" s="150">
        <v>0</v>
      </c>
      <c r="R22" s="150">
        <v>5600</v>
      </c>
      <c r="S22" s="150">
        <v>0</v>
      </c>
      <c r="T22" s="150">
        <v>1600</v>
      </c>
      <c r="U22" s="150">
        <v>1600</v>
      </c>
    </row>
    <row r="23" spans="1:31" x14ac:dyDescent="0.25">
      <c r="A23" s="147">
        <v>49</v>
      </c>
      <c r="B23" s="147" t="s">
        <v>104</v>
      </c>
      <c r="C23" s="147">
        <v>2</v>
      </c>
      <c r="D23" s="147" t="s">
        <v>120</v>
      </c>
      <c r="E23" s="147">
        <v>10</v>
      </c>
      <c r="F23" s="147">
        <v>9.75</v>
      </c>
      <c r="G23" s="147">
        <v>7.55</v>
      </c>
      <c r="H23" s="147">
        <v>17.3</v>
      </c>
      <c r="I23" s="149">
        <v>56.358381502890168</v>
      </c>
      <c r="J23" s="149">
        <v>43.641618497109825</v>
      </c>
      <c r="K23" s="149">
        <v>21.1</v>
      </c>
      <c r="L23" s="150">
        <v>23600</v>
      </c>
      <c r="M23" s="150">
        <v>4000</v>
      </c>
      <c r="N23" s="150">
        <v>0</v>
      </c>
      <c r="O23" s="150">
        <v>800</v>
      </c>
      <c r="P23" s="150">
        <v>0</v>
      </c>
      <c r="Q23" s="150">
        <v>0</v>
      </c>
      <c r="R23" s="150">
        <v>28400</v>
      </c>
      <c r="S23" s="150">
        <v>0</v>
      </c>
      <c r="T23" s="150">
        <v>4400</v>
      </c>
      <c r="U23" s="150">
        <v>4400</v>
      </c>
    </row>
    <row r="24" spans="1:31" x14ac:dyDescent="0.25">
      <c r="A24" s="147">
        <v>49</v>
      </c>
      <c r="B24" s="147" t="s">
        <v>104</v>
      </c>
      <c r="C24" s="147">
        <v>2</v>
      </c>
      <c r="D24" s="147" t="s">
        <v>120</v>
      </c>
      <c r="E24" s="147">
        <v>10</v>
      </c>
      <c r="F24" s="147">
        <v>9.5500000000000007</v>
      </c>
      <c r="G24" s="147">
        <v>9.5</v>
      </c>
      <c r="H24" s="147">
        <v>19.05</v>
      </c>
      <c r="I24" s="149">
        <v>50.131233595800531</v>
      </c>
      <c r="J24" s="149">
        <v>49.868766404199476</v>
      </c>
      <c r="K24" s="149">
        <v>13</v>
      </c>
      <c r="L24" s="150">
        <v>39200</v>
      </c>
      <c r="M24" s="150">
        <v>6800</v>
      </c>
      <c r="N24" s="150">
        <v>0</v>
      </c>
      <c r="O24" s="150">
        <v>400</v>
      </c>
      <c r="P24" s="150">
        <v>0</v>
      </c>
      <c r="Q24" s="150">
        <v>0</v>
      </c>
      <c r="R24" s="150">
        <v>46400</v>
      </c>
      <c r="S24" s="150">
        <v>0</v>
      </c>
      <c r="T24" s="150">
        <v>3200</v>
      </c>
      <c r="U24" s="150">
        <v>3200</v>
      </c>
    </row>
    <row r="25" spans="1:31" x14ac:dyDescent="0.25">
      <c r="A25" s="147">
        <v>49</v>
      </c>
      <c r="B25" s="147" t="s">
        <v>104</v>
      </c>
      <c r="C25" s="147">
        <v>2</v>
      </c>
      <c r="D25" s="147" t="s">
        <v>120</v>
      </c>
      <c r="E25" s="147">
        <v>10</v>
      </c>
      <c r="F25" s="147">
        <v>6.75</v>
      </c>
      <c r="G25" s="147">
        <v>12.8</v>
      </c>
      <c r="H25" s="147">
        <v>19.55</v>
      </c>
      <c r="I25" s="149">
        <v>34.526854219948845</v>
      </c>
      <c r="J25" s="149">
        <v>65.473145780051155</v>
      </c>
      <c r="K25" s="149">
        <v>7.5</v>
      </c>
      <c r="L25" s="150">
        <v>38800</v>
      </c>
      <c r="M25" s="150">
        <v>5200</v>
      </c>
      <c r="N25" s="150">
        <v>0</v>
      </c>
      <c r="O25" s="150">
        <v>0</v>
      </c>
      <c r="P25" s="150">
        <v>0</v>
      </c>
      <c r="Q25" s="150">
        <v>0</v>
      </c>
      <c r="R25" s="150">
        <v>44000</v>
      </c>
      <c r="S25" s="150">
        <v>0</v>
      </c>
      <c r="T25" s="150">
        <v>4000</v>
      </c>
      <c r="U25" s="150">
        <v>4000</v>
      </c>
    </row>
    <row r="26" spans="1:31" x14ac:dyDescent="0.25">
      <c r="A26" s="147">
        <v>49</v>
      </c>
      <c r="B26" s="147" t="s">
        <v>104</v>
      </c>
      <c r="C26" s="147">
        <v>2</v>
      </c>
      <c r="D26" s="147" t="s">
        <v>120</v>
      </c>
      <c r="E26" s="147">
        <v>10</v>
      </c>
      <c r="F26" s="147">
        <v>8.1</v>
      </c>
      <c r="G26" s="147">
        <v>7.25</v>
      </c>
      <c r="H26" s="147">
        <v>15.35</v>
      </c>
      <c r="I26" s="149">
        <v>52.76872964169381</v>
      </c>
      <c r="J26" s="149">
        <v>47.23127035830619</v>
      </c>
      <c r="K26" s="149">
        <v>6.5</v>
      </c>
      <c r="L26" s="150">
        <v>23600</v>
      </c>
      <c r="M26" s="150">
        <v>2000</v>
      </c>
      <c r="N26" s="150">
        <v>400</v>
      </c>
      <c r="O26" s="150">
        <v>0</v>
      </c>
      <c r="P26" s="150">
        <v>0</v>
      </c>
      <c r="Q26" s="150">
        <v>0</v>
      </c>
      <c r="R26" s="150">
        <v>26000</v>
      </c>
      <c r="S26" s="150">
        <v>0</v>
      </c>
      <c r="T26" s="150">
        <v>1600</v>
      </c>
      <c r="U26" s="150">
        <v>1600</v>
      </c>
    </row>
    <row r="27" spans="1:31" x14ac:dyDescent="0.25">
      <c r="A27" s="147">
        <v>49</v>
      </c>
      <c r="B27" s="147" t="s">
        <v>104</v>
      </c>
      <c r="C27" s="147">
        <v>2</v>
      </c>
      <c r="D27" s="147" t="s">
        <v>121</v>
      </c>
      <c r="E27" s="147">
        <v>11</v>
      </c>
      <c r="F27" s="147">
        <v>11.45</v>
      </c>
      <c r="G27" s="147">
        <v>8</v>
      </c>
      <c r="H27" s="147">
        <v>19.45</v>
      </c>
      <c r="I27" s="149">
        <v>58.868894601542422</v>
      </c>
      <c r="J27" s="149">
        <v>41.131105398457585</v>
      </c>
      <c r="K27" s="149">
        <v>1.35</v>
      </c>
      <c r="L27" s="150">
        <v>16400</v>
      </c>
      <c r="M27" s="150">
        <v>12000</v>
      </c>
      <c r="N27" s="150">
        <v>0</v>
      </c>
      <c r="O27" s="150">
        <v>0</v>
      </c>
      <c r="P27" s="150">
        <v>0</v>
      </c>
      <c r="Q27" s="150">
        <v>0</v>
      </c>
      <c r="R27" s="150">
        <v>28400</v>
      </c>
      <c r="S27" s="150">
        <v>0</v>
      </c>
      <c r="T27" s="150">
        <v>800</v>
      </c>
      <c r="U27" s="150">
        <v>800</v>
      </c>
    </row>
    <row r="28" spans="1:31" x14ac:dyDescent="0.25">
      <c r="A28" s="147">
        <v>49</v>
      </c>
      <c r="B28" s="147" t="s">
        <v>104</v>
      </c>
      <c r="C28" s="147">
        <v>2</v>
      </c>
      <c r="D28" s="147" t="s">
        <v>121</v>
      </c>
      <c r="E28" s="147">
        <v>11</v>
      </c>
      <c r="F28" s="147">
        <v>5.85</v>
      </c>
      <c r="G28" s="147">
        <v>8.4499999999999993</v>
      </c>
      <c r="H28" s="147">
        <v>14.299999999999999</v>
      </c>
      <c r="I28" s="149">
        <v>40.909090909090914</v>
      </c>
      <c r="J28" s="149">
        <v>59.090909090909086</v>
      </c>
      <c r="K28" s="149">
        <v>34.6</v>
      </c>
      <c r="L28" s="150">
        <v>32000</v>
      </c>
      <c r="M28" s="150">
        <v>5200</v>
      </c>
      <c r="N28" s="150">
        <v>0</v>
      </c>
      <c r="O28" s="150">
        <v>0</v>
      </c>
      <c r="P28" s="150">
        <v>0</v>
      </c>
      <c r="Q28" s="150">
        <v>0</v>
      </c>
      <c r="R28" s="150">
        <v>37200</v>
      </c>
      <c r="S28" s="150">
        <v>0</v>
      </c>
      <c r="T28" s="150">
        <v>5200</v>
      </c>
      <c r="U28" s="150">
        <v>5200</v>
      </c>
    </row>
    <row r="29" spans="1:31" x14ac:dyDescent="0.25">
      <c r="A29" s="147">
        <v>49</v>
      </c>
      <c r="B29" s="147" t="s">
        <v>104</v>
      </c>
      <c r="C29" s="147">
        <v>2</v>
      </c>
      <c r="D29" s="147" t="s">
        <v>121</v>
      </c>
      <c r="E29" s="147">
        <v>11</v>
      </c>
      <c r="F29" s="147">
        <v>11.35</v>
      </c>
      <c r="G29" s="147">
        <v>17.100000000000001</v>
      </c>
      <c r="H29" s="147">
        <v>28.450000000000003</v>
      </c>
      <c r="I29" s="149">
        <v>39.894551845342704</v>
      </c>
      <c r="J29" s="149">
        <v>60.105448154657296</v>
      </c>
      <c r="K29" s="149">
        <v>16.25</v>
      </c>
      <c r="L29" s="150">
        <v>16800</v>
      </c>
      <c r="M29" s="150">
        <v>8400</v>
      </c>
      <c r="N29" s="150">
        <v>0</v>
      </c>
      <c r="O29" s="150">
        <v>800</v>
      </c>
      <c r="P29" s="150">
        <v>0</v>
      </c>
      <c r="Q29" s="150">
        <v>0</v>
      </c>
      <c r="R29" s="150">
        <v>26000</v>
      </c>
      <c r="S29" s="150">
        <v>0</v>
      </c>
      <c r="T29" s="150">
        <v>800</v>
      </c>
      <c r="U29" s="150">
        <v>800</v>
      </c>
    </row>
    <row r="30" spans="1:31" x14ac:dyDescent="0.25">
      <c r="A30" s="147">
        <v>49</v>
      </c>
      <c r="B30" s="147" t="s">
        <v>104</v>
      </c>
      <c r="C30" s="147">
        <v>2</v>
      </c>
      <c r="D30" s="147" t="s">
        <v>121</v>
      </c>
      <c r="E30" s="147">
        <v>11</v>
      </c>
      <c r="F30" s="147">
        <v>7.2</v>
      </c>
      <c r="G30" s="147">
        <v>100.75</v>
      </c>
      <c r="H30" s="147">
        <v>107.95</v>
      </c>
      <c r="I30" s="149">
        <v>6.6697545159796201</v>
      </c>
      <c r="J30" s="149">
        <v>93.330245484020381</v>
      </c>
      <c r="K30" s="149">
        <v>4.8499999999999996</v>
      </c>
      <c r="L30" s="150">
        <v>11200</v>
      </c>
      <c r="M30" s="150">
        <v>8000</v>
      </c>
      <c r="N30" s="150">
        <v>0</v>
      </c>
      <c r="O30" s="150">
        <v>800</v>
      </c>
      <c r="P30" s="150">
        <v>0</v>
      </c>
      <c r="Q30" s="150">
        <v>0</v>
      </c>
      <c r="R30" s="150">
        <v>20000</v>
      </c>
      <c r="S30" s="150">
        <v>0</v>
      </c>
      <c r="T30" s="150">
        <v>800</v>
      </c>
      <c r="U30" s="150">
        <v>800</v>
      </c>
    </row>
    <row r="31" spans="1:31" x14ac:dyDescent="0.25">
      <c r="A31" s="147">
        <v>49</v>
      </c>
      <c r="B31" s="147" t="s">
        <v>104</v>
      </c>
      <c r="C31" s="147">
        <v>2</v>
      </c>
      <c r="D31" s="147" t="s">
        <v>121</v>
      </c>
      <c r="E31" s="147">
        <v>11</v>
      </c>
      <c r="F31" s="147">
        <v>13.15</v>
      </c>
      <c r="G31" s="147">
        <v>11.95</v>
      </c>
      <c r="H31" s="147">
        <v>25.1</v>
      </c>
      <c r="I31" s="149">
        <v>52.39043824701195</v>
      </c>
      <c r="J31" s="149">
        <v>47.609561752988043</v>
      </c>
      <c r="K31" s="149">
        <v>21</v>
      </c>
      <c r="L31" s="150">
        <v>5200</v>
      </c>
      <c r="M31" s="150">
        <v>6000</v>
      </c>
      <c r="N31" s="150">
        <v>0</v>
      </c>
      <c r="O31" s="150">
        <v>0</v>
      </c>
      <c r="P31" s="150">
        <v>0</v>
      </c>
      <c r="Q31" s="150">
        <v>0</v>
      </c>
      <c r="R31" s="150">
        <v>11200</v>
      </c>
      <c r="S31" s="150">
        <v>0</v>
      </c>
      <c r="T31" s="150">
        <v>0</v>
      </c>
      <c r="U31" s="150">
        <v>0</v>
      </c>
    </row>
    <row r="32" spans="1:31" x14ac:dyDescent="0.25">
      <c r="A32" s="147">
        <v>49</v>
      </c>
      <c r="B32" s="147" t="s">
        <v>105</v>
      </c>
      <c r="C32" s="147">
        <v>2</v>
      </c>
      <c r="D32" s="147" t="s">
        <v>120</v>
      </c>
      <c r="E32" s="147">
        <v>16</v>
      </c>
      <c r="F32" s="147">
        <v>7</v>
      </c>
      <c r="G32" s="147">
        <v>9.3000000000000007</v>
      </c>
      <c r="H32" s="147">
        <v>16.3</v>
      </c>
      <c r="I32" s="149">
        <v>42.944785276073617</v>
      </c>
      <c r="J32" s="149">
        <v>57.055214723926383</v>
      </c>
      <c r="K32" s="149">
        <v>4</v>
      </c>
      <c r="L32" s="150">
        <v>18000</v>
      </c>
      <c r="M32" s="150">
        <v>10400</v>
      </c>
      <c r="N32" s="150">
        <v>0</v>
      </c>
      <c r="O32" s="150">
        <v>0</v>
      </c>
      <c r="P32" s="150">
        <v>0</v>
      </c>
      <c r="Q32" s="150">
        <v>0</v>
      </c>
      <c r="R32" s="150">
        <v>28400</v>
      </c>
      <c r="S32" s="150">
        <v>0</v>
      </c>
      <c r="T32" s="150">
        <v>0</v>
      </c>
      <c r="U32" s="150">
        <v>0</v>
      </c>
    </row>
    <row r="33" spans="1:21" x14ac:dyDescent="0.25">
      <c r="A33" s="147">
        <v>49</v>
      </c>
      <c r="B33" s="147" t="s">
        <v>105</v>
      </c>
      <c r="C33" s="147">
        <v>2</v>
      </c>
      <c r="D33" s="147" t="s">
        <v>120</v>
      </c>
      <c r="E33" s="147">
        <v>16</v>
      </c>
      <c r="F33" s="147">
        <v>16.350000000000001</v>
      </c>
      <c r="G33" s="147">
        <v>0.75</v>
      </c>
      <c r="H33" s="147">
        <v>17.100000000000001</v>
      </c>
      <c r="I33" s="149">
        <v>95.614035087719301</v>
      </c>
      <c r="J33" s="149">
        <v>4.3859649122807012</v>
      </c>
      <c r="K33" s="149">
        <v>23.833333333333332</v>
      </c>
      <c r="L33" s="150">
        <v>7200</v>
      </c>
      <c r="M33" s="150">
        <v>3200</v>
      </c>
      <c r="N33" s="150">
        <v>0</v>
      </c>
      <c r="O33" s="150">
        <v>0</v>
      </c>
      <c r="P33" s="150">
        <v>0</v>
      </c>
      <c r="Q33" s="150">
        <v>0</v>
      </c>
      <c r="R33" s="150">
        <v>10400</v>
      </c>
      <c r="S33" s="150">
        <v>0</v>
      </c>
      <c r="T33" s="150">
        <v>1200</v>
      </c>
      <c r="U33" s="150">
        <v>1200</v>
      </c>
    </row>
    <row r="34" spans="1:21" x14ac:dyDescent="0.25">
      <c r="A34" s="147">
        <v>49</v>
      </c>
      <c r="B34" s="147" t="s">
        <v>105</v>
      </c>
      <c r="C34" s="147">
        <v>2</v>
      </c>
      <c r="D34" s="147" t="s">
        <v>120</v>
      </c>
      <c r="E34" s="147" t="s">
        <v>114</v>
      </c>
      <c r="F34" s="147">
        <v>11.95</v>
      </c>
      <c r="G34" s="147">
        <v>8.5</v>
      </c>
      <c r="H34" s="147">
        <v>20.45</v>
      </c>
      <c r="I34" s="149">
        <v>58.43520782396088</v>
      </c>
      <c r="J34" s="149">
        <v>41.56479217603912</v>
      </c>
      <c r="K34" s="149">
        <v>5.15</v>
      </c>
      <c r="L34" s="150">
        <v>4000</v>
      </c>
      <c r="M34" s="150">
        <v>10800</v>
      </c>
      <c r="N34" s="150">
        <v>0</v>
      </c>
      <c r="O34" s="150">
        <v>0</v>
      </c>
      <c r="P34" s="150">
        <v>0</v>
      </c>
      <c r="Q34" s="150">
        <v>0</v>
      </c>
      <c r="R34" s="150">
        <v>14800</v>
      </c>
      <c r="S34" s="150">
        <v>0</v>
      </c>
      <c r="T34" s="150">
        <v>0</v>
      </c>
      <c r="U34" s="150">
        <v>0</v>
      </c>
    </row>
    <row r="35" spans="1:21" x14ac:dyDescent="0.25">
      <c r="A35" s="147">
        <v>49</v>
      </c>
      <c r="B35" s="147" t="s">
        <v>105</v>
      </c>
      <c r="C35" s="147">
        <v>2</v>
      </c>
      <c r="D35" s="147" t="s">
        <v>120</v>
      </c>
      <c r="E35" s="147">
        <v>15</v>
      </c>
      <c r="F35" s="151"/>
      <c r="G35" s="151"/>
      <c r="H35" s="151"/>
      <c r="I35" s="152"/>
      <c r="J35" s="152"/>
      <c r="K35" s="152"/>
      <c r="L35" s="153"/>
      <c r="M35" s="153"/>
      <c r="N35" s="153"/>
      <c r="O35" s="153"/>
      <c r="P35" s="153"/>
      <c r="Q35" s="153"/>
      <c r="R35" s="153"/>
      <c r="S35" s="153"/>
      <c r="T35" s="153"/>
      <c r="U35" s="153"/>
    </row>
    <row r="36" spans="1:21" x14ac:dyDescent="0.25">
      <c r="A36" s="147">
        <v>49</v>
      </c>
      <c r="B36" s="147" t="s">
        <v>105</v>
      </c>
      <c r="C36" s="147">
        <v>2</v>
      </c>
      <c r="D36" s="147" t="s">
        <v>120</v>
      </c>
      <c r="E36" s="147">
        <v>15</v>
      </c>
      <c r="F36" s="147">
        <v>11.1</v>
      </c>
      <c r="G36" s="147">
        <v>13.55</v>
      </c>
      <c r="H36" s="147">
        <v>24.65</v>
      </c>
      <c r="I36" s="149">
        <v>45.030425963488845</v>
      </c>
      <c r="J36" s="149">
        <v>54.969574036511162</v>
      </c>
      <c r="K36" s="149">
        <v>9</v>
      </c>
      <c r="L36" s="150">
        <v>14400</v>
      </c>
      <c r="M36" s="150">
        <v>12400</v>
      </c>
      <c r="N36" s="150">
        <v>0</v>
      </c>
      <c r="O36" s="150">
        <v>0</v>
      </c>
      <c r="P36" s="150">
        <v>0</v>
      </c>
      <c r="Q36" s="150">
        <v>0</v>
      </c>
      <c r="R36" s="150">
        <v>26800</v>
      </c>
      <c r="S36" s="150">
        <v>0</v>
      </c>
      <c r="T36" s="150">
        <v>1200</v>
      </c>
      <c r="U36" s="150">
        <v>1200</v>
      </c>
    </row>
    <row r="37" spans="1:21" x14ac:dyDescent="0.25">
      <c r="A37" s="147">
        <v>49</v>
      </c>
      <c r="B37" s="147" t="s">
        <v>105</v>
      </c>
      <c r="C37" s="147">
        <v>2</v>
      </c>
      <c r="D37" s="147" t="s">
        <v>121</v>
      </c>
      <c r="E37" s="147">
        <v>18</v>
      </c>
      <c r="F37" s="147">
        <v>13.55</v>
      </c>
      <c r="G37" s="147">
        <v>8.65</v>
      </c>
      <c r="H37" s="147">
        <v>22.200000000000003</v>
      </c>
      <c r="I37" s="149">
        <v>61.03603603603603</v>
      </c>
      <c r="J37" s="149">
        <v>38.963963963963955</v>
      </c>
      <c r="K37" s="149">
        <v>2</v>
      </c>
      <c r="L37" s="150">
        <v>27600</v>
      </c>
      <c r="M37" s="150">
        <v>14800</v>
      </c>
      <c r="N37" s="150">
        <v>0</v>
      </c>
      <c r="O37" s="150">
        <v>0</v>
      </c>
      <c r="P37" s="150">
        <v>0</v>
      </c>
      <c r="Q37" s="150">
        <v>0</v>
      </c>
      <c r="R37" s="150">
        <v>42400</v>
      </c>
      <c r="S37" s="150">
        <v>0</v>
      </c>
      <c r="T37" s="150">
        <v>400</v>
      </c>
      <c r="U37" s="150">
        <v>400</v>
      </c>
    </row>
    <row r="38" spans="1:21" x14ac:dyDescent="0.25">
      <c r="A38" s="147">
        <v>49</v>
      </c>
      <c r="B38" s="147" t="s">
        <v>105</v>
      </c>
      <c r="C38" s="147">
        <v>2</v>
      </c>
      <c r="D38" s="147" t="s">
        <v>121</v>
      </c>
      <c r="E38" s="147">
        <v>18</v>
      </c>
      <c r="F38" s="147">
        <v>16.95</v>
      </c>
      <c r="G38" s="147">
        <v>10.25</v>
      </c>
      <c r="H38" s="147">
        <v>27.2</v>
      </c>
      <c r="I38" s="149">
        <v>62.316176470588239</v>
      </c>
      <c r="J38" s="149">
        <v>37.683823529411768</v>
      </c>
      <c r="K38" s="149">
        <v>6.5</v>
      </c>
      <c r="L38" s="150">
        <v>4400</v>
      </c>
      <c r="M38" s="150">
        <v>4400</v>
      </c>
      <c r="N38" s="150">
        <v>0</v>
      </c>
      <c r="O38" s="150">
        <v>0</v>
      </c>
      <c r="P38" s="150">
        <v>0</v>
      </c>
      <c r="Q38" s="150">
        <v>0</v>
      </c>
      <c r="R38" s="150">
        <v>8800</v>
      </c>
      <c r="S38" s="150">
        <v>0</v>
      </c>
      <c r="T38" s="150">
        <v>2000</v>
      </c>
      <c r="U38" s="150">
        <v>2000</v>
      </c>
    </row>
    <row r="39" spans="1:21" x14ac:dyDescent="0.25">
      <c r="A39" s="147">
        <v>49</v>
      </c>
      <c r="B39" s="147" t="s">
        <v>105</v>
      </c>
      <c r="C39" s="147">
        <v>2</v>
      </c>
      <c r="D39" s="147" t="s">
        <v>121</v>
      </c>
      <c r="E39" s="147" t="s">
        <v>115</v>
      </c>
      <c r="F39" s="147">
        <v>15.25</v>
      </c>
      <c r="G39" s="147">
        <v>8.15</v>
      </c>
      <c r="H39" s="147">
        <v>23.4</v>
      </c>
      <c r="I39" s="149">
        <v>65.17094017094017</v>
      </c>
      <c r="J39" s="149">
        <v>34.82905982905983</v>
      </c>
      <c r="K39" s="149">
        <v>10.95</v>
      </c>
      <c r="L39" s="150">
        <v>19600</v>
      </c>
      <c r="M39" s="150">
        <v>4000</v>
      </c>
      <c r="N39" s="150">
        <v>0</v>
      </c>
      <c r="O39" s="150">
        <v>0</v>
      </c>
      <c r="P39" s="150">
        <v>0</v>
      </c>
      <c r="Q39" s="150">
        <v>0</v>
      </c>
      <c r="R39" s="150">
        <v>23600</v>
      </c>
      <c r="S39" s="150">
        <v>0</v>
      </c>
      <c r="T39" s="150">
        <v>1600</v>
      </c>
      <c r="U39" s="150">
        <v>1600</v>
      </c>
    </row>
    <row r="40" spans="1:21" x14ac:dyDescent="0.25">
      <c r="A40" s="147">
        <v>49</v>
      </c>
      <c r="B40" s="147" t="s">
        <v>105</v>
      </c>
      <c r="C40" s="147">
        <v>2</v>
      </c>
      <c r="D40" s="147" t="s">
        <v>121</v>
      </c>
      <c r="E40" s="147">
        <v>17</v>
      </c>
      <c r="F40" s="147">
        <v>16.649999999999999</v>
      </c>
      <c r="G40" s="147">
        <v>8.65</v>
      </c>
      <c r="H40" s="147">
        <v>25.299999999999997</v>
      </c>
      <c r="I40" s="149">
        <v>65.810276679841891</v>
      </c>
      <c r="J40" s="149">
        <v>34.189723320158109</v>
      </c>
      <c r="K40" s="149">
        <v>9.75</v>
      </c>
      <c r="L40" s="150">
        <v>13600</v>
      </c>
      <c r="M40" s="150">
        <v>6000</v>
      </c>
      <c r="N40" s="150">
        <v>0</v>
      </c>
      <c r="O40" s="150">
        <v>0</v>
      </c>
      <c r="P40" s="150">
        <v>0</v>
      </c>
      <c r="Q40" s="150">
        <v>0</v>
      </c>
      <c r="R40" s="150">
        <v>19600</v>
      </c>
      <c r="S40" s="150">
        <v>0</v>
      </c>
      <c r="T40" s="150">
        <v>2400</v>
      </c>
      <c r="U40" s="150">
        <v>2400</v>
      </c>
    </row>
    <row r="41" spans="1:21" x14ac:dyDescent="0.25">
      <c r="A41" s="147">
        <v>49</v>
      </c>
      <c r="B41" s="147" t="s">
        <v>105</v>
      </c>
      <c r="C41" s="147">
        <v>2</v>
      </c>
      <c r="D41" s="147" t="s">
        <v>121</v>
      </c>
      <c r="E41" s="147">
        <v>17</v>
      </c>
      <c r="F41" s="147">
        <v>19.600000000000001</v>
      </c>
      <c r="G41" s="147">
        <v>8.3000000000000007</v>
      </c>
      <c r="H41" s="147">
        <v>27.900000000000002</v>
      </c>
      <c r="I41" s="149">
        <v>70.250896057347674</v>
      </c>
      <c r="J41" s="149">
        <v>29.749103942652333</v>
      </c>
      <c r="K41" s="149">
        <v>17</v>
      </c>
      <c r="L41" s="150">
        <v>4400</v>
      </c>
      <c r="M41" s="150">
        <v>1600</v>
      </c>
      <c r="N41" s="150">
        <v>0</v>
      </c>
      <c r="O41" s="150">
        <v>0</v>
      </c>
      <c r="P41" s="150">
        <v>0</v>
      </c>
      <c r="Q41" s="150">
        <v>0</v>
      </c>
      <c r="R41" s="150">
        <v>6000</v>
      </c>
      <c r="S41" s="150">
        <v>0</v>
      </c>
      <c r="T41" s="150">
        <v>400</v>
      </c>
      <c r="U41" s="150">
        <v>400</v>
      </c>
    </row>
    <row r="42" spans="1:21" x14ac:dyDescent="0.25">
      <c r="A42" s="147">
        <v>2</v>
      </c>
      <c r="B42" s="147" t="s">
        <v>104</v>
      </c>
      <c r="C42" s="147">
        <v>3</v>
      </c>
      <c r="D42" s="147" t="s">
        <v>120</v>
      </c>
      <c r="E42" s="147">
        <v>10</v>
      </c>
      <c r="F42" s="147">
        <v>18.3</v>
      </c>
      <c r="G42" s="147">
        <v>12</v>
      </c>
      <c r="H42" s="147">
        <v>30.3</v>
      </c>
      <c r="I42" s="149">
        <v>60.396039603960396</v>
      </c>
      <c r="J42" s="149">
        <v>39.603960396039604</v>
      </c>
      <c r="K42" s="149">
        <v>10.25</v>
      </c>
      <c r="L42" s="150">
        <v>66000</v>
      </c>
      <c r="M42" s="150">
        <v>3200</v>
      </c>
      <c r="N42" s="150">
        <v>0</v>
      </c>
      <c r="O42" s="150">
        <v>0</v>
      </c>
      <c r="P42" s="150">
        <v>0</v>
      </c>
      <c r="Q42" s="150">
        <v>0</v>
      </c>
      <c r="R42" s="150">
        <v>69200</v>
      </c>
      <c r="S42" s="150">
        <v>0</v>
      </c>
      <c r="T42" s="150">
        <v>3600</v>
      </c>
      <c r="U42" s="150">
        <v>3600</v>
      </c>
    </row>
    <row r="43" spans="1:21" x14ac:dyDescent="0.25">
      <c r="A43" s="147">
        <v>2</v>
      </c>
      <c r="B43" s="147" t="s">
        <v>104</v>
      </c>
      <c r="C43" s="147">
        <v>3</v>
      </c>
      <c r="D43" s="147" t="s">
        <v>120</v>
      </c>
      <c r="E43" s="147">
        <v>10</v>
      </c>
      <c r="F43" s="147">
        <v>14.2</v>
      </c>
      <c r="G43" s="147">
        <v>7.9</v>
      </c>
      <c r="H43" s="147">
        <v>22.1</v>
      </c>
      <c r="I43" s="149">
        <v>64.25339366515837</v>
      </c>
      <c r="J43" s="149">
        <v>35.74660633484163</v>
      </c>
      <c r="K43" s="149">
        <v>7.75</v>
      </c>
      <c r="L43" s="150">
        <v>39200</v>
      </c>
      <c r="M43" s="150">
        <v>1200</v>
      </c>
      <c r="N43" s="150">
        <v>0</v>
      </c>
      <c r="O43" s="150">
        <v>400</v>
      </c>
      <c r="P43" s="150">
        <v>0</v>
      </c>
      <c r="Q43" s="150">
        <v>0</v>
      </c>
      <c r="R43" s="150">
        <v>40800</v>
      </c>
      <c r="S43" s="150">
        <v>0</v>
      </c>
      <c r="T43" s="150">
        <v>1200</v>
      </c>
      <c r="U43" s="150">
        <v>1200</v>
      </c>
    </row>
    <row r="44" spans="1:21" x14ac:dyDescent="0.25">
      <c r="A44" s="147">
        <v>2</v>
      </c>
      <c r="B44" s="147" t="s">
        <v>104</v>
      </c>
      <c r="C44" s="147">
        <v>3</v>
      </c>
      <c r="D44" s="147" t="s">
        <v>120</v>
      </c>
      <c r="E44" s="147">
        <v>10</v>
      </c>
      <c r="F44" s="147">
        <v>16.95</v>
      </c>
      <c r="G44" s="147">
        <v>14.35</v>
      </c>
      <c r="H44" s="147">
        <v>31.299999999999997</v>
      </c>
      <c r="I44" s="149">
        <v>54.153354632587863</v>
      </c>
      <c r="J44" s="149">
        <v>45.846645367412144</v>
      </c>
      <c r="K44" s="149">
        <v>9</v>
      </c>
      <c r="L44" s="150">
        <v>35200</v>
      </c>
      <c r="M44" s="150">
        <v>8800</v>
      </c>
      <c r="N44" s="150">
        <v>0</v>
      </c>
      <c r="O44" s="150">
        <v>800</v>
      </c>
      <c r="P44" s="150">
        <v>0</v>
      </c>
      <c r="Q44" s="150">
        <v>0</v>
      </c>
      <c r="R44" s="150">
        <v>44800</v>
      </c>
      <c r="S44" s="150">
        <v>0</v>
      </c>
      <c r="T44" s="150">
        <v>4000</v>
      </c>
      <c r="U44" s="150">
        <v>4000</v>
      </c>
    </row>
    <row r="45" spans="1:21" x14ac:dyDescent="0.25">
      <c r="A45" s="147">
        <v>2</v>
      </c>
      <c r="B45" s="147" t="s">
        <v>104</v>
      </c>
      <c r="C45" s="147">
        <v>3</v>
      </c>
      <c r="D45" s="147" t="s">
        <v>120</v>
      </c>
      <c r="E45" s="147">
        <v>10</v>
      </c>
      <c r="F45" s="147">
        <v>14.8</v>
      </c>
      <c r="G45" s="147">
        <v>11.75</v>
      </c>
      <c r="H45" s="147">
        <v>26.55</v>
      </c>
      <c r="I45" s="149">
        <v>55.743879472693031</v>
      </c>
      <c r="J45" s="149">
        <v>44.256120527306969</v>
      </c>
      <c r="K45" s="149">
        <v>4</v>
      </c>
      <c r="L45" s="150">
        <v>19200</v>
      </c>
      <c r="M45" s="150">
        <v>11200</v>
      </c>
      <c r="N45" s="150">
        <v>0</v>
      </c>
      <c r="O45" s="150">
        <v>0</v>
      </c>
      <c r="P45" s="150">
        <v>0</v>
      </c>
      <c r="Q45" s="150">
        <v>0</v>
      </c>
      <c r="R45" s="150">
        <v>30400</v>
      </c>
      <c r="S45" s="150">
        <v>0</v>
      </c>
      <c r="T45" s="150">
        <v>2000</v>
      </c>
      <c r="U45" s="150">
        <v>2000</v>
      </c>
    </row>
    <row r="46" spans="1:21" x14ac:dyDescent="0.25">
      <c r="A46" s="147">
        <v>2</v>
      </c>
      <c r="B46" s="147" t="s">
        <v>104</v>
      </c>
      <c r="C46" s="147">
        <v>3</v>
      </c>
      <c r="D46" s="147" t="s">
        <v>120</v>
      </c>
      <c r="E46" s="147">
        <v>10</v>
      </c>
      <c r="F46" s="147">
        <v>18.05</v>
      </c>
      <c r="G46" s="147">
        <v>13.15</v>
      </c>
      <c r="H46" s="147">
        <v>31.200000000000003</v>
      </c>
      <c r="I46" s="149">
        <v>57.852564102564095</v>
      </c>
      <c r="J46" s="149">
        <v>42.147435897435891</v>
      </c>
      <c r="K46" s="149">
        <v>11.75</v>
      </c>
      <c r="L46" s="150">
        <v>93200</v>
      </c>
      <c r="M46" s="150">
        <v>6400</v>
      </c>
      <c r="N46" s="150">
        <v>0</v>
      </c>
      <c r="O46" s="150">
        <v>0</v>
      </c>
      <c r="P46" s="150">
        <v>0</v>
      </c>
      <c r="Q46" s="150">
        <v>0</v>
      </c>
      <c r="R46" s="150">
        <v>99600</v>
      </c>
      <c r="S46" s="150">
        <v>0</v>
      </c>
      <c r="T46" s="150">
        <v>5200</v>
      </c>
      <c r="U46" s="150">
        <v>5200</v>
      </c>
    </row>
    <row r="47" spans="1:21" x14ac:dyDescent="0.25">
      <c r="A47" s="147">
        <v>2</v>
      </c>
      <c r="B47" s="147" t="s">
        <v>104</v>
      </c>
      <c r="C47" s="147">
        <v>3</v>
      </c>
      <c r="D47" s="147" t="s">
        <v>121</v>
      </c>
      <c r="E47" s="147">
        <v>11</v>
      </c>
      <c r="F47" s="147">
        <v>20.75</v>
      </c>
      <c r="G47" s="147">
        <v>9.6999999999999993</v>
      </c>
      <c r="H47" s="147">
        <v>30.45</v>
      </c>
      <c r="I47" s="149">
        <v>68.144499178981945</v>
      </c>
      <c r="J47" s="149">
        <v>31.855500821018058</v>
      </c>
      <c r="K47" s="149">
        <v>5.75</v>
      </c>
      <c r="L47" s="150">
        <v>24000</v>
      </c>
      <c r="M47" s="150">
        <v>7600</v>
      </c>
      <c r="N47" s="150">
        <v>0</v>
      </c>
      <c r="O47" s="150">
        <v>0</v>
      </c>
      <c r="P47" s="150">
        <v>0</v>
      </c>
      <c r="Q47" s="150">
        <v>0</v>
      </c>
      <c r="R47" s="150">
        <v>31600</v>
      </c>
      <c r="S47" s="150">
        <v>0</v>
      </c>
      <c r="T47" s="150">
        <v>800</v>
      </c>
      <c r="U47" s="150">
        <v>800</v>
      </c>
    </row>
    <row r="48" spans="1:21" x14ac:dyDescent="0.25">
      <c r="A48" s="147">
        <v>2</v>
      </c>
      <c r="B48" s="147" t="s">
        <v>104</v>
      </c>
      <c r="C48" s="147">
        <v>3</v>
      </c>
      <c r="D48" s="147" t="s">
        <v>121</v>
      </c>
      <c r="E48" s="147">
        <v>11</v>
      </c>
      <c r="F48" s="147">
        <v>20.25</v>
      </c>
      <c r="G48" s="147">
        <v>14.9</v>
      </c>
      <c r="H48" s="147">
        <v>35.15</v>
      </c>
      <c r="I48" s="149">
        <v>57.610241820768138</v>
      </c>
      <c r="J48" s="149">
        <v>42.389758179231862</v>
      </c>
      <c r="K48" s="149">
        <v>2.5</v>
      </c>
      <c r="L48" s="150">
        <v>7200</v>
      </c>
      <c r="M48" s="150">
        <v>4000</v>
      </c>
      <c r="N48" s="150">
        <v>0</v>
      </c>
      <c r="O48" s="150">
        <v>0</v>
      </c>
      <c r="P48" s="150">
        <v>0</v>
      </c>
      <c r="Q48" s="150">
        <v>0</v>
      </c>
      <c r="R48" s="150">
        <v>11200</v>
      </c>
      <c r="S48" s="150">
        <v>0</v>
      </c>
      <c r="T48" s="150">
        <v>2800</v>
      </c>
      <c r="U48" s="150">
        <v>2800</v>
      </c>
    </row>
    <row r="49" spans="1:21" x14ac:dyDescent="0.25">
      <c r="A49" s="147">
        <v>2</v>
      </c>
      <c r="B49" s="147" t="s">
        <v>104</v>
      </c>
      <c r="C49" s="147">
        <v>3</v>
      </c>
      <c r="D49" s="147" t="s">
        <v>121</v>
      </c>
      <c r="E49" s="147">
        <v>11</v>
      </c>
      <c r="F49" s="147">
        <v>34.4</v>
      </c>
      <c r="G49" s="147">
        <v>20.100000000000001</v>
      </c>
      <c r="H49" s="147">
        <v>54.5</v>
      </c>
      <c r="I49" s="149">
        <v>63.11926605504587</v>
      </c>
      <c r="J49" s="149">
        <v>36.88073394495413</v>
      </c>
      <c r="K49" s="149">
        <v>6.75</v>
      </c>
      <c r="L49" s="150">
        <v>10400</v>
      </c>
      <c r="M49" s="150">
        <v>4000</v>
      </c>
      <c r="N49" s="150">
        <v>0</v>
      </c>
      <c r="O49" s="150">
        <v>0</v>
      </c>
      <c r="P49" s="150">
        <v>0</v>
      </c>
      <c r="Q49" s="150">
        <v>0</v>
      </c>
      <c r="R49" s="150">
        <v>14400</v>
      </c>
      <c r="S49" s="150">
        <v>0</v>
      </c>
      <c r="T49" s="150">
        <v>2400</v>
      </c>
      <c r="U49" s="150">
        <v>2400</v>
      </c>
    </row>
    <row r="50" spans="1:21" x14ac:dyDescent="0.25">
      <c r="A50" s="147">
        <v>2</v>
      </c>
      <c r="B50" s="147" t="s">
        <v>104</v>
      </c>
      <c r="C50" s="147">
        <v>3</v>
      </c>
      <c r="D50" s="147" t="s">
        <v>121</v>
      </c>
      <c r="E50" s="147">
        <v>11</v>
      </c>
      <c r="F50" s="147">
        <v>19.75</v>
      </c>
      <c r="G50" s="147">
        <v>18.850000000000001</v>
      </c>
      <c r="H50" s="147">
        <v>38.6</v>
      </c>
      <c r="I50" s="149">
        <v>51.165803108808291</v>
      </c>
      <c r="J50" s="149">
        <v>48.834196891191716</v>
      </c>
      <c r="K50" s="149">
        <v>0</v>
      </c>
      <c r="L50" s="150">
        <v>27600</v>
      </c>
      <c r="M50" s="150">
        <v>4400</v>
      </c>
      <c r="N50" s="150">
        <v>0</v>
      </c>
      <c r="O50" s="150">
        <v>0</v>
      </c>
      <c r="P50" s="150">
        <v>0</v>
      </c>
      <c r="Q50" s="150">
        <v>0</v>
      </c>
      <c r="R50" s="150">
        <v>32000</v>
      </c>
      <c r="S50" s="150">
        <v>0</v>
      </c>
      <c r="T50" s="150">
        <v>400</v>
      </c>
      <c r="U50" s="150">
        <v>400</v>
      </c>
    </row>
    <row r="51" spans="1:21" x14ac:dyDescent="0.25">
      <c r="A51" s="147">
        <v>2</v>
      </c>
      <c r="B51" s="147" t="s">
        <v>104</v>
      </c>
      <c r="C51" s="147">
        <v>3</v>
      </c>
      <c r="D51" s="147" t="s">
        <v>121</v>
      </c>
      <c r="E51" s="147">
        <v>11</v>
      </c>
      <c r="F51" s="147">
        <v>23.7</v>
      </c>
      <c r="G51" s="147">
        <v>10.25</v>
      </c>
      <c r="H51" s="147">
        <v>33.950000000000003</v>
      </c>
      <c r="I51" s="149">
        <v>69.808541973490421</v>
      </c>
      <c r="J51" s="149">
        <v>30.191458026509569</v>
      </c>
      <c r="K51" s="149">
        <v>9.5</v>
      </c>
      <c r="L51" s="150">
        <v>24400</v>
      </c>
      <c r="M51" s="150">
        <v>800</v>
      </c>
      <c r="N51" s="150">
        <v>0</v>
      </c>
      <c r="O51" s="150">
        <v>0</v>
      </c>
      <c r="P51" s="150">
        <v>0</v>
      </c>
      <c r="Q51" s="150">
        <v>0</v>
      </c>
      <c r="R51" s="150">
        <v>25200</v>
      </c>
      <c r="S51" s="150">
        <v>0</v>
      </c>
      <c r="T51" s="150">
        <v>800</v>
      </c>
      <c r="U51" s="150">
        <v>800</v>
      </c>
    </row>
    <row r="52" spans="1:21" x14ac:dyDescent="0.25">
      <c r="A52" s="147">
        <v>2</v>
      </c>
      <c r="B52" s="147" t="s">
        <v>105</v>
      </c>
      <c r="C52" s="147">
        <v>3</v>
      </c>
      <c r="D52" s="147" t="s">
        <v>120</v>
      </c>
      <c r="E52" s="147">
        <v>16</v>
      </c>
      <c r="F52" s="147">
        <v>23.35</v>
      </c>
      <c r="G52" s="147">
        <v>15.95</v>
      </c>
      <c r="H52" s="147">
        <v>39.299999999999997</v>
      </c>
      <c r="I52" s="149">
        <v>59.414758269720103</v>
      </c>
      <c r="J52" s="149">
        <v>40.585241730279904</v>
      </c>
      <c r="K52" s="149">
        <v>2.5</v>
      </c>
      <c r="L52" s="150">
        <v>24000</v>
      </c>
      <c r="M52" s="150">
        <v>1200</v>
      </c>
      <c r="N52" s="150">
        <v>0</v>
      </c>
      <c r="O52" s="150">
        <v>0</v>
      </c>
      <c r="P52" s="150">
        <v>0</v>
      </c>
      <c r="Q52" s="150">
        <v>0</v>
      </c>
      <c r="R52" s="150">
        <v>25200</v>
      </c>
      <c r="S52" s="150">
        <v>0</v>
      </c>
      <c r="T52" s="150">
        <v>4000</v>
      </c>
      <c r="U52" s="150">
        <v>4000</v>
      </c>
    </row>
    <row r="53" spans="1:21" x14ac:dyDescent="0.25">
      <c r="A53" s="147">
        <v>2</v>
      </c>
      <c r="B53" s="147" t="s">
        <v>105</v>
      </c>
      <c r="C53" s="147">
        <v>3</v>
      </c>
      <c r="D53" s="147" t="s">
        <v>120</v>
      </c>
      <c r="E53" s="147">
        <v>16</v>
      </c>
      <c r="F53" s="147">
        <v>16.05</v>
      </c>
      <c r="G53" s="147">
        <v>17.899999999999999</v>
      </c>
      <c r="H53" s="147">
        <v>33.950000000000003</v>
      </c>
      <c r="I53" s="149">
        <v>47.275405007363766</v>
      </c>
      <c r="J53" s="149">
        <v>52.72459499263622</v>
      </c>
      <c r="K53" s="149">
        <v>15.75</v>
      </c>
      <c r="L53" s="150">
        <v>26000</v>
      </c>
      <c r="M53" s="150">
        <v>12800</v>
      </c>
      <c r="N53" s="150">
        <v>0</v>
      </c>
      <c r="O53" s="150">
        <v>0</v>
      </c>
      <c r="P53" s="150">
        <v>0</v>
      </c>
      <c r="Q53" s="150">
        <v>0</v>
      </c>
      <c r="R53" s="150">
        <v>38800</v>
      </c>
      <c r="S53" s="150">
        <v>0</v>
      </c>
      <c r="T53" s="150">
        <v>2800</v>
      </c>
      <c r="U53" s="150">
        <v>2800</v>
      </c>
    </row>
    <row r="54" spans="1:21" x14ac:dyDescent="0.25">
      <c r="A54" s="147">
        <v>2</v>
      </c>
      <c r="B54" s="147" t="s">
        <v>105</v>
      </c>
      <c r="C54" s="147">
        <v>3</v>
      </c>
      <c r="D54" s="147" t="s">
        <v>120</v>
      </c>
      <c r="E54" s="147" t="s">
        <v>114</v>
      </c>
      <c r="F54" s="147">
        <v>21.25</v>
      </c>
      <c r="G54" s="147">
        <v>27.1</v>
      </c>
      <c r="H54" s="147">
        <v>48.35</v>
      </c>
      <c r="I54" s="149">
        <v>43.950361944157187</v>
      </c>
      <c r="J54" s="149">
        <v>56.049638055842813</v>
      </c>
      <c r="K54" s="149">
        <v>9.5</v>
      </c>
      <c r="L54" s="150">
        <v>38800</v>
      </c>
      <c r="M54" s="150">
        <v>14800</v>
      </c>
      <c r="N54" s="150">
        <v>26000</v>
      </c>
      <c r="O54" s="150">
        <v>0</v>
      </c>
      <c r="P54" s="150">
        <v>0</v>
      </c>
      <c r="Q54" s="150">
        <v>0</v>
      </c>
      <c r="R54" s="150">
        <v>79600</v>
      </c>
      <c r="S54" s="150">
        <v>0</v>
      </c>
      <c r="T54" s="150">
        <v>4800</v>
      </c>
      <c r="U54" s="150">
        <v>4800</v>
      </c>
    </row>
    <row r="55" spans="1:21" x14ac:dyDescent="0.25">
      <c r="A55" s="147">
        <v>2</v>
      </c>
      <c r="B55" s="147" t="s">
        <v>105</v>
      </c>
      <c r="C55" s="147">
        <v>3</v>
      </c>
      <c r="D55" s="147" t="s">
        <v>120</v>
      </c>
      <c r="E55" s="147">
        <v>15</v>
      </c>
      <c r="F55" s="147">
        <v>20.75</v>
      </c>
      <c r="G55" s="147">
        <v>14.85</v>
      </c>
      <c r="H55" s="147">
        <v>35.6</v>
      </c>
      <c r="I55" s="149">
        <v>58.286516853932582</v>
      </c>
      <c r="J55" s="149">
        <v>41.713483146067411</v>
      </c>
      <c r="K55" s="149">
        <v>17.5</v>
      </c>
      <c r="L55" s="150">
        <v>18000</v>
      </c>
      <c r="M55" s="150">
        <v>8800</v>
      </c>
      <c r="N55" s="150">
        <v>0</v>
      </c>
      <c r="O55" s="150">
        <v>0</v>
      </c>
      <c r="P55" s="150">
        <v>0</v>
      </c>
      <c r="Q55" s="150">
        <v>0</v>
      </c>
      <c r="R55" s="150">
        <v>26800</v>
      </c>
      <c r="S55" s="150">
        <v>0</v>
      </c>
      <c r="T55" s="150">
        <v>3200</v>
      </c>
      <c r="U55" s="150">
        <v>3200</v>
      </c>
    </row>
    <row r="56" spans="1:21" x14ac:dyDescent="0.25">
      <c r="A56" s="147">
        <v>2</v>
      </c>
      <c r="B56" s="147" t="s">
        <v>105</v>
      </c>
      <c r="C56" s="147">
        <v>3</v>
      </c>
      <c r="D56" s="147" t="s">
        <v>120</v>
      </c>
      <c r="E56" s="147">
        <v>15</v>
      </c>
      <c r="F56" s="147">
        <v>23.8</v>
      </c>
      <c r="G56" s="147">
        <v>19.8</v>
      </c>
      <c r="H56" s="147">
        <v>43.6</v>
      </c>
      <c r="I56" s="149">
        <v>54.587155963302749</v>
      </c>
      <c r="J56" s="149">
        <v>45.412844036697244</v>
      </c>
      <c r="K56" s="149">
        <v>0.75</v>
      </c>
      <c r="L56" s="150">
        <v>12400</v>
      </c>
      <c r="M56" s="150">
        <v>4800</v>
      </c>
      <c r="N56" s="150">
        <v>0</v>
      </c>
      <c r="O56" s="150">
        <v>0</v>
      </c>
      <c r="P56" s="150">
        <v>0</v>
      </c>
      <c r="Q56" s="150">
        <v>0</v>
      </c>
      <c r="R56" s="150">
        <v>17200</v>
      </c>
      <c r="S56" s="150">
        <v>0</v>
      </c>
      <c r="T56" s="150">
        <v>1200</v>
      </c>
      <c r="U56" s="150">
        <v>1200</v>
      </c>
    </row>
    <row r="57" spans="1:21" x14ac:dyDescent="0.25">
      <c r="A57" s="147">
        <v>2</v>
      </c>
      <c r="B57" s="147" t="s">
        <v>105</v>
      </c>
      <c r="C57" s="147">
        <v>3</v>
      </c>
      <c r="D57" s="147" t="s">
        <v>121</v>
      </c>
      <c r="E57" s="147">
        <v>18</v>
      </c>
      <c r="F57" s="147">
        <v>23.6</v>
      </c>
      <c r="G57" s="147">
        <v>6.7</v>
      </c>
      <c r="H57" s="147">
        <v>30.3</v>
      </c>
      <c r="I57" s="149">
        <v>77.887788778877891</v>
      </c>
      <c r="J57" s="149">
        <v>22.112211221122113</v>
      </c>
      <c r="K57" s="149">
        <v>10</v>
      </c>
      <c r="L57" s="150">
        <v>2800</v>
      </c>
      <c r="M57" s="150">
        <v>12400</v>
      </c>
      <c r="N57" s="150">
        <v>0</v>
      </c>
      <c r="O57" s="150">
        <v>0</v>
      </c>
      <c r="P57" s="150">
        <v>0</v>
      </c>
      <c r="Q57" s="150">
        <v>0</v>
      </c>
      <c r="R57" s="150">
        <v>15200</v>
      </c>
      <c r="S57" s="150">
        <v>0</v>
      </c>
      <c r="T57" s="150">
        <v>0</v>
      </c>
      <c r="U57" s="150">
        <v>0</v>
      </c>
    </row>
    <row r="58" spans="1:21" x14ac:dyDescent="0.25">
      <c r="A58" s="147">
        <v>2</v>
      </c>
      <c r="B58" s="147" t="s">
        <v>105</v>
      </c>
      <c r="C58" s="147">
        <v>3</v>
      </c>
      <c r="D58" s="147" t="s">
        <v>121</v>
      </c>
      <c r="E58" s="147">
        <v>18</v>
      </c>
      <c r="F58" s="147">
        <v>40.799999999999997</v>
      </c>
      <c r="G58" s="147">
        <v>17.350000000000001</v>
      </c>
      <c r="H58" s="147">
        <v>58.15</v>
      </c>
      <c r="I58" s="149">
        <v>70.163370593293195</v>
      </c>
      <c r="J58" s="149">
        <v>29.836629406706798</v>
      </c>
      <c r="K58" s="149">
        <v>4.5</v>
      </c>
      <c r="L58" s="150">
        <v>21600</v>
      </c>
      <c r="M58" s="150">
        <v>20800</v>
      </c>
      <c r="N58" s="150">
        <v>0</v>
      </c>
      <c r="O58" s="150">
        <v>0</v>
      </c>
      <c r="P58" s="150">
        <v>0</v>
      </c>
      <c r="Q58" s="150">
        <v>0</v>
      </c>
      <c r="R58" s="150">
        <v>42400</v>
      </c>
      <c r="S58" s="150">
        <v>0</v>
      </c>
      <c r="T58" s="150">
        <v>1600</v>
      </c>
      <c r="U58" s="150">
        <v>1600</v>
      </c>
    </row>
    <row r="59" spans="1:21" x14ac:dyDescent="0.25">
      <c r="A59" s="147">
        <v>2</v>
      </c>
      <c r="B59" s="147" t="s">
        <v>105</v>
      </c>
      <c r="C59" s="147">
        <v>3</v>
      </c>
      <c r="D59" s="147" t="s">
        <v>121</v>
      </c>
      <c r="E59" s="147" t="s">
        <v>115</v>
      </c>
      <c r="F59" s="147">
        <v>53.7</v>
      </c>
      <c r="G59" s="147">
        <v>25.3</v>
      </c>
      <c r="H59" s="147">
        <v>79</v>
      </c>
      <c r="I59" s="149">
        <v>67.974683544303801</v>
      </c>
      <c r="J59" s="149">
        <v>32.025316455696199</v>
      </c>
      <c r="K59" s="149">
        <v>0.75</v>
      </c>
      <c r="L59" s="150">
        <v>34000</v>
      </c>
      <c r="M59" s="150">
        <v>9600</v>
      </c>
      <c r="N59" s="150">
        <v>0</v>
      </c>
      <c r="O59" s="150">
        <v>0</v>
      </c>
      <c r="P59" s="150">
        <v>0</v>
      </c>
      <c r="Q59" s="150">
        <v>0</v>
      </c>
      <c r="R59" s="150">
        <v>43600</v>
      </c>
      <c r="S59" s="150">
        <v>0</v>
      </c>
      <c r="T59" s="150">
        <v>400</v>
      </c>
      <c r="U59" s="150">
        <v>400</v>
      </c>
    </row>
    <row r="60" spans="1:21" x14ac:dyDescent="0.25">
      <c r="A60" s="147">
        <v>2</v>
      </c>
      <c r="B60" s="147" t="s">
        <v>105</v>
      </c>
      <c r="C60" s="147">
        <v>3</v>
      </c>
      <c r="D60" s="147" t="s">
        <v>121</v>
      </c>
      <c r="E60" s="147">
        <v>17</v>
      </c>
      <c r="F60" s="147">
        <v>27.1</v>
      </c>
      <c r="G60" s="147">
        <v>15.5</v>
      </c>
      <c r="H60" s="147">
        <v>42.6</v>
      </c>
      <c r="I60" s="149">
        <v>63.6150234741784</v>
      </c>
      <c r="J60" s="149">
        <v>36.384976525821592</v>
      </c>
      <c r="K60" s="149">
        <v>4.75</v>
      </c>
      <c r="L60" s="150">
        <v>10800</v>
      </c>
      <c r="M60" s="150">
        <v>5200</v>
      </c>
      <c r="N60" s="150">
        <v>400</v>
      </c>
      <c r="O60" s="150">
        <v>0</v>
      </c>
      <c r="P60" s="150">
        <v>0</v>
      </c>
      <c r="Q60" s="150">
        <v>0</v>
      </c>
      <c r="R60" s="150">
        <v>16400</v>
      </c>
      <c r="S60" s="150">
        <v>0</v>
      </c>
      <c r="T60" s="150">
        <v>400</v>
      </c>
      <c r="U60" s="150">
        <v>400</v>
      </c>
    </row>
    <row r="61" spans="1:21" x14ac:dyDescent="0.25">
      <c r="A61" s="147">
        <v>2</v>
      </c>
      <c r="B61" s="147" t="s">
        <v>105</v>
      </c>
      <c r="C61" s="147">
        <v>3</v>
      </c>
      <c r="D61" s="147" t="s">
        <v>121</v>
      </c>
      <c r="E61" s="147">
        <v>17</v>
      </c>
      <c r="F61" s="147">
        <v>20.25</v>
      </c>
      <c r="G61" s="147">
        <v>28.45</v>
      </c>
      <c r="H61" s="147">
        <v>48.7</v>
      </c>
      <c r="I61" s="149">
        <v>41.581108829568784</v>
      </c>
      <c r="J61" s="149">
        <v>58.418891170431209</v>
      </c>
      <c r="K61" s="149">
        <v>6.25</v>
      </c>
      <c r="L61" s="150">
        <v>31200</v>
      </c>
      <c r="M61" s="150">
        <v>18400</v>
      </c>
      <c r="N61" s="150">
        <v>400</v>
      </c>
      <c r="O61" s="150">
        <v>0</v>
      </c>
      <c r="P61" s="150">
        <v>0</v>
      </c>
      <c r="Q61" s="150">
        <v>0</v>
      </c>
      <c r="R61" s="150">
        <v>50000</v>
      </c>
      <c r="S61" s="150">
        <v>0</v>
      </c>
      <c r="T61" s="150">
        <v>2400</v>
      </c>
      <c r="U61" s="150">
        <v>2400</v>
      </c>
    </row>
    <row r="62" spans="1:21" x14ac:dyDescent="0.25">
      <c r="A62" s="147">
        <v>7</v>
      </c>
      <c r="B62" s="147" t="s">
        <v>104</v>
      </c>
      <c r="C62" s="147">
        <v>4</v>
      </c>
      <c r="D62" s="147" t="s">
        <v>120</v>
      </c>
      <c r="E62" s="147">
        <v>10</v>
      </c>
      <c r="F62" s="147">
        <v>9.6</v>
      </c>
      <c r="G62" s="147">
        <v>17.75</v>
      </c>
      <c r="H62" s="147">
        <v>27.35</v>
      </c>
      <c r="I62" s="149">
        <v>35.100548446069467</v>
      </c>
      <c r="J62" s="149">
        <v>64.899451553930533</v>
      </c>
      <c r="K62" s="149">
        <v>2.75</v>
      </c>
      <c r="L62" s="150">
        <v>7600</v>
      </c>
      <c r="M62" s="150">
        <v>5600</v>
      </c>
      <c r="N62" s="150">
        <v>0</v>
      </c>
      <c r="O62" s="150">
        <v>0</v>
      </c>
      <c r="P62" s="150">
        <v>0</v>
      </c>
      <c r="Q62" s="150">
        <v>0</v>
      </c>
      <c r="R62" s="150">
        <v>13200</v>
      </c>
      <c r="S62" s="150">
        <v>0</v>
      </c>
      <c r="T62" s="150">
        <v>1600</v>
      </c>
      <c r="U62" s="150">
        <v>1600</v>
      </c>
    </row>
    <row r="63" spans="1:21" x14ac:dyDescent="0.25">
      <c r="A63" s="147">
        <v>7</v>
      </c>
      <c r="B63" s="147" t="s">
        <v>104</v>
      </c>
      <c r="C63" s="147">
        <v>4</v>
      </c>
      <c r="D63" s="147" t="s">
        <v>120</v>
      </c>
      <c r="E63" s="147">
        <v>10</v>
      </c>
      <c r="F63" s="147">
        <v>7.55</v>
      </c>
      <c r="G63" s="147">
        <v>19.649999999999999</v>
      </c>
      <c r="H63" s="147">
        <v>27.2</v>
      </c>
      <c r="I63" s="149">
        <v>27.757352941176471</v>
      </c>
      <c r="J63" s="149">
        <v>72.242647058823522</v>
      </c>
      <c r="K63" s="149">
        <v>16.5</v>
      </c>
      <c r="L63" s="150">
        <v>30000</v>
      </c>
      <c r="M63" s="150">
        <v>4400</v>
      </c>
      <c r="N63" s="150">
        <v>0</v>
      </c>
      <c r="O63" s="150">
        <v>400</v>
      </c>
      <c r="P63" s="150">
        <v>0</v>
      </c>
      <c r="Q63" s="150">
        <v>0</v>
      </c>
      <c r="R63" s="150">
        <v>34800</v>
      </c>
      <c r="S63" s="150">
        <v>0</v>
      </c>
      <c r="T63" s="150">
        <v>1600</v>
      </c>
      <c r="U63" s="150">
        <v>1600</v>
      </c>
    </row>
    <row r="64" spans="1:21" x14ac:dyDescent="0.25">
      <c r="A64" s="147">
        <v>7</v>
      </c>
      <c r="B64" s="147" t="s">
        <v>104</v>
      </c>
      <c r="C64" s="147">
        <v>4</v>
      </c>
      <c r="D64" s="147" t="s">
        <v>120</v>
      </c>
      <c r="E64" s="147">
        <v>10</v>
      </c>
      <c r="F64" s="147">
        <v>9.85</v>
      </c>
      <c r="G64" s="147">
        <v>24.3</v>
      </c>
      <c r="H64" s="147">
        <v>34.15</v>
      </c>
      <c r="I64" s="149">
        <v>28.843338213762813</v>
      </c>
      <c r="J64" s="149">
        <v>71.156661786237194</v>
      </c>
      <c r="K64" s="149">
        <v>20.350000000000001</v>
      </c>
      <c r="L64" s="150">
        <v>22800</v>
      </c>
      <c r="M64" s="150">
        <v>9200</v>
      </c>
      <c r="N64" s="150">
        <v>0</v>
      </c>
      <c r="O64" s="150">
        <v>0</v>
      </c>
      <c r="P64" s="150">
        <v>0</v>
      </c>
      <c r="Q64" s="150">
        <v>0</v>
      </c>
      <c r="R64" s="150">
        <v>32000</v>
      </c>
      <c r="S64" s="150">
        <v>0</v>
      </c>
      <c r="T64" s="150">
        <v>4800</v>
      </c>
      <c r="U64" s="150">
        <v>4800</v>
      </c>
    </row>
    <row r="65" spans="1:21" x14ac:dyDescent="0.25">
      <c r="A65" s="147">
        <v>7</v>
      </c>
      <c r="B65" s="147" t="s">
        <v>104</v>
      </c>
      <c r="C65" s="147">
        <v>4</v>
      </c>
      <c r="D65" s="147" t="s">
        <v>120</v>
      </c>
      <c r="E65" s="147">
        <v>10</v>
      </c>
      <c r="F65" s="147">
        <v>17.100000000000001</v>
      </c>
      <c r="G65" s="147">
        <v>22.05</v>
      </c>
      <c r="H65" s="147">
        <v>39.150000000000006</v>
      </c>
      <c r="I65" s="149">
        <v>43.678160919540232</v>
      </c>
      <c r="J65" s="149">
        <v>56.32183908045976</v>
      </c>
      <c r="K65" s="149">
        <v>10.5</v>
      </c>
      <c r="L65" s="150">
        <v>35200</v>
      </c>
      <c r="M65" s="150">
        <v>3600</v>
      </c>
      <c r="N65" s="150">
        <v>0</v>
      </c>
      <c r="O65" s="150">
        <v>0</v>
      </c>
      <c r="P65" s="150">
        <v>0</v>
      </c>
      <c r="Q65" s="150">
        <v>0</v>
      </c>
      <c r="R65" s="150">
        <v>38800</v>
      </c>
      <c r="S65" s="150">
        <v>0</v>
      </c>
      <c r="T65" s="150">
        <v>1600</v>
      </c>
      <c r="U65" s="150">
        <v>1600</v>
      </c>
    </row>
    <row r="66" spans="1:21" x14ac:dyDescent="0.25">
      <c r="A66" s="147">
        <v>7</v>
      </c>
      <c r="B66" s="147" t="s">
        <v>104</v>
      </c>
      <c r="C66" s="147">
        <v>4</v>
      </c>
      <c r="D66" s="147" t="s">
        <v>120</v>
      </c>
      <c r="E66" s="147">
        <v>10</v>
      </c>
      <c r="F66" s="147">
        <v>12</v>
      </c>
      <c r="G66" s="147">
        <v>25.5</v>
      </c>
      <c r="H66" s="147">
        <v>37.5</v>
      </c>
      <c r="I66" s="149">
        <v>32</v>
      </c>
      <c r="J66" s="149">
        <v>68</v>
      </c>
      <c r="K66" s="149">
        <v>18.75</v>
      </c>
      <c r="L66" s="150">
        <v>62400</v>
      </c>
      <c r="M66" s="150">
        <v>2400</v>
      </c>
      <c r="N66" s="150">
        <v>0</v>
      </c>
      <c r="O66" s="150">
        <v>0</v>
      </c>
      <c r="P66" s="150">
        <v>0</v>
      </c>
      <c r="Q66" s="150">
        <v>0</v>
      </c>
      <c r="R66" s="150">
        <v>64800</v>
      </c>
      <c r="S66" s="150">
        <v>0</v>
      </c>
      <c r="T66" s="150">
        <v>2800</v>
      </c>
      <c r="U66" s="150">
        <v>2800</v>
      </c>
    </row>
    <row r="67" spans="1:21" x14ac:dyDescent="0.25">
      <c r="A67" s="147">
        <v>7</v>
      </c>
      <c r="B67" s="147" t="s">
        <v>104</v>
      </c>
      <c r="C67" s="147">
        <v>4</v>
      </c>
      <c r="D67" s="147" t="s">
        <v>121</v>
      </c>
      <c r="E67" s="147">
        <v>11</v>
      </c>
      <c r="F67" s="147">
        <v>23.15</v>
      </c>
      <c r="G67" s="147">
        <v>28.7</v>
      </c>
      <c r="H67" s="147">
        <v>51.849999999999994</v>
      </c>
      <c r="I67" s="149">
        <v>44.648023143683709</v>
      </c>
      <c r="J67" s="149">
        <v>55.351976856316305</v>
      </c>
      <c r="K67" s="149">
        <v>16.899999999999999</v>
      </c>
      <c r="L67" s="150">
        <v>41200</v>
      </c>
      <c r="M67" s="150">
        <v>8400</v>
      </c>
      <c r="N67" s="150">
        <v>0</v>
      </c>
      <c r="O67" s="150">
        <v>0</v>
      </c>
      <c r="P67" s="150">
        <v>0</v>
      </c>
      <c r="Q67" s="150">
        <v>0</v>
      </c>
      <c r="R67" s="150">
        <v>49600</v>
      </c>
      <c r="S67" s="150">
        <v>0</v>
      </c>
      <c r="T67" s="150">
        <v>800</v>
      </c>
      <c r="U67" s="150">
        <v>800</v>
      </c>
    </row>
    <row r="68" spans="1:21" x14ac:dyDescent="0.25">
      <c r="A68" s="147">
        <v>7</v>
      </c>
      <c r="B68" s="147" t="s">
        <v>104</v>
      </c>
      <c r="C68" s="147">
        <v>4</v>
      </c>
      <c r="D68" s="147" t="s">
        <v>121</v>
      </c>
      <c r="E68" s="147">
        <v>11</v>
      </c>
      <c r="F68" s="147">
        <v>16.2</v>
      </c>
      <c r="G68" s="147">
        <v>20</v>
      </c>
      <c r="H68" s="147">
        <v>36.200000000000003</v>
      </c>
      <c r="I68" s="149">
        <v>44.751381215469607</v>
      </c>
      <c r="J68" s="149">
        <v>55.248618784530379</v>
      </c>
      <c r="K68" s="149">
        <v>4.3499999999999996</v>
      </c>
      <c r="L68" s="150">
        <v>12400</v>
      </c>
      <c r="M68" s="150">
        <v>2800</v>
      </c>
      <c r="N68" s="150">
        <v>0</v>
      </c>
      <c r="O68" s="150">
        <v>0</v>
      </c>
      <c r="P68" s="150">
        <v>0</v>
      </c>
      <c r="Q68" s="150">
        <v>0</v>
      </c>
      <c r="R68" s="150">
        <v>15200</v>
      </c>
      <c r="S68" s="150">
        <v>0</v>
      </c>
      <c r="T68" s="150">
        <v>400</v>
      </c>
      <c r="U68" s="150">
        <v>400</v>
      </c>
    </row>
    <row r="69" spans="1:21" x14ac:dyDescent="0.25">
      <c r="A69" s="147">
        <v>7</v>
      </c>
      <c r="B69" s="147" t="s">
        <v>104</v>
      </c>
      <c r="C69" s="147">
        <v>4</v>
      </c>
      <c r="D69" s="147" t="s">
        <v>121</v>
      </c>
      <c r="E69" s="147">
        <v>11</v>
      </c>
      <c r="F69" s="147">
        <v>15.8</v>
      </c>
      <c r="G69" s="147">
        <v>20.65</v>
      </c>
      <c r="H69" s="147">
        <v>36.450000000000003</v>
      </c>
      <c r="I69" s="149">
        <v>43.347050754458159</v>
      </c>
      <c r="J69" s="149">
        <v>56.652949245541834</v>
      </c>
      <c r="K69" s="149">
        <v>19.649999999999999</v>
      </c>
      <c r="L69" s="150">
        <v>16000</v>
      </c>
      <c r="M69" s="150">
        <v>1600</v>
      </c>
      <c r="N69" s="150">
        <v>0</v>
      </c>
      <c r="O69" s="150">
        <v>0</v>
      </c>
      <c r="P69" s="150">
        <v>0</v>
      </c>
      <c r="Q69" s="150">
        <v>0</v>
      </c>
      <c r="R69" s="150">
        <v>17600</v>
      </c>
      <c r="S69" s="150">
        <v>0</v>
      </c>
      <c r="T69" s="150">
        <v>400</v>
      </c>
      <c r="U69" s="150">
        <v>400</v>
      </c>
    </row>
    <row r="70" spans="1:21" x14ac:dyDescent="0.25">
      <c r="A70" s="147">
        <v>7</v>
      </c>
      <c r="B70" s="147" t="s">
        <v>104</v>
      </c>
      <c r="C70" s="147">
        <v>4</v>
      </c>
      <c r="D70" s="147" t="s">
        <v>121</v>
      </c>
      <c r="E70" s="147">
        <v>11</v>
      </c>
      <c r="F70" s="147">
        <v>28.75</v>
      </c>
      <c r="G70" s="147">
        <v>20.95</v>
      </c>
      <c r="H70" s="147">
        <v>49.7</v>
      </c>
      <c r="I70" s="149">
        <v>57.847082494969818</v>
      </c>
      <c r="J70" s="149">
        <v>42.152917505030182</v>
      </c>
      <c r="K70" s="149">
        <v>20.85</v>
      </c>
      <c r="L70" s="150">
        <v>7200</v>
      </c>
      <c r="M70" s="150">
        <v>1600</v>
      </c>
      <c r="N70" s="150">
        <v>0</v>
      </c>
      <c r="O70" s="150">
        <v>0</v>
      </c>
      <c r="P70" s="150">
        <v>0</v>
      </c>
      <c r="Q70" s="150">
        <v>0</v>
      </c>
      <c r="R70" s="150">
        <v>8800</v>
      </c>
      <c r="S70" s="150">
        <v>0</v>
      </c>
      <c r="T70" s="150">
        <v>1600</v>
      </c>
      <c r="U70" s="150">
        <v>1600</v>
      </c>
    </row>
    <row r="71" spans="1:21" x14ac:dyDescent="0.25">
      <c r="A71" s="147">
        <v>7</v>
      </c>
      <c r="B71" s="147" t="s">
        <v>104</v>
      </c>
      <c r="C71" s="147">
        <v>4</v>
      </c>
      <c r="D71" s="147" t="s">
        <v>121</v>
      </c>
      <c r="E71" s="147">
        <v>11</v>
      </c>
      <c r="F71" s="147">
        <v>14.4</v>
      </c>
      <c r="G71" s="147">
        <v>26.8</v>
      </c>
      <c r="H71" s="147">
        <v>41.2</v>
      </c>
      <c r="I71" s="149">
        <v>34.95145631067961</v>
      </c>
      <c r="J71" s="149">
        <v>65.048543689320383</v>
      </c>
      <c r="K71" s="149">
        <v>7</v>
      </c>
      <c r="L71" s="150">
        <v>18800</v>
      </c>
      <c r="M71" s="150">
        <v>2000</v>
      </c>
      <c r="N71" s="150">
        <v>0</v>
      </c>
      <c r="O71" s="150">
        <v>400</v>
      </c>
      <c r="P71" s="150">
        <v>0</v>
      </c>
      <c r="Q71" s="150">
        <v>0</v>
      </c>
      <c r="R71" s="150">
        <v>21200</v>
      </c>
      <c r="S71" s="150">
        <v>0</v>
      </c>
      <c r="T71" s="150">
        <v>1200</v>
      </c>
      <c r="U71" s="150">
        <v>1200</v>
      </c>
    </row>
    <row r="72" spans="1:21" x14ac:dyDescent="0.25">
      <c r="A72" s="147">
        <v>7</v>
      </c>
      <c r="B72" s="147" t="s">
        <v>105</v>
      </c>
      <c r="C72" s="147">
        <v>4</v>
      </c>
      <c r="D72" s="147" t="s">
        <v>120</v>
      </c>
      <c r="E72" s="147">
        <v>16</v>
      </c>
      <c r="F72" s="147">
        <v>13.25</v>
      </c>
      <c r="G72" s="147">
        <v>23.75</v>
      </c>
      <c r="H72" s="147">
        <v>37</v>
      </c>
      <c r="I72" s="149">
        <v>35.810810810810814</v>
      </c>
      <c r="J72" s="149">
        <v>64.189189189189193</v>
      </c>
      <c r="K72" s="149">
        <v>3.75</v>
      </c>
      <c r="L72" s="150">
        <v>35600</v>
      </c>
      <c r="M72" s="150">
        <v>16800</v>
      </c>
      <c r="N72" s="150">
        <v>0</v>
      </c>
      <c r="O72" s="150">
        <v>0</v>
      </c>
      <c r="P72" s="150">
        <v>0</v>
      </c>
      <c r="Q72" s="150">
        <v>0</v>
      </c>
      <c r="R72" s="150">
        <v>52400</v>
      </c>
      <c r="S72" s="150">
        <v>0</v>
      </c>
      <c r="T72" s="150">
        <v>800</v>
      </c>
      <c r="U72" s="150">
        <v>800</v>
      </c>
    </row>
    <row r="73" spans="1:21" x14ac:dyDescent="0.25">
      <c r="A73" s="147">
        <v>7</v>
      </c>
      <c r="B73" s="147" t="s">
        <v>105</v>
      </c>
      <c r="C73" s="147">
        <v>4</v>
      </c>
      <c r="D73" s="147" t="s">
        <v>120</v>
      </c>
      <c r="E73" s="147">
        <v>16</v>
      </c>
      <c r="F73" s="147">
        <v>7.1</v>
      </c>
      <c r="G73" s="147">
        <v>19.3</v>
      </c>
      <c r="H73" s="147">
        <v>26.4</v>
      </c>
      <c r="I73" s="149">
        <v>26.893939393939394</v>
      </c>
      <c r="J73" s="149">
        <v>73.106060606060609</v>
      </c>
      <c r="K73" s="149">
        <v>2.25</v>
      </c>
      <c r="L73" s="150">
        <v>14400</v>
      </c>
      <c r="M73" s="150">
        <v>11600</v>
      </c>
      <c r="N73" s="150">
        <v>0</v>
      </c>
      <c r="O73" s="150">
        <v>0</v>
      </c>
      <c r="P73" s="150">
        <v>0</v>
      </c>
      <c r="Q73" s="150">
        <v>0</v>
      </c>
      <c r="R73" s="150">
        <v>26000</v>
      </c>
      <c r="S73" s="150">
        <v>0</v>
      </c>
      <c r="T73" s="150">
        <v>800</v>
      </c>
      <c r="U73" s="150">
        <v>800</v>
      </c>
    </row>
    <row r="74" spans="1:21" x14ac:dyDescent="0.25">
      <c r="A74" s="147">
        <v>7</v>
      </c>
      <c r="B74" s="147" t="s">
        <v>105</v>
      </c>
      <c r="C74" s="147">
        <v>4</v>
      </c>
      <c r="D74" s="147" t="s">
        <v>120</v>
      </c>
      <c r="E74" s="147" t="s">
        <v>114</v>
      </c>
      <c r="F74" s="147">
        <v>17.399999999999999</v>
      </c>
      <c r="G74" s="147">
        <v>18.8</v>
      </c>
      <c r="H74" s="147">
        <v>36.200000000000003</v>
      </c>
      <c r="I74" s="149">
        <v>48.06629834254143</v>
      </c>
      <c r="J74" s="149">
        <v>51.933701657458556</v>
      </c>
      <c r="K74" s="149">
        <v>11.8</v>
      </c>
      <c r="L74" s="150">
        <v>33600</v>
      </c>
      <c r="M74" s="150">
        <v>16000</v>
      </c>
      <c r="N74" s="150">
        <v>0</v>
      </c>
      <c r="O74" s="150">
        <v>0</v>
      </c>
      <c r="P74" s="150">
        <v>0</v>
      </c>
      <c r="Q74" s="150">
        <v>0</v>
      </c>
      <c r="R74" s="150">
        <v>49600</v>
      </c>
      <c r="S74" s="150">
        <v>0</v>
      </c>
      <c r="T74" s="150">
        <v>1200</v>
      </c>
      <c r="U74" s="150">
        <v>1200</v>
      </c>
    </row>
    <row r="75" spans="1:21" x14ac:dyDescent="0.25">
      <c r="A75" s="147">
        <v>7</v>
      </c>
      <c r="B75" s="147" t="s">
        <v>105</v>
      </c>
      <c r="C75" s="147">
        <v>4</v>
      </c>
      <c r="D75" s="147" t="s">
        <v>120</v>
      </c>
      <c r="E75" s="147">
        <v>15</v>
      </c>
      <c r="F75" s="147">
        <v>24</v>
      </c>
      <c r="G75" s="147">
        <v>16.899999999999999</v>
      </c>
      <c r="H75" s="147">
        <v>40.9</v>
      </c>
      <c r="I75" s="149">
        <v>58.679706601466997</v>
      </c>
      <c r="J75" s="149">
        <v>41.320293398533003</v>
      </c>
      <c r="K75" s="149">
        <v>13.25</v>
      </c>
      <c r="L75" s="150">
        <v>4800</v>
      </c>
      <c r="M75" s="150">
        <v>12400</v>
      </c>
      <c r="N75" s="150">
        <v>0</v>
      </c>
      <c r="O75" s="150">
        <v>0</v>
      </c>
      <c r="P75" s="150">
        <v>0</v>
      </c>
      <c r="Q75" s="150">
        <v>0</v>
      </c>
      <c r="R75" s="150">
        <v>17200</v>
      </c>
      <c r="S75" s="150">
        <v>0</v>
      </c>
      <c r="T75" s="150">
        <v>2800</v>
      </c>
      <c r="U75" s="150">
        <v>2800</v>
      </c>
    </row>
    <row r="76" spans="1:21" x14ac:dyDescent="0.25">
      <c r="A76" s="147">
        <v>7</v>
      </c>
      <c r="B76" s="147" t="s">
        <v>105</v>
      </c>
      <c r="C76" s="147">
        <v>4</v>
      </c>
      <c r="D76" s="147" t="s">
        <v>120</v>
      </c>
      <c r="E76" s="147">
        <v>15</v>
      </c>
      <c r="F76" s="147">
        <v>22.7</v>
      </c>
      <c r="G76" s="147">
        <v>22.9</v>
      </c>
      <c r="H76" s="147">
        <v>45.599999999999994</v>
      </c>
      <c r="I76" s="149">
        <v>49.780701754385973</v>
      </c>
      <c r="J76" s="149">
        <v>50.219298245614041</v>
      </c>
      <c r="K76" s="149">
        <v>1.5499999999999998</v>
      </c>
      <c r="L76" s="150">
        <v>8400</v>
      </c>
      <c r="M76" s="150">
        <v>8800</v>
      </c>
      <c r="N76" s="150">
        <v>0</v>
      </c>
      <c r="O76" s="150">
        <v>0</v>
      </c>
      <c r="P76" s="150">
        <v>0</v>
      </c>
      <c r="Q76" s="150">
        <v>0</v>
      </c>
      <c r="R76" s="150">
        <v>17200</v>
      </c>
      <c r="S76" s="150">
        <v>0</v>
      </c>
      <c r="T76" s="150">
        <v>800</v>
      </c>
      <c r="U76" s="150">
        <v>800</v>
      </c>
    </row>
    <row r="77" spans="1:21" x14ac:dyDescent="0.25">
      <c r="A77" s="147">
        <v>7</v>
      </c>
      <c r="B77" s="147" t="s">
        <v>105</v>
      </c>
      <c r="C77" s="147">
        <v>4</v>
      </c>
      <c r="D77" s="147" t="s">
        <v>121</v>
      </c>
      <c r="E77" s="147">
        <v>18</v>
      </c>
      <c r="F77" s="147">
        <v>18.2</v>
      </c>
      <c r="G77" s="147">
        <v>17.05</v>
      </c>
      <c r="H77" s="147">
        <v>35.25</v>
      </c>
      <c r="I77" s="149">
        <v>51.631205673758863</v>
      </c>
      <c r="J77" s="149">
        <v>48.368794326241137</v>
      </c>
      <c r="K77" s="149">
        <v>8.5</v>
      </c>
      <c r="L77" s="150">
        <v>27200</v>
      </c>
      <c r="M77" s="150">
        <v>9600</v>
      </c>
      <c r="N77" s="150">
        <v>0</v>
      </c>
      <c r="O77" s="150">
        <v>0</v>
      </c>
      <c r="P77" s="150">
        <v>0</v>
      </c>
      <c r="Q77" s="150">
        <v>0</v>
      </c>
      <c r="R77" s="150">
        <v>36800</v>
      </c>
      <c r="S77" s="150">
        <v>0</v>
      </c>
      <c r="T77" s="150">
        <v>1600</v>
      </c>
      <c r="U77" s="150">
        <v>1600</v>
      </c>
    </row>
    <row r="78" spans="1:21" x14ac:dyDescent="0.25">
      <c r="A78" s="147">
        <v>7</v>
      </c>
      <c r="B78" s="147" t="s">
        <v>105</v>
      </c>
      <c r="C78" s="147">
        <v>4</v>
      </c>
      <c r="D78" s="147" t="s">
        <v>121</v>
      </c>
      <c r="E78" s="147">
        <v>18</v>
      </c>
      <c r="F78" s="147">
        <v>13.75</v>
      </c>
      <c r="G78" s="147">
        <v>23.05</v>
      </c>
      <c r="H78" s="147">
        <v>36.799999999999997</v>
      </c>
      <c r="I78" s="149">
        <v>37.364130434782609</v>
      </c>
      <c r="J78" s="149">
        <v>62.635869565217398</v>
      </c>
      <c r="K78" s="149">
        <v>2.5</v>
      </c>
      <c r="L78" s="150">
        <v>14400</v>
      </c>
      <c r="M78" s="150">
        <v>9200</v>
      </c>
      <c r="N78" s="150">
        <v>6400</v>
      </c>
      <c r="O78" s="150">
        <v>0</v>
      </c>
      <c r="P78" s="150">
        <v>0</v>
      </c>
      <c r="Q78" s="150">
        <v>0</v>
      </c>
      <c r="R78" s="150">
        <v>30000</v>
      </c>
      <c r="S78" s="150">
        <v>0</v>
      </c>
      <c r="T78" s="150">
        <v>0</v>
      </c>
      <c r="U78" s="150">
        <v>0</v>
      </c>
    </row>
    <row r="79" spans="1:21" x14ac:dyDescent="0.25">
      <c r="A79" s="147">
        <v>7</v>
      </c>
      <c r="B79" s="147" t="s">
        <v>105</v>
      </c>
      <c r="C79" s="147">
        <v>4</v>
      </c>
      <c r="D79" s="147" t="s">
        <v>121</v>
      </c>
      <c r="E79" s="147" t="s">
        <v>115</v>
      </c>
      <c r="F79" s="147">
        <v>19.600000000000001</v>
      </c>
      <c r="G79" s="147">
        <v>28.75</v>
      </c>
      <c r="H79" s="147">
        <v>48.35</v>
      </c>
      <c r="I79" s="149">
        <v>40.53774560496381</v>
      </c>
      <c r="J79" s="149">
        <v>59.46225439503619</v>
      </c>
      <c r="K79" s="149">
        <v>6.5</v>
      </c>
      <c r="L79" s="150">
        <v>12400</v>
      </c>
      <c r="M79" s="150">
        <v>6000</v>
      </c>
      <c r="N79" s="150">
        <v>0</v>
      </c>
      <c r="O79" s="150">
        <v>0</v>
      </c>
      <c r="P79" s="150">
        <v>0</v>
      </c>
      <c r="Q79" s="150">
        <v>0</v>
      </c>
      <c r="R79" s="150">
        <v>18400</v>
      </c>
      <c r="S79" s="150">
        <v>0</v>
      </c>
      <c r="T79" s="150">
        <v>0</v>
      </c>
      <c r="U79" s="150">
        <v>0</v>
      </c>
    </row>
    <row r="80" spans="1:21" x14ac:dyDescent="0.25">
      <c r="A80" s="147">
        <v>7</v>
      </c>
      <c r="B80" s="147" t="s">
        <v>105</v>
      </c>
      <c r="C80" s="147">
        <v>4</v>
      </c>
      <c r="D80" s="147" t="s">
        <v>121</v>
      </c>
      <c r="E80" s="147">
        <v>17</v>
      </c>
      <c r="F80" s="147">
        <v>13.8</v>
      </c>
      <c r="G80" s="147">
        <v>31.65</v>
      </c>
      <c r="H80" s="147">
        <v>45.45</v>
      </c>
      <c r="I80" s="149">
        <v>30.363036303630363</v>
      </c>
      <c r="J80" s="149">
        <v>69.636963696369634</v>
      </c>
      <c r="K80" s="149">
        <v>2.15</v>
      </c>
      <c r="L80" s="150">
        <v>2000</v>
      </c>
      <c r="M80" s="150">
        <v>3200</v>
      </c>
      <c r="N80" s="150">
        <v>0</v>
      </c>
      <c r="O80" s="150">
        <v>0</v>
      </c>
      <c r="P80" s="150">
        <v>0</v>
      </c>
      <c r="Q80" s="150">
        <v>0</v>
      </c>
      <c r="R80" s="150">
        <v>5200</v>
      </c>
      <c r="S80" s="150">
        <v>0</v>
      </c>
      <c r="T80" s="150">
        <v>0</v>
      </c>
      <c r="U80" s="150">
        <v>0</v>
      </c>
    </row>
    <row r="81" spans="1:21" x14ac:dyDescent="0.25">
      <c r="A81" s="147">
        <v>7</v>
      </c>
      <c r="B81" s="147" t="s">
        <v>105</v>
      </c>
      <c r="C81" s="147">
        <v>4</v>
      </c>
      <c r="D81" s="147" t="s">
        <v>121</v>
      </c>
      <c r="E81" s="147">
        <v>17</v>
      </c>
      <c r="F81" s="147">
        <v>16</v>
      </c>
      <c r="G81" s="147">
        <v>24.25</v>
      </c>
      <c r="H81" s="147">
        <v>40.25</v>
      </c>
      <c r="I81" s="149">
        <v>39.751552795031053</v>
      </c>
      <c r="J81" s="149">
        <v>60.248447204968947</v>
      </c>
      <c r="K81" s="149">
        <v>4.3</v>
      </c>
      <c r="L81" s="150">
        <v>13200</v>
      </c>
      <c r="M81" s="150">
        <v>4800</v>
      </c>
      <c r="N81" s="150">
        <v>0</v>
      </c>
      <c r="O81" s="150">
        <v>0</v>
      </c>
      <c r="P81" s="150">
        <v>0</v>
      </c>
      <c r="Q81" s="150">
        <v>0</v>
      </c>
      <c r="R81" s="150">
        <v>18000</v>
      </c>
      <c r="S81" s="150">
        <v>0</v>
      </c>
      <c r="T81" s="150">
        <v>800</v>
      </c>
      <c r="U81" s="150">
        <v>800</v>
      </c>
    </row>
    <row r="82" spans="1:21" x14ac:dyDescent="0.25">
      <c r="A82" s="147">
        <v>12</v>
      </c>
      <c r="B82" s="147" t="s">
        <v>104</v>
      </c>
      <c r="C82" s="147">
        <v>5</v>
      </c>
      <c r="D82" s="147" t="s">
        <v>120</v>
      </c>
      <c r="E82" s="147">
        <v>10</v>
      </c>
      <c r="F82" s="147">
        <v>10.4</v>
      </c>
      <c r="G82" s="147">
        <v>28.9</v>
      </c>
      <c r="H82" s="147">
        <v>39.299999999999997</v>
      </c>
      <c r="I82" s="149">
        <v>26.463104325699746</v>
      </c>
      <c r="J82" s="149">
        <v>73.536895674300254</v>
      </c>
      <c r="K82" s="149">
        <v>6</v>
      </c>
      <c r="L82" s="150">
        <v>9600</v>
      </c>
      <c r="M82" s="150">
        <v>10000</v>
      </c>
      <c r="N82" s="150">
        <v>0</v>
      </c>
      <c r="O82" s="150">
        <v>0</v>
      </c>
      <c r="P82" s="150">
        <v>0</v>
      </c>
      <c r="Q82" s="150">
        <v>0</v>
      </c>
      <c r="R82" s="150">
        <v>19600</v>
      </c>
      <c r="S82" s="150">
        <v>0</v>
      </c>
      <c r="T82" s="150">
        <v>2000</v>
      </c>
      <c r="U82" s="150">
        <v>2000</v>
      </c>
    </row>
    <row r="83" spans="1:21" x14ac:dyDescent="0.25">
      <c r="A83" s="147">
        <v>12</v>
      </c>
      <c r="B83" s="147" t="s">
        <v>104</v>
      </c>
      <c r="C83" s="147">
        <v>5</v>
      </c>
      <c r="D83" s="147" t="s">
        <v>120</v>
      </c>
      <c r="E83" s="147">
        <v>10</v>
      </c>
      <c r="F83" s="147">
        <v>12.1</v>
      </c>
      <c r="G83" s="147">
        <v>28.5</v>
      </c>
      <c r="H83" s="147">
        <v>40.6</v>
      </c>
      <c r="I83" s="149">
        <v>29.80295566502463</v>
      </c>
      <c r="J83" s="149">
        <v>70.197044334975374</v>
      </c>
      <c r="K83" s="149">
        <v>9</v>
      </c>
      <c r="L83" s="150">
        <v>4400</v>
      </c>
      <c r="M83" s="150">
        <v>4400</v>
      </c>
      <c r="N83" s="150">
        <v>0</v>
      </c>
      <c r="O83" s="150">
        <v>0</v>
      </c>
      <c r="P83" s="150">
        <v>0</v>
      </c>
      <c r="Q83" s="150">
        <v>0</v>
      </c>
      <c r="R83" s="150">
        <v>8800</v>
      </c>
      <c r="S83" s="150">
        <v>0</v>
      </c>
      <c r="T83" s="150">
        <v>0</v>
      </c>
      <c r="U83" s="150">
        <v>0</v>
      </c>
    </row>
    <row r="84" spans="1:21" x14ac:dyDescent="0.25">
      <c r="A84" s="147">
        <v>12</v>
      </c>
      <c r="B84" s="147" t="s">
        <v>104</v>
      </c>
      <c r="C84" s="147">
        <v>5</v>
      </c>
      <c r="D84" s="147" t="s">
        <v>120</v>
      </c>
      <c r="E84" s="147">
        <v>10</v>
      </c>
      <c r="F84" s="147">
        <v>14.7</v>
      </c>
      <c r="G84" s="147">
        <v>27.45</v>
      </c>
      <c r="H84" s="147">
        <v>42.15</v>
      </c>
      <c r="I84" s="149">
        <v>34.87544483985765</v>
      </c>
      <c r="J84" s="149">
        <v>65.12455516014235</v>
      </c>
      <c r="K84" s="149">
        <v>0</v>
      </c>
      <c r="L84" s="150">
        <v>5200</v>
      </c>
      <c r="M84" s="150">
        <v>7200</v>
      </c>
      <c r="N84" s="150">
        <v>0</v>
      </c>
      <c r="O84" s="150">
        <v>0</v>
      </c>
      <c r="P84" s="150">
        <v>0</v>
      </c>
      <c r="Q84" s="150">
        <v>0</v>
      </c>
      <c r="R84" s="150">
        <v>12400</v>
      </c>
      <c r="S84" s="150">
        <v>0</v>
      </c>
      <c r="T84" s="150">
        <v>1600</v>
      </c>
      <c r="U84" s="150">
        <v>1600</v>
      </c>
    </row>
    <row r="85" spans="1:21" x14ac:dyDescent="0.25">
      <c r="A85" s="147">
        <v>12</v>
      </c>
      <c r="B85" s="147" t="s">
        <v>104</v>
      </c>
      <c r="C85" s="147">
        <v>5</v>
      </c>
      <c r="D85" s="147" t="s">
        <v>120</v>
      </c>
      <c r="E85" s="147">
        <v>10</v>
      </c>
      <c r="F85" s="147">
        <v>20.5</v>
      </c>
      <c r="G85" s="147">
        <v>22.45</v>
      </c>
      <c r="H85" s="147">
        <v>42.95</v>
      </c>
      <c r="I85" s="149">
        <v>47.729918509895221</v>
      </c>
      <c r="J85" s="149">
        <v>52.270081490104772</v>
      </c>
      <c r="K85" s="149">
        <v>6</v>
      </c>
      <c r="L85" s="150">
        <v>7200</v>
      </c>
      <c r="M85" s="150">
        <v>2400</v>
      </c>
      <c r="N85" s="150">
        <v>0</v>
      </c>
      <c r="O85" s="150">
        <v>0</v>
      </c>
      <c r="P85" s="150">
        <v>0</v>
      </c>
      <c r="Q85" s="150">
        <v>0</v>
      </c>
      <c r="R85" s="150">
        <v>9600</v>
      </c>
      <c r="S85" s="150">
        <v>0</v>
      </c>
      <c r="T85" s="150">
        <v>0</v>
      </c>
      <c r="U85" s="150">
        <v>0</v>
      </c>
    </row>
    <row r="86" spans="1:21" x14ac:dyDescent="0.25">
      <c r="A86" s="147">
        <v>12</v>
      </c>
      <c r="B86" s="147" t="s">
        <v>104</v>
      </c>
      <c r="C86" s="147">
        <v>5</v>
      </c>
      <c r="D86" s="147" t="s">
        <v>120</v>
      </c>
      <c r="E86" s="147">
        <v>10</v>
      </c>
      <c r="F86" s="147">
        <v>14.15</v>
      </c>
      <c r="G86" s="147">
        <v>24.45</v>
      </c>
      <c r="H86" s="147">
        <v>38.6</v>
      </c>
      <c r="I86" s="149">
        <v>36.6580310880829</v>
      </c>
      <c r="J86" s="149">
        <v>63.3419689119171</v>
      </c>
      <c r="K86" s="149">
        <v>5</v>
      </c>
      <c r="L86" s="150">
        <v>1200</v>
      </c>
      <c r="M86" s="150">
        <v>5600</v>
      </c>
      <c r="N86" s="150">
        <v>0</v>
      </c>
      <c r="O86" s="150">
        <v>0</v>
      </c>
      <c r="P86" s="150">
        <v>0</v>
      </c>
      <c r="Q86" s="150">
        <v>0</v>
      </c>
      <c r="R86" s="150">
        <v>6800</v>
      </c>
      <c r="S86" s="150">
        <v>0</v>
      </c>
      <c r="T86" s="150">
        <v>800</v>
      </c>
      <c r="U86" s="150">
        <v>800</v>
      </c>
    </row>
    <row r="87" spans="1:21" x14ac:dyDescent="0.25">
      <c r="A87" s="147">
        <v>12</v>
      </c>
      <c r="B87" s="147" t="s">
        <v>104</v>
      </c>
      <c r="C87" s="147">
        <v>5</v>
      </c>
      <c r="D87" s="147" t="s">
        <v>121</v>
      </c>
      <c r="E87" s="147">
        <v>11</v>
      </c>
      <c r="F87" s="147">
        <v>19.5</v>
      </c>
      <c r="G87" s="147">
        <v>26.65</v>
      </c>
      <c r="H87" s="147">
        <v>46.15</v>
      </c>
      <c r="I87" s="149">
        <v>42.253521126760567</v>
      </c>
      <c r="J87" s="149">
        <v>57.74647887323944</v>
      </c>
      <c r="K87" s="149">
        <v>0</v>
      </c>
      <c r="L87" s="150">
        <v>3200</v>
      </c>
      <c r="M87" s="150">
        <v>400</v>
      </c>
      <c r="N87" s="150">
        <v>0</v>
      </c>
      <c r="O87" s="150">
        <v>0</v>
      </c>
      <c r="P87" s="150">
        <v>0</v>
      </c>
      <c r="Q87" s="150">
        <v>0</v>
      </c>
      <c r="R87" s="150">
        <v>3600</v>
      </c>
      <c r="S87" s="150">
        <v>0</v>
      </c>
      <c r="T87" s="150">
        <v>0</v>
      </c>
      <c r="U87" s="150">
        <v>0</v>
      </c>
    </row>
    <row r="88" spans="1:21" x14ac:dyDescent="0.25">
      <c r="A88" s="147">
        <v>12</v>
      </c>
      <c r="B88" s="147" t="s">
        <v>104</v>
      </c>
      <c r="C88" s="147">
        <v>5</v>
      </c>
      <c r="D88" s="147" t="s">
        <v>121</v>
      </c>
      <c r="E88" s="147">
        <v>11</v>
      </c>
      <c r="F88" s="147">
        <v>15.55</v>
      </c>
      <c r="G88" s="147">
        <v>30.1</v>
      </c>
      <c r="H88" s="147">
        <v>45.650000000000006</v>
      </c>
      <c r="I88" s="149">
        <v>34.063526834611167</v>
      </c>
      <c r="J88" s="149">
        <v>65.936473165388819</v>
      </c>
      <c r="K88" s="149">
        <v>6</v>
      </c>
      <c r="L88" s="150">
        <v>400</v>
      </c>
      <c r="M88" s="150">
        <v>6400</v>
      </c>
      <c r="N88" s="150">
        <v>0</v>
      </c>
      <c r="O88" s="150">
        <v>0</v>
      </c>
      <c r="P88" s="150">
        <v>0</v>
      </c>
      <c r="Q88" s="150">
        <v>0</v>
      </c>
      <c r="R88" s="150">
        <v>6800</v>
      </c>
      <c r="S88" s="150">
        <v>0</v>
      </c>
      <c r="T88" s="150">
        <v>0</v>
      </c>
      <c r="U88" s="150">
        <v>0</v>
      </c>
    </row>
    <row r="89" spans="1:21" x14ac:dyDescent="0.25">
      <c r="A89" s="147">
        <v>12</v>
      </c>
      <c r="B89" s="147" t="s">
        <v>104</v>
      </c>
      <c r="C89" s="147">
        <v>5</v>
      </c>
      <c r="D89" s="147" t="s">
        <v>121</v>
      </c>
      <c r="E89" s="147">
        <v>11</v>
      </c>
      <c r="F89" s="147">
        <v>28.3</v>
      </c>
      <c r="G89" s="147">
        <v>21.1</v>
      </c>
      <c r="H89" s="147">
        <v>49.400000000000006</v>
      </c>
      <c r="I89" s="149">
        <v>57.287449392712546</v>
      </c>
      <c r="J89" s="149">
        <v>42.712550607287447</v>
      </c>
      <c r="K89" s="149">
        <v>5.5</v>
      </c>
      <c r="L89" s="150">
        <v>6800</v>
      </c>
      <c r="M89" s="150">
        <v>800</v>
      </c>
      <c r="N89" s="150">
        <v>0</v>
      </c>
      <c r="O89" s="150">
        <v>0</v>
      </c>
      <c r="P89" s="150">
        <v>0</v>
      </c>
      <c r="Q89" s="150">
        <v>0</v>
      </c>
      <c r="R89" s="150">
        <v>7600</v>
      </c>
      <c r="S89" s="150">
        <v>0</v>
      </c>
      <c r="T89" s="150">
        <v>400</v>
      </c>
      <c r="U89" s="150">
        <v>400</v>
      </c>
    </row>
    <row r="90" spans="1:21" x14ac:dyDescent="0.25">
      <c r="A90" s="147">
        <v>12</v>
      </c>
      <c r="B90" s="147" t="s">
        <v>104</v>
      </c>
      <c r="C90" s="147">
        <v>5</v>
      </c>
      <c r="D90" s="147" t="s">
        <v>121</v>
      </c>
      <c r="E90" s="147">
        <v>11</v>
      </c>
      <c r="F90" s="147">
        <v>24.6</v>
      </c>
      <c r="G90" s="147">
        <v>25.25</v>
      </c>
      <c r="H90" s="147">
        <v>49.85</v>
      </c>
      <c r="I90" s="149">
        <v>49.348044132397192</v>
      </c>
      <c r="J90" s="149">
        <v>50.651955867602808</v>
      </c>
      <c r="K90" s="149">
        <v>6.5</v>
      </c>
      <c r="L90" s="150">
        <v>3600</v>
      </c>
      <c r="M90" s="150">
        <v>400</v>
      </c>
      <c r="N90" s="150">
        <v>0</v>
      </c>
      <c r="O90" s="150">
        <v>0</v>
      </c>
      <c r="P90" s="150">
        <v>0</v>
      </c>
      <c r="Q90" s="150">
        <v>0</v>
      </c>
      <c r="R90" s="150">
        <v>4000</v>
      </c>
      <c r="S90" s="150">
        <v>0</v>
      </c>
      <c r="T90" s="150">
        <v>800</v>
      </c>
      <c r="U90" s="150">
        <v>800</v>
      </c>
    </row>
    <row r="91" spans="1:21" x14ac:dyDescent="0.25">
      <c r="A91" s="147">
        <v>12</v>
      </c>
      <c r="B91" s="147" t="s">
        <v>104</v>
      </c>
      <c r="C91" s="147">
        <v>5</v>
      </c>
      <c r="D91" s="147" t="s">
        <v>121</v>
      </c>
      <c r="E91" s="147">
        <v>11</v>
      </c>
      <c r="F91" s="147">
        <v>19</v>
      </c>
      <c r="G91" s="147">
        <v>21.85</v>
      </c>
      <c r="H91" s="147">
        <v>40.85</v>
      </c>
      <c r="I91" s="149">
        <v>46.511627906976742</v>
      </c>
      <c r="J91" s="149">
        <v>53.488372093023251</v>
      </c>
      <c r="K91" s="149">
        <v>5</v>
      </c>
      <c r="L91" s="150">
        <v>14000</v>
      </c>
      <c r="M91" s="150">
        <v>7200</v>
      </c>
      <c r="N91" s="150">
        <v>0</v>
      </c>
      <c r="O91" s="150">
        <v>0</v>
      </c>
      <c r="P91" s="150">
        <v>0</v>
      </c>
      <c r="Q91" s="150">
        <v>0</v>
      </c>
      <c r="R91" s="150">
        <v>21200</v>
      </c>
      <c r="S91" s="150">
        <v>0</v>
      </c>
      <c r="T91" s="150">
        <v>1200</v>
      </c>
      <c r="U91" s="150">
        <v>1200</v>
      </c>
    </row>
    <row r="92" spans="1:21" x14ac:dyDescent="0.25">
      <c r="A92" s="147">
        <v>12</v>
      </c>
      <c r="B92" s="147" t="s">
        <v>105</v>
      </c>
      <c r="C92" s="147">
        <v>5</v>
      </c>
      <c r="D92" s="147" t="s">
        <v>120</v>
      </c>
      <c r="E92" s="147">
        <v>16</v>
      </c>
      <c r="F92" s="147">
        <v>13.75</v>
      </c>
      <c r="G92" s="147">
        <v>23.65</v>
      </c>
      <c r="H92" s="147">
        <v>37.4</v>
      </c>
      <c r="I92" s="149">
        <v>36.764705882352942</v>
      </c>
      <c r="J92" s="149">
        <v>63.235294117647058</v>
      </c>
      <c r="K92" s="149">
        <v>12.5</v>
      </c>
      <c r="L92" s="150">
        <v>2400</v>
      </c>
      <c r="M92" s="150">
        <v>5600</v>
      </c>
      <c r="N92" s="150">
        <v>0</v>
      </c>
      <c r="O92" s="150">
        <v>0</v>
      </c>
      <c r="P92" s="150">
        <v>0</v>
      </c>
      <c r="Q92" s="150">
        <v>0</v>
      </c>
      <c r="R92" s="150">
        <v>8000</v>
      </c>
      <c r="S92" s="150">
        <v>0</v>
      </c>
      <c r="T92" s="150">
        <v>2800</v>
      </c>
      <c r="U92" s="150">
        <v>2800</v>
      </c>
    </row>
    <row r="93" spans="1:21" x14ac:dyDescent="0.25">
      <c r="A93" s="147">
        <v>12</v>
      </c>
      <c r="B93" s="147" t="s">
        <v>105</v>
      </c>
      <c r="C93" s="147">
        <v>5</v>
      </c>
      <c r="D93" s="147" t="s">
        <v>120</v>
      </c>
      <c r="E93" s="147">
        <v>16</v>
      </c>
      <c r="F93" s="147">
        <v>10.050000000000001</v>
      </c>
      <c r="G93" s="147">
        <v>27.45</v>
      </c>
      <c r="H93" s="147">
        <v>37.5</v>
      </c>
      <c r="I93" s="149">
        <v>26.800000000000004</v>
      </c>
      <c r="J93" s="149">
        <v>73.2</v>
      </c>
      <c r="K93" s="149">
        <v>0</v>
      </c>
      <c r="L93" s="150">
        <v>4000</v>
      </c>
      <c r="M93" s="150">
        <v>20400</v>
      </c>
      <c r="N93" s="150">
        <v>0</v>
      </c>
      <c r="O93" s="150">
        <v>0</v>
      </c>
      <c r="P93" s="150">
        <v>0</v>
      </c>
      <c r="Q93" s="150">
        <v>0</v>
      </c>
      <c r="R93" s="150">
        <v>24400</v>
      </c>
      <c r="S93" s="150">
        <v>0</v>
      </c>
      <c r="T93" s="150">
        <v>400</v>
      </c>
      <c r="U93" s="150">
        <v>400</v>
      </c>
    </row>
    <row r="94" spans="1:21" x14ac:dyDescent="0.25">
      <c r="A94" s="147">
        <v>12</v>
      </c>
      <c r="B94" s="147" t="s">
        <v>105</v>
      </c>
      <c r="C94" s="147">
        <v>5</v>
      </c>
      <c r="D94" s="147" t="s">
        <v>120</v>
      </c>
      <c r="E94" s="147" t="s">
        <v>114</v>
      </c>
      <c r="F94" s="147">
        <v>12.85</v>
      </c>
      <c r="G94" s="147">
        <v>23.75</v>
      </c>
      <c r="H94" s="147">
        <v>36.6</v>
      </c>
      <c r="I94" s="149">
        <v>35.10928961748634</v>
      </c>
      <c r="J94" s="149">
        <v>64.89071038251366</v>
      </c>
      <c r="K94" s="149">
        <v>2</v>
      </c>
      <c r="L94" s="150">
        <v>800</v>
      </c>
      <c r="M94" s="150">
        <v>6800</v>
      </c>
      <c r="N94" s="150">
        <v>0</v>
      </c>
      <c r="O94" s="150">
        <v>0</v>
      </c>
      <c r="P94" s="150">
        <v>0</v>
      </c>
      <c r="Q94" s="150">
        <v>400</v>
      </c>
      <c r="R94" s="150">
        <v>8000</v>
      </c>
      <c r="S94" s="150">
        <v>0</v>
      </c>
      <c r="T94" s="150">
        <v>0</v>
      </c>
      <c r="U94" s="150">
        <v>0</v>
      </c>
    </row>
    <row r="95" spans="1:21" x14ac:dyDescent="0.25">
      <c r="A95" s="147">
        <v>12</v>
      </c>
      <c r="B95" s="147" t="s">
        <v>105</v>
      </c>
      <c r="C95" s="147">
        <v>5</v>
      </c>
      <c r="D95" s="147" t="s">
        <v>120</v>
      </c>
      <c r="E95" s="147">
        <v>15</v>
      </c>
      <c r="F95" s="147">
        <v>9.75</v>
      </c>
      <c r="G95" s="147">
        <v>27.3</v>
      </c>
      <c r="H95" s="147">
        <v>37.049999999999997</v>
      </c>
      <c r="I95" s="149">
        <v>26.315789473684212</v>
      </c>
      <c r="J95" s="149">
        <v>73.684210526315795</v>
      </c>
      <c r="K95" s="149">
        <v>1</v>
      </c>
      <c r="L95" s="150">
        <v>1200</v>
      </c>
      <c r="M95" s="150">
        <v>6400</v>
      </c>
      <c r="N95" s="150">
        <v>0</v>
      </c>
      <c r="O95" s="150">
        <v>0</v>
      </c>
      <c r="P95" s="150">
        <v>0</v>
      </c>
      <c r="Q95" s="150">
        <v>0</v>
      </c>
      <c r="R95" s="150">
        <v>7600</v>
      </c>
      <c r="S95" s="150">
        <v>0</v>
      </c>
      <c r="T95" s="150">
        <v>0</v>
      </c>
      <c r="U95" s="150">
        <v>0</v>
      </c>
    </row>
    <row r="96" spans="1:21" x14ac:dyDescent="0.25">
      <c r="A96" s="147">
        <v>12</v>
      </c>
      <c r="B96" s="147" t="s">
        <v>105</v>
      </c>
      <c r="C96" s="147">
        <v>5</v>
      </c>
      <c r="D96" s="147" t="s">
        <v>120</v>
      </c>
      <c r="E96" s="147">
        <v>15</v>
      </c>
      <c r="F96" s="147">
        <v>15.5</v>
      </c>
      <c r="G96" s="147">
        <v>15</v>
      </c>
      <c r="H96" s="147">
        <v>30.5</v>
      </c>
      <c r="I96" s="149">
        <v>50.819672131147541</v>
      </c>
      <c r="J96" s="149">
        <v>49.180327868852459</v>
      </c>
      <c r="K96" s="149">
        <v>2</v>
      </c>
      <c r="L96" s="150">
        <v>0</v>
      </c>
      <c r="M96" s="150">
        <v>0</v>
      </c>
      <c r="N96" s="150">
        <v>15600</v>
      </c>
      <c r="O96" s="150">
        <v>0</v>
      </c>
      <c r="P96" s="150">
        <v>0</v>
      </c>
      <c r="Q96" s="150">
        <v>0</v>
      </c>
      <c r="R96" s="150">
        <v>15600</v>
      </c>
      <c r="S96" s="150">
        <v>0</v>
      </c>
      <c r="T96" s="150">
        <v>0</v>
      </c>
      <c r="U96" s="150">
        <v>0</v>
      </c>
    </row>
    <row r="97" spans="1:21" x14ac:dyDescent="0.25">
      <c r="A97" s="147">
        <v>12</v>
      </c>
      <c r="B97" s="147" t="s">
        <v>105</v>
      </c>
      <c r="C97" s="147">
        <v>5</v>
      </c>
      <c r="D97" s="147" t="s">
        <v>121</v>
      </c>
      <c r="E97" s="147">
        <v>18</v>
      </c>
      <c r="F97" s="147">
        <v>22.95</v>
      </c>
      <c r="G97" s="147">
        <v>20.5</v>
      </c>
      <c r="H97" s="147">
        <v>43.45</v>
      </c>
      <c r="I97" s="149">
        <v>52.819332566168008</v>
      </c>
      <c r="J97" s="149">
        <v>47.180667433831985</v>
      </c>
      <c r="K97" s="149">
        <v>3</v>
      </c>
      <c r="L97" s="150">
        <v>3200</v>
      </c>
      <c r="M97" s="150">
        <v>15600</v>
      </c>
      <c r="N97" s="150">
        <v>0</v>
      </c>
      <c r="O97" s="150">
        <v>0</v>
      </c>
      <c r="P97" s="150">
        <v>0</v>
      </c>
      <c r="Q97" s="150">
        <v>0</v>
      </c>
      <c r="R97" s="150">
        <v>18800</v>
      </c>
      <c r="S97" s="150">
        <v>0</v>
      </c>
      <c r="T97" s="150">
        <v>800</v>
      </c>
      <c r="U97" s="150">
        <v>800</v>
      </c>
    </row>
    <row r="98" spans="1:21" x14ac:dyDescent="0.25">
      <c r="A98" s="147">
        <v>12</v>
      </c>
      <c r="B98" s="147" t="s">
        <v>105</v>
      </c>
      <c r="C98" s="147">
        <v>5</v>
      </c>
      <c r="D98" s="147" t="s">
        <v>121</v>
      </c>
      <c r="E98" s="147">
        <v>18</v>
      </c>
      <c r="F98" s="147">
        <v>21.8</v>
      </c>
      <c r="G98" s="147">
        <v>34</v>
      </c>
      <c r="H98" s="147">
        <v>55.8</v>
      </c>
      <c r="I98" s="149">
        <v>39.068100358422939</v>
      </c>
      <c r="J98" s="149">
        <v>60.931899641577061</v>
      </c>
      <c r="K98" s="149">
        <v>4</v>
      </c>
      <c r="L98" s="150">
        <v>0</v>
      </c>
      <c r="M98" s="150">
        <v>2400</v>
      </c>
      <c r="N98" s="150">
        <v>12400</v>
      </c>
      <c r="O98" s="150">
        <v>0</v>
      </c>
      <c r="P98" s="150">
        <v>0</v>
      </c>
      <c r="Q98" s="150">
        <v>0</v>
      </c>
      <c r="R98" s="150">
        <v>14800</v>
      </c>
      <c r="S98" s="150">
        <v>0</v>
      </c>
      <c r="T98" s="150">
        <v>1200</v>
      </c>
      <c r="U98" s="150">
        <v>1200</v>
      </c>
    </row>
    <row r="99" spans="1:21" x14ac:dyDescent="0.25">
      <c r="A99" s="147">
        <v>12</v>
      </c>
      <c r="B99" s="147" t="s">
        <v>105</v>
      </c>
      <c r="C99" s="147">
        <v>5</v>
      </c>
      <c r="D99" s="147" t="s">
        <v>121</v>
      </c>
      <c r="E99" s="147" t="s">
        <v>115</v>
      </c>
      <c r="F99" s="147">
        <v>25.75</v>
      </c>
      <c r="G99" s="147">
        <v>24.75</v>
      </c>
      <c r="H99" s="147">
        <v>50.5</v>
      </c>
      <c r="I99" s="149">
        <v>50.990099009900987</v>
      </c>
      <c r="J99" s="149">
        <v>49.009900990099013</v>
      </c>
      <c r="K99" s="149">
        <v>1</v>
      </c>
      <c r="L99" s="150">
        <v>4800</v>
      </c>
      <c r="M99" s="150">
        <v>9200</v>
      </c>
      <c r="N99" s="150">
        <v>0</v>
      </c>
      <c r="O99" s="150">
        <v>0</v>
      </c>
      <c r="P99" s="150">
        <v>0</v>
      </c>
      <c r="Q99" s="150">
        <v>0</v>
      </c>
      <c r="R99" s="150">
        <v>14000</v>
      </c>
      <c r="S99" s="150">
        <v>0</v>
      </c>
      <c r="T99" s="150">
        <v>1600</v>
      </c>
      <c r="U99" s="150">
        <v>1600</v>
      </c>
    </row>
    <row r="100" spans="1:21" x14ac:dyDescent="0.25">
      <c r="A100" s="147">
        <v>12</v>
      </c>
      <c r="B100" s="147" t="s">
        <v>105</v>
      </c>
      <c r="C100" s="147">
        <v>5</v>
      </c>
      <c r="D100" s="147" t="s">
        <v>121</v>
      </c>
      <c r="E100" s="147">
        <v>17</v>
      </c>
      <c r="F100" s="147">
        <v>31.85</v>
      </c>
      <c r="G100" s="147">
        <v>18.399999999999999</v>
      </c>
      <c r="H100" s="147">
        <v>50.25</v>
      </c>
      <c r="I100" s="149">
        <v>63.383084577114431</v>
      </c>
      <c r="J100" s="149">
        <v>36.616915422885569</v>
      </c>
      <c r="K100" s="149">
        <v>2</v>
      </c>
      <c r="L100" s="150">
        <v>4400</v>
      </c>
      <c r="M100" s="150">
        <v>6000</v>
      </c>
      <c r="N100" s="150">
        <v>0</v>
      </c>
      <c r="O100" s="150">
        <v>0</v>
      </c>
      <c r="P100" s="150">
        <v>0</v>
      </c>
      <c r="Q100" s="150">
        <v>0</v>
      </c>
      <c r="R100" s="150">
        <v>10400</v>
      </c>
      <c r="S100" s="150">
        <v>0</v>
      </c>
      <c r="T100" s="150">
        <v>0</v>
      </c>
      <c r="U100" s="150">
        <v>0</v>
      </c>
    </row>
    <row r="101" spans="1:21" x14ac:dyDescent="0.25">
      <c r="A101" s="147">
        <v>12</v>
      </c>
      <c r="B101" s="147" t="s">
        <v>105</v>
      </c>
      <c r="C101" s="147">
        <v>5</v>
      </c>
      <c r="D101" s="147" t="s">
        <v>121</v>
      </c>
      <c r="E101" s="147">
        <v>17</v>
      </c>
      <c r="F101" s="147">
        <v>30.95</v>
      </c>
      <c r="G101" s="147">
        <v>10.35</v>
      </c>
      <c r="H101" s="147">
        <v>41.3</v>
      </c>
      <c r="I101" s="149">
        <v>74.939467312348668</v>
      </c>
      <c r="J101" s="149">
        <v>25.060532687651332</v>
      </c>
      <c r="K101" s="149">
        <v>5.5</v>
      </c>
      <c r="L101" s="150">
        <v>1600</v>
      </c>
      <c r="M101" s="150">
        <v>11600</v>
      </c>
      <c r="N101" s="150">
        <v>0</v>
      </c>
      <c r="O101" s="150">
        <v>0</v>
      </c>
      <c r="P101" s="150">
        <v>0</v>
      </c>
      <c r="Q101" s="150">
        <v>0</v>
      </c>
      <c r="R101" s="150">
        <v>13200</v>
      </c>
      <c r="S101" s="150">
        <v>0</v>
      </c>
      <c r="T101" s="150">
        <v>0</v>
      </c>
      <c r="U101" s="150">
        <v>0</v>
      </c>
    </row>
    <row r="102" spans="1:21" x14ac:dyDescent="0.25">
      <c r="A102" s="147">
        <v>17</v>
      </c>
      <c r="B102" s="147" t="s">
        <v>104</v>
      </c>
      <c r="C102" s="147">
        <v>6</v>
      </c>
      <c r="D102" s="147" t="s">
        <v>120</v>
      </c>
      <c r="E102" s="147">
        <v>10</v>
      </c>
      <c r="F102" s="147">
        <v>16.350000000000001</v>
      </c>
      <c r="G102" s="147">
        <v>14.05</v>
      </c>
      <c r="H102" s="147">
        <v>30.400000000000002</v>
      </c>
      <c r="I102" s="149">
        <v>53.78289473684211</v>
      </c>
      <c r="J102" s="149">
        <v>46.21710526315789</v>
      </c>
      <c r="K102" s="149">
        <v>5</v>
      </c>
      <c r="L102" s="150">
        <v>3200</v>
      </c>
      <c r="M102" s="150">
        <v>800</v>
      </c>
      <c r="N102" s="150">
        <v>0</v>
      </c>
      <c r="O102" s="150">
        <v>0</v>
      </c>
      <c r="P102" s="150">
        <v>0</v>
      </c>
      <c r="Q102" s="150">
        <v>0</v>
      </c>
      <c r="R102" s="150">
        <v>4000</v>
      </c>
      <c r="S102" s="150">
        <v>0</v>
      </c>
      <c r="T102" s="150">
        <v>400</v>
      </c>
      <c r="U102" s="150">
        <v>400</v>
      </c>
    </row>
    <row r="103" spans="1:21" x14ac:dyDescent="0.25">
      <c r="A103" s="147">
        <v>17</v>
      </c>
      <c r="B103" s="147" t="s">
        <v>104</v>
      </c>
      <c r="C103" s="147">
        <v>6</v>
      </c>
      <c r="D103" s="147" t="s">
        <v>120</v>
      </c>
      <c r="E103" s="147">
        <v>10</v>
      </c>
      <c r="F103" s="147">
        <v>19.350000000000001</v>
      </c>
      <c r="G103" s="147">
        <v>15</v>
      </c>
      <c r="H103" s="147">
        <v>34.35</v>
      </c>
      <c r="I103" s="149">
        <v>56.331877729257648</v>
      </c>
      <c r="J103" s="149">
        <v>43.668122270742359</v>
      </c>
      <c r="K103" s="149">
        <v>12</v>
      </c>
      <c r="L103" s="150">
        <v>12400</v>
      </c>
      <c r="M103" s="150">
        <v>6400</v>
      </c>
      <c r="N103" s="150">
        <v>0</v>
      </c>
      <c r="O103" s="150">
        <v>400</v>
      </c>
      <c r="P103" s="150">
        <v>0</v>
      </c>
      <c r="Q103" s="150">
        <v>0</v>
      </c>
      <c r="R103" s="150">
        <v>19200</v>
      </c>
      <c r="S103" s="150">
        <v>0</v>
      </c>
      <c r="T103" s="150">
        <v>800</v>
      </c>
      <c r="U103" s="150">
        <v>800</v>
      </c>
    </row>
    <row r="104" spans="1:21" x14ac:dyDescent="0.25">
      <c r="A104" s="147">
        <v>17</v>
      </c>
      <c r="B104" s="147" t="s">
        <v>104</v>
      </c>
      <c r="C104" s="147">
        <v>6</v>
      </c>
      <c r="D104" s="147" t="s">
        <v>120</v>
      </c>
      <c r="E104" s="147">
        <v>10</v>
      </c>
      <c r="F104" s="147">
        <v>13.4</v>
      </c>
      <c r="G104" s="147">
        <v>15.65</v>
      </c>
      <c r="H104" s="147">
        <v>29.05</v>
      </c>
      <c r="I104" s="149">
        <v>46.12736660929432</v>
      </c>
      <c r="J104" s="149">
        <v>53.87263339070568</v>
      </c>
      <c r="K104" s="149">
        <v>21</v>
      </c>
      <c r="L104" s="150">
        <v>7600</v>
      </c>
      <c r="M104" s="150">
        <v>4000</v>
      </c>
      <c r="N104" s="150">
        <v>0</v>
      </c>
      <c r="O104" s="150">
        <v>0</v>
      </c>
      <c r="P104" s="150">
        <v>0</v>
      </c>
      <c r="Q104" s="150">
        <v>0</v>
      </c>
      <c r="R104" s="150">
        <v>11600</v>
      </c>
      <c r="S104" s="150">
        <v>0</v>
      </c>
      <c r="T104" s="150">
        <v>1200</v>
      </c>
      <c r="U104" s="150">
        <v>1200</v>
      </c>
    </row>
    <row r="105" spans="1:21" x14ac:dyDescent="0.25">
      <c r="A105" s="147">
        <v>17</v>
      </c>
      <c r="B105" s="147" t="s">
        <v>104</v>
      </c>
      <c r="C105" s="147">
        <v>6</v>
      </c>
      <c r="D105" s="147" t="s">
        <v>120</v>
      </c>
      <c r="E105" s="147">
        <v>10</v>
      </c>
      <c r="F105" s="147">
        <v>16.45</v>
      </c>
      <c r="G105" s="147">
        <v>18.7</v>
      </c>
      <c r="H105" s="147">
        <v>35.15</v>
      </c>
      <c r="I105" s="149">
        <v>46.799431009957331</v>
      </c>
      <c r="J105" s="149">
        <v>53.200568990042676</v>
      </c>
      <c r="K105" s="149">
        <v>17.5</v>
      </c>
      <c r="L105" s="150">
        <v>5600</v>
      </c>
      <c r="M105" s="150">
        <v>4000</v>
      </c>
      <c r="N105" s="150">
        <v>0</v>
      </c>
      <c r="O105" s="150">
        <v>0</v>
      </c>
      <c r="P105" s="150">
        <v>0</v>
      </c>
      <c r="Q105" s="150">
        <v>0</v>
      </c>
      <c r="R105" s="150">
        <v>9600</v>
      </c>
      <c r="S105" s="150">
        <v>0</v>
      </c>
      <c r="T105" s="150">
        <v>0</v>
      </c>
      <c r="U105" s="150">
        <v>0</v>
      </c>
    </row>
    <row r="106" spans="1:21" x14ac:dyDescent="0.25">
      <c r="A106" s="147">
        <v>17</v>
      </c>
      <c r="B106" s="147" t="s">
        <v>104</v>
      </c>
      <c r="C106" s="147">
        <v>6</v>
      </c>
      <c r="D106" s="147" t="s">
        <v>120</v>
      </c>
      <c r="E106" s="147">
        <v>10</v>
      </c>
      <c r="F106" s="147">
        <v>15.75</v>
      </c>
      <c r="G106" s="147">
        <v>17</v>
      </c>
      <c r="H106" s="147">
        <v>32.75</v>
      </c>
      <c r="I106" s="149">
        <v>48.091603053435115</v>
      </c>
      <c r="J106" s="149">
        <v>51.908396946564885</v>
      </c>
      <c r="K106" s="149">
        <v>12</v>
      </c>
      <c r="L106" s="150">
        <v>7200</v>
      </c>
      <c r="M106" s="150">
        <v>1200</v>
      </c>
      <c r="N106" s="150">
        <v>0</v>
      </c>
      <c r="O106" s="150">
        <v>400</v>
      </c>
      <c r="P106" s="150">
        <v>0</v>
      </c>
      <c r="Q106" s="150">
        <v>0</v>
      </c>
      <c r="R106" s="150">
        <v>8800</v>
      </c>
      <c r="S106" s="150">
        <v>0</v>
      </c>
      <c r="T106" s="150">
        <v>400</v>
      </c>
      <c r="U106" s="150">
        <v>400</v>
      </c>
    </row>
    <row r="107" spans="1:21" x14ac:dyDescent="0.25">
      <c r="A107" s="147">
        <v>17</v>
      </c>
      <c r="B107" s="147" t="s">
        <v>104</v>
      </c>
      <c r="C107" s="147">
        <v>6</v>
      </c>
      <c r="D107" s="147" t="s">
        <v>121</v>
      </c>
      <c r="E107" s="147">
        <v>11</v>
      </c>
      <c r="F107" s="147">
        <v>23</v>
      </c>
      <c r="G107" s="147">
        <v>22</v>
      </c>
      <c r="H107" s="147">
        <v>45</v>
      </c>
      <c r="I107" s="149">
        <v>51.111111111111114</v>
      </c>
      <c r="J107" s="149">
        <v>48.888888888888886</v>
      </c>
      <c r="K107" s="149">
        <v>2</v>
      </c>
      <c r="L107" s="150">
        <v>6400</v>
      </c>
      <c r="M107" s="150">
        <v>800</v>
      </c>
      <c r="N107" s="150">
        <v>0</v>
      </c>
      <c r="O107" s="150">
        <v>0</v>
      </c>
      <c r="P107" s="150">
        <v>0</v>
      </c>
      <c r="Q107" s="150">
        <v>0</v>
      </c>
      <c r="R107" s="150">
        <v>7200</v>
      </c>
      <c r="S107" s="150">
        <v>0</v>
      </c>
      <c r="T107" s="150">
        <v>400</v>
      </c>
      <c r="U107" s="150">
        <v>400</v>
      </c>
    </row>
    <row r="108" spans="1:21" x14ac:dyDescent="0.25">
      <c r="A108" s="147">
        <v>17</v>
      </c>
      <c r="B108" s="147" t="s">
        <v>104</v>
      </c>
      <c r="C108" s="147">
        <v>6</v>
      </c>
      <c r="D108" s="147" t="s">
        <v>121</v>
      </c>
      <c r="E108" s="147">
        <v>11</v>
      </c>
      <c r="F108" s="147">
        <v>19.3</v>
      </c>
      <c r="G108" s="147">
        <v>18.55</v>
      </c>
      <c r="H108" s="147">
        <v>37.85</v>
      </c>
      <c r="I108" s="149">
        <v>50.990752972258917</v>
      </c>
      <c r="J108" s="149">
        <v>49.009247027741083</v>
      </c>
      <c r="K108" s="149">
        <v>6</v>
      </c>
      <c r="L108" s="150">
        <v>4400</v>
      </c>
      <c r="M108" s="150">
        <v>1600</v>
      </c>
      <c r="N108" s="150">
        <v>0</v>
      </c>
      <c r="O108" s="150">
        <v>0</v>
      </c>
      <c r="P108" s="150">
        <v>0</v>
      </c>
      <c r="Q108" s="150">
        <v>0</v>
      </c>
      <c r="R108" s="150">
        <v>6000</v>
      </c>
      <c r="S108" s="150">
        <v>0</v>
      </c>
      <c r="T108" s="150">
        <v>400</v>
      </c>
      <c r="U108" s="150">
        <v>400</v>
      </c>
    </row>
    <row r="109" spans="1:21" x14ac:dyDescent="0.25">
      <c r="A109" s="147">
        <v>17</v>
      </c>
      <c r="B109" s="147" t="s">
        <v>104</v>
      </c>
      <c r="C109" s="147">
        <v>6</v>
      </c>
      <c r="D109" s="147" t="s">
        <v>121</v>
      </c>
      <c r="E109" s="147">
        <v>11</v>
      </c>
      <c r="F109" s="147">
        <v>23.75</v>
      </c>
      <c r="G109" s="147">
        <v>15.8</v>
      </c>
      <c r="H109" s="147">
        <v>39.549999999999997</v>
      </c>
      <c r="I109" s="149">
        <v>60.050568900126429</v>
      </c>
      <c r="J109" s="149">
        <v>39.949431099873578</v>
      </c>
      <c r="K109" s="149">
        <v>10.75</v>
      </c>
      <c r="L109" s="150">
        <v>10000</v>
      </c>
      <c r="M109" s="150">
        <v>1200</v>
      </c>
      <c r="N109" s="150">
        <v>0</v>
      </c>
      <c r="O109" s="150">
        <v>0</v>
      </c>
      <c r="P109" s="150">
        <v>0</v>
      </c>
      <c r="Q109" s="150">
        <v>0</v>
      </c>
      <c r="R109" s="150">
        <v>11200</v>
      </c>
      <c r="S109" s="150">
        <v>0</v>
      </c>
      <c r="T109" s="150">
        <v>400</v>
      </c>
      <c r="U109" s="150">
        <v>400</v>
      </c>
    </row>
    <row r="110" spans="1:21" x14ac:dyDescent="0.25">
      <c r="A110" s="147">
        <v>17</v>
      </c>
      <c r="B110" s="147" t="s">
        <v>104</v>
      </c>
      <c r="C110" s="147">
        <v>6</v>
      </c>
      <c r="D110" s="147" t="s">
        <v>121</v>
      </c>
      <c r="E110" s="147">
        <v>11</v>
      </c>
      <c r="F110" s="147">
        <v>22.45</v>
      </c>
      <c r="G110" s="147">
        <v>14.4</v>
      </c>
      <c r="H110" s="147">
        <v>36.85</v>
      </c>
      <c r="I110" s="149">
        <v>60.922659430122117</v>
      </c>
      <c r="J110" s="149">
        <v>39.077340569877883</v>
      </c>
      <c r="K110" s="149">
        <v>2.5</v>
      </c>
      <c r="L110" s="150">
        <v>4400</v>
      </c>
      <c r="M110" s="150">
        <v>800</v>
      </c>
      <c r="N110" s="150">
        <v>0</v>
      </c>
      <c r="O110" s="150">
        <v>0</v>
      </c>
      <c r="P110" s="150">
        <v>0</v>
      </c>
      <c r="Q110" s="150">
        <v>0</v>
      </c>
      <c r="R110" s="150">
        <v>5200</v>
      </c>
      <c r="S110" s="150">
        <v>0</v>
      </c>
      <c r="T110" s="150">
        <v>0</v>
      </c>
      <c r="U110" s="150">
        <v>0</v>
      </c>
    </row>
    <row r="111" spans="1:21" x14ac:dyDescent="0.25">
      <c r="A111" s="147">
        <v>17</v>
      </c>
      <c r="B111" s="147" t="s">
        <v>104</v>
      </c>
      <c r="C111" s="147">
        <v>6</v>
      </c>
      <c r="D111" s="147" t="s">
        <v>121</v>
      </c>
      <c r="E111" s="147">
        <v>11</v>
      </c>
      <c r="F111" s="147">
        <v>21</v>
      </c>
      <c r="G111" s="147">
        <v>13.1</v>
      </c>
      <c r="H111" s="147">
        <v>34.1</v>
      </c>
      <c r="I111" s="149">
        <v>61.583577712609966</v>
      </c>
      <c r="J111" s="149">
        <v>38.416422287390027</v>
      </c>
      <c r="K111" s="149">
        <v>6.5</v>
      </c>
      <c r="L111" s="150">
        <v>9200</v>
      </c>
      <c r="M111" s="150">
        <v>3200</v>
      </c>
      <c r="N111" s="150">
        <v>0</v>
      </c>
      <c r="O111" s="150">
        <v>0</v>
      </c>
      <c r="P111" s="150">
        <v>0</v>
      </c>
      <c r="Q111" s="150">
        <v>0</v>
      </c>
      <c r="R111" s="150">
        <v>12400</v>
      </c>
      <c r="S111" s="150">
        <v>0</v>
      </c>
      <c r="T111" s="150">
        <v>400</v>
      </c>
      <c r="U111" s="150">
        <v>400</v>
      </c>
    </row>
    <row r="112" spans="1:21" x14ac:dyDescent="0.25">
      <c r="A112" s="147">
        <v>17</v>
      </c>
      <c r="B112" s="147" t="s">
        <v>105</v>
      </c>
      <c r="C112" s="147">
        <v>6</v>
      </c>
      <c r="D112" s="147" t="s">
        <v>120</v>
      </c>
      <c r="E112" s="147">
        <v>16</v>
      </c>
      <c r="F112" s="147">
        <v>28.1</v>
      </c>
      <c r="G112" s="147">
        <v>16.5</v>
      </c>
      <c r="H112" s="147">
        <v>44.6</v>
      </c>
      <c r="I112" s="149">
        <v>63.004484304932731</v>
      </c>
      <c r="J112" s="149">
        <v>36.995515695067262</v>
      </c>
      <c r="K112" s="149">
        <v>4.3</v>
      </c>
      <c r="L112" s="150">
        <v>18800</v>
      </c>
      <c r="M112" s="150">
        <v>10800</v>
      </c>
      <c r="N112" s="150">
        <v>0</v>
      </c>
      <c r="O112" s="150">
        <v>0</v>
      </c>
      <c r="P112" s="150">
        <v>0</v>
      </c>
      <c r="Q112" s="150">
        <v>0</v>
      </c>
      <c r="R112" s="150">
        <v>29600</v>
      </c>
      <c r="S112" s="150">
        <v>0</v>
      </c>
      <c r="T112" s="150">
        <v>1200</v>
      </c>
      <c r="U112" s="150">
        <v>1200</v>
      </c>
    </row>
    <row r="113" spans="1:21" x14ac:dyDescent="0.25">
      <c r="A113" s="147">
        <v>17</v>
      </c>
      <c r="B113" s="147" t="s">
        <v>105</v>
      </c>
      <c r="C113" s="147">
        <v>6</v>
      </c>
      <c r="D113" s="147" t="s">
        <v>120</v>
      </c>
      <c r="E113" s="147">
        <v>16</v>
      </c>
      <c r="F113" s="147">
        <v>28.2</v>
      </c>
      <c r="G113" s="147">
        <v>13</v>
      </c>
      <c r="H113" s="147">
        <v>41.2</v>
      </c>
      <c r="I113" s="149">
        <v>68.446601941747574</v>
      </c>
      <c r="J113" s="149">
        <v>31.553398058252426</v>
      </c>
      <c r="K113" s="149">
        <v>5</v>
      </c>
      <c r="L113" s="150">
        <v>9600</v>
      </c>
      <c r="M113" s="150">
        <v>12800</v>
      </c>
      <c r="N113" s="150">
        <v>400</v>
      </c>
      <c r="O113" s="150">
        <v>0</v>
      </c>
      <c r="P113" s="150">
        <v>0</v>
      </c>
      <c r="Q113" s="150">
        <v>0</v>
      </c>
      <c r="R113" s="150">
        <v>22800</v>
      </c>
      <c r="S113" s="150">
        <v>0</v>
      </c>
      <c r="T113" s="150">
        <v>400</v>
      </c>
      <c r="U113" s="150">
        <v>400</v>
      </c>
    </row>
    <row r="114" spans="1:21" x14ac:dyDescent="0.25">
      <c r="A114" s="147">
        <v>17</v>
      </c>
      <c r="B114" s="147" t="s">
        <v>105</v>
      </c>
      <c r="C114" s="147">
        <v>6</v>
      </c>
      <c r="D114" s="147" t="s">
        <v>120</v>
      </c>
      <c r="E114" s="147" t="s">
        <v>114</v>
      </c>
      <c r="F114" s="147">
        <v>25.25</v>
      </c>
      <c r="G114" s="147">
        <v>14.15</v>
      </c>
      <c r="H114" s="147">
        <v>39.4</v>
      </c>
      <c r="I114" s="149">
        <v>64.086294416243661</v>
      </c>
      <c r="J114" s="149">
        <v>35.913705583756347</v>
      </c>
      <c r="K114" s="149">
        <v>2.5</v>
      </c>
      <c r="L114" s="150">
        <v>20000</v>
      </c>
      <c r="M114" s="150">
        <v>18800</v>
      </c>
      <c r="N114" s="150">
        <v>0</v>
      </c>
      <c r="O114" s="150">
        <v>0</v>
      </c>
      <c r="P114" s="150">
        <v>0</v>
      </c>
      <c r="Q114" s="150">
        <v>0</v>
      </c>
      <c r="R114" s="150">
        <v>38800</v>
      </c>
      <c r="S114" s="150">
        <v>0</v>
      </c>
      <c r="T114" s="150">
        <v>800</v>
      </c>
      <c r="U114" s="150">
        <v>800</v>
      </c>
    </row>
    <row r="115" spans="1:21" x14ac:dyDescent="0.25">
      <c r="A115" s="147">
        <v>17</v>
      </c>
      <c r="B115" s="147" t="s">
        <v>105</v>
      </c>
      <c r="C115" s="147">
        <v>6</v>
      </c>
      <c r="D115" s="147" t="s">
        <v>120</v>
      </c>
      <c r="E115" s="147">
        <v>15</v>
      </c>
      <c r="F115" s="147">
        <v>23.25</v>
      </c>
      <c r="G115" s="147">
        <v>16.649999999999999</v>
      </c>
      <c r="H115" s="147">
        <v>39.9</v>
      </c>
      <c r="I115" s="149">
        <v>58.270676691729328</v>
      </c>
      <c r="J115" s="149">
        <v>41.729323308270672</v>
      </c>
      <c r="K115" s="149">
        <v>2.5</v>
      </c>
      <c r="L115" s="150">
        <v>3600</v>
      </c>
      <c r="M115" s="150">
        <v>16000</v>
      </c>
      <c r="N115" s="150">
        <v>0</v>
      </c>
      <c r="O115" s="150">
        <v>0</v>
      </c>
      <c r="P115" s="150">
        <v>0</v>
      </c>
      <c r="Q115" s="150">
        <v>0</v>
      </c>
      <c r="R115" s="150">
        <v>19600</v>
      </c>
      <c r="S115" s="150">
        <v>0</v>
      </c>
      <c r="T115" s="150">
        <v>400</v>
      </c>
      <c r="U115" s="150">
        <v>400</v>
      </c>
    </row>
    <row r="116" spans="1:21" x14ac:dyDescent="0.25">
      <c r="A116" s="147">
        <v>17</v>
      </c>
      <c r="B116" s="147" t="s">
        <v>105</v>
      </c>
      <c r="C116" s="147">
        <v>6</v>
      </c>
      <c r="D116" s="147" t="s">
        <v>120</v>
      </c>
      <c r="E116" s="147">
        <v>15</v>
      </c>
      <c r="F116" s="147">
        <v>39.799999999999997</v>
      </c>
      <c r="G116" s="147">
        <v>12.85</v>
      </c>
      <c r="H116" s="147">
        <v>52.65</v>
      </c>
      <c r="I116" s="149">
        <v>75.59354226020892</v>
      </c>
      <c r="J116" s="149">
        <v>24.406457739791072</v>
      </c>
      <c r="K116" s="149">
        <v>4.5</v>
      </c>
      <c r="L116" s="150">
        <v>9600</v>
      </c>
      <c r="M116" s="150">
        <v>20400</v>
      </c>
      <c r="N116" s="150">
        <v>0</v>
      </c>
      <c r="O116" s="150">
        <v>0</v>
      </c>
      <c r="P116" s="150">
        <v>0</v>
      </c>
      <c r="Q116" s="150">
        <v>0</v>
      </c>
      <c r="R116" s="150">
        <v>30000</v>
      </c>
      <c r="S116" s="150">
        <v>0</v>
      </c>
      <c r="T116" s="150">
        <v>400</v>
      </c>
      <c r="U116" s="150">
        <v>400</v>
      </c>
    </row>
    <row r="117" spans="1:21" x14ac:dyDescent="0.25">
      <c r="A117" s="147">
        <v>17</v>
      </c>
      <c r="B117" s="147" t="s">
        <v>105</v>
      </c>
      <c r="C117" s="147">
        <v>6</v>
      </c>
      <c r="D117" s="147" t="s">
        <v>121</v>
      </c>
      <c r="E117" s="147">
        <v>18</v>
      </c>
      <c r="F117" s="147">
        <v>24</v>
      </c>
      <c r="G117" s="147">
        <v>9.9</v>
      </c>
      <c r="H117" s="147">
        <v>33.9</v>
      </c>
      <c r="I117" s="149">
        <v>70.796460176991147</v>
      </c>
      <c r="J117" s="149">
        <v>29.20353982300885</v>
      </c>
      <c r="K117" s="149">
        <v>6.75</v>
      </c>
      <c r="L117" s="150">
        <v>13600</v>
      </c>
      <c r="M117" s="150">
        <v>10000</v>
      </c>
      <c r="N117" s="150">
        <v>0</v>
      </c>
      <c r="O117" s="150">
        <v>0</v>
      </c>
      <c r="P117" s="150">
        <v>0</v>
      </c>
      <c r="Q117" s="150">
        <v>0</v>
      </c>
      <c r="R117" s="150">
        <v>23600</v>
      </c>
      <c r="S117" s="150">
        <v>0</v>
      </c>
      <c r="T117" s="150">
        <v>0</v>
      </c>
      <c r="U117" s="150">
        <v>0</v>
      </c>
    </row>
    <row r="118" spans="1:21" x14ac:dyDescent="0.25">
      <c r="A118" s="147">
        <v>17</v>
      </c>
      <c r="B118" s="147" t="s">
        <v>105</v>
      </c>
      <c r="C118" s="147">
        <v>6</v>
      </c>
      <c r="D118" s="147" t="s">
        <v>121</v>
      </c>
      <c r="E118" s="147">
        <v>18</v>
      </c>
      <c r="F118" s="147">
        <v>30.2</v>
      </c>
      <c r="G118" s="147">
        <v>17.850000000000001</v>
      </c>
      <c r="H118" s="147">
        <v>48.05</v>
      </c>
      <c r="I118" s="149">
        <v>62.85119667013528</v>
      </c>
      <c r="J118" s="149">
        <v>37.148803329864734</v>
      </c>
      <c r="K118" s="149">
        <v>2.5</v>
      </c>
      <c r="L118" s="150">
        <v>2800</v>
      </c>
      <c r="M118" s="150">
        <v>9600</v>
      </c>
      <c r="N118" s="150">
        <v>0</v>
      </c>
      <c r="O118" s="150">
        <v>0</v>
      </c>
      <c r="P118" s="150">
        <v>0</v>
      </c>
      <c r="Q118" s="150">
        <v>0</v>
      </c>
      <c r="R118" s="150">
        <v>12400</v>
      </c>
      <c r="S118" s="150">
        <v>0</v>
      </c>
      <c r="T118" s="150">
        <v>2000</v>
      </c>
      <c r="U118" s="150">
        <v>2000</v>
      </c>
    </row>
    <row r="119" spans="1:21" x14ac:dyDescent="0.25">
      <c r="A119" s="147">
        <v>17</v>
      </c>
      <c r="B119" s="147" t="s">
        <v>105</v>
      </c>
      <c r="C119" s="147">
        <v>6</v>
      </c>
      <c r="D119" s="147" t="s">
        <v>121</v>
      </c>
      <c r="E119" s="147" t="s">
        <v>115</v>
      </c>
      <c r="F119" s="147">
        <v>28.45</v>
      </c>
      <c r="G119" s="147">
        <v>13.55</v>
      </c>
      <c r="H119" s="147">
        <v>42</v>
      </c>
      <c r="I119" s="149">
        <v>67.738095238095241</v>
      </c>
      <c r="J119" s="149">
        <v>32.261904761904759</v>
      </c>
      <c r="K119" s="149">
        <v>1</v>
      </c>
      <c r="L119" s="150">
        <v>5600</v>
      </c>
      <c r="M119" s="150">
        <v>2800</v>
      </c>
      <c r="N119" s="150">
        <v>0</v>
      </c>
      <c r="O119" s="150">
        <v>0</v>
      </c>
      <c r="P119" s="150">
        <v>0</v>
      </c>
      <c r="Q119" s="150">
        <v>0</v>
      </c>
      <c r="R119" s="150">
        <v>8400</v>
      </c>
      <c r="S119" s="150">
        <v>0</v>
      </c>
      <c r="T119" s="150">
        <v>0</v>
      </c>
      <c r="U119" s="150">
        <v>0</v>
      </c>
    </row>
    <row r="120" spans="1:21" x14ac:dyDescent="0.25">
      <c r="A120" s="147">
        <v>17</v>
      </c>
      <c r="B120" s="147" t="s">
        <v>105</v>
      </c>
      <c r="C120" s="147">
        <v>6</v>
      </c>
      <c r="D120" s="147" t="s">
        <v>121</v>
      </c>
      <c r="E120" s="147">
        <v>17</v>
      </c>
      <c r="F120" s="147">
        <v>26.95</v>
      </c>
      <c r="G120" s="147">
        <v>13.25</v>
      </c>
      <c r="H120" s="147">
        <v>40.200000000000003</v>
      </c>
      <c r="I120" s="149">
        <v>67.039800995024876</v>
      </c>
      <c r="J120" s="149">
        <v>32.960199004975124</v>
      </c>
      <c r="K120" s="149">
        <v>2</v>
      </c>
      <c r="L120" s="150">
        <v>4000</v>
      </c>
      <c r="M120" s="150">
        <v>5600</v>
      </c>
      <c r="N120" s="150">
        <v>400</v>
      </c>
      <c r="O120" s="150">
        <v>0</v>
      </c>
      <c r="P120" s="150">
        <v>0</v>
      </c>
      <c r="Q120" s="150">
        <v>0</v>
      </c>
      <c r="R120" s="150">
        <v>10000</v>
      </c>
      <c r="S120" s="150">
        <v>0</v>
      </c>
      <c r="T120" s="150">
        <v>400</v>
      </c>
      <c r="U120" s="150">
        <v>400</v>
      </c>
    </row>
    <row r="121" spans="1:21" x14ac:dyDescent="0.25">
      <c r="A121" s="147">
        <v>17</v>
      </c>
      <c r="B121" s="147" t="s">
        <v>105</v>
      </c>
      <c r="C121" s="147">
        <v>6</v>
      </c>
      <c r="D121" s="147" t="s">
        <v>121</v>
      </c>
      <c r="E121" s="147">
        <v>17</v>
      </c>
      <c r="F121" s="147">
        <v>30.95</v>
      </c>
      <c r="G121" s="147">
        <v>10.35</v>
      </c>
      <c r="H121" s="147">
        <v>41.3</v>
      </c>
      <c r="I121" s="149">
        <v>74.939467312348668</v>
      </c>
      <c r="J121" s="149">
        <v>25.060532687651332</v>
      </c>
      <c r="K121" s="149">
        <v>5.5</v>
      </c>
      <c r="L121" s="150">
        <v>1600</v>
      </c>
      <c r="M121" s="150">
        <v>11600</v>
      </c>
      <c r="N121" s="150">
        <v>0</v>
      </c>
      <c r="O121" s="150">
        <v>0</v>
      </c>
      <c r="P121" s="150">
        <v>0</v>
      </c>
      <c r="Q121" s="150">
        <v>0</v>
      </c>
      <c r="R121" s="150">
        <v>13200</v>
      </c>
      <c r="S121" s="150">
        <v>0</v>
      </c>
      <c r="T121" s="150">
        <v>0</v>
      </c>
      <c r="U121" s="150">
        <v>0</v>
      </c>
    </row>
    <row r="122" spans="1:21" x14ac:dyDescent="0.25">
      <c r="A122" s="147">
        <v>22</v>
      </c>
      <c r="B122" s="147" t="s">
        <v>104</v>
      </c>
      <c r="C122" s="147">
        <v>7</v>
      </c>
      <c r="D122" s="147" t="s">
        <v>120</v>
      </c>
      <c r="E122" s="147">
        <v>10</v>
      </c>
      <c r="F122" s="147">
        <v>18.2</v>
      </c>
      <c r="G122" s="147">
        <v>4.75</v>
      </c>
      <c r="H122" s="147">
        <v>22.95</v>
      </c>
      <c r="I122" s="147">
        <v>79.302832244008712</v>
      </c>
      <c r="J122" s="147">
        <v>20.697167755991288</v>
      </c>
      <c r="K122" s="149">
        <v>13</v>
      </c>
      <c r="L122" s="150">
        <v>11800</v>
      </c>
      <c r="M122" s="150">
        <v>9400</v>
      </c>
      <c r="N122" s="150">
        <v>0</v>
      </c>
      <c r="O122" s="150">
        <v>200</v>
      </c>
      <c r="P122" s="150">
        <v>0</v>
      </c>
      <c r="Q122" s="150">
        <v>0</v>
      </c>
      <c r="R122" s="150">
        <v>21400</v>
      </c>
      <c r="S122" s="150">
        <v>0</v>
      </c>
      <c r="T122" s="150">
        <v>1400</v>
      </c>
      <c r="U122" s="150">
        <v>1400</v>
      </c>
    </row>
    <row r="123" spans="1:21" x14ac:dyDescent="0.25">
      <c r="A123" s="147">
        <v>22</v>
      </c>
      <c r="B123" s="147" t="s">
        <v>104</v>
      </c>
      <c r="C123" s="147">
        <v>7</v>
      </c>
      <c r="D123" s="147" t="s">
        <v>120</v>
      </c>
      <c r="E123" s="147">
        <v>10</v>
      </c>
      <c r="F123" s="147">
        <v>30.6</v>
      </c>
      <c r="G123" s="147">
        <v>13.55</v>
      </c>
      <c r="H123" s="147">
        <v>44.150000000000006</v>
      </c>
      <c r="I123" s="147">
        <v>69.30917327293318</v>
      </c>
      <c r="J123" s="147">
        <v>30.690826727066813</v>
      </c>
      <c r="K123" s="149">
        <v>36.25</v>
      </c>
      <c r="L123" s="150">
        <v>16600</v>
      </c>
      <c r="M123" s="150">
        <v>5400</v>
      </c>
      <c r="N123" s="150">
        <v>0</v>
      </c>
      <c r="O123" s="150">
        <v>0</v>
      </c>
      <c r="P123" s="150">
        <v>0</v>
      </c>
      <c r="Q123" s="150">
        <v>0</v>
      </c>
      <c r="R123" s="150">
        <v>22000</v>
      </c>
      <c r="S123" s="150">
        <v>0</v>
      </c>
      <c r="T123" s="150">
        <v>1800</v>
      </c>
      <c r="U123" s="150">
        <v>1800</v>
      </c>
    </row>
    <row r="124" spans="1:21" x14ac:dyDescent="0.25">
      <c r="A124" s="147">
        <v>22</v>
      </c>
      <c r="B124" s="147" t="s">
        <v>104</v>
      </c>
      <c r="C124" s="147">
        <v>7</v>
      </c>
      <c r="D124" s="147" t="s">
        <v>120</v>
      </c>
      <c r="E124" s="147">
        <v>10</v>
      </c>
      <c r="F124" s="147">
        <v>30</v>
      </c>
      <c r="G124" s="147">
        <v>10.35</v>
      </c>
      <c r="H124" s="147">
        <v>40.35</v>
      </c>
      <c r="I124" s="147">
        <v>74.34944237918215</v>
      </c>
      <c r="J124" s="147">
        <v>25.650557620817843</v>
      </c>
      <c r="K124" s="149">
        <v>26.5</v>
      </c>
      <c r="L124" s="150">
        <v>33400</v>
      </c>
      <c r="M124" s="150">
        <v>5400</v>
      </c>
      <c r="N124" s="150">
        <v>0</v>
      </c>
      <c r="O124" s="150">
        <v>0</v>
      </c>
      <c r="P124" s="150">
        <v>0</v>
      </c>
      <c r="Q124" s="150">
        <v>0</v>
      </c>
      <c r="R124" s="150">
        <v>38800</v>
      </c>
      <c r="S124" s="150">
        <v>0</v>
      </c>
      <c r="T124" s="150">
        <v>4600</v>
      </c>
      <c r="U124" s="150">
        <v>4600</v>
      </c>
    </row>
    <row r="125" spans="1:21" x14ac:dyDescent="0.25">
      <c r="A125" s="147">
        <v>22</v>
      </c>
      <c r="B125" s="147" t="s">
        <v>104</v>
      </c>
      <c r="C125" s="147">
        <v>7</v>
      </c>
      <c r="D125" s="147" t="s">
        <v>120</v>
      </c>
      <c r="E125" s="147">
        <v>10</v>
      </c>
      <c r="F125" s="147">
        <v>21.95</v>
      </c>
      <c r="G125" s="147">
        <v>9.75</v>
      </c>
      <c r="H125" s="147">
        <v>31.7</v>
      </c>
      <c r="I125" s="147">
        <v>69.242902208201897</v>
      </c>
      <c r="J125" s="147">
        <v>30.75709779179811</v>
      </c>
      <c r="K125" s="149">
        <v>31.5</v>
      </c>
      <c r="L125" s="150">
        <v>27800</v>
      </c>
      <c r="M125" s="150">
        <v>14600</v>
      </c>
      <c r="N125" s="150">
        <v>0</v>
      </c>
      <c r="O125" s="150">
        <v>0</v>
      </c>
      <c r="P125" s="150">
        <v>0</v>
      </c>
      <c r="Q125" s="150">
        <v>0</v>
      </c>
      <c r="R125" s="150">
        <v>42400</v>
      </c>
      <c r="S125" s="150">
        <v>0</v>
      </c>
      <c r="T125" s="150">
        <v>3000</v>
      </c>
      <c r="U125" s="150">
        <v>3000</v>
      </c>
    </row>
    <row r="126" spans="1:21" x14ac:dyDescent="0.25">
      <c r="A126" s="147">
        <v>22</v>
      </c>
      <c r="B126" s="147" t="s">
        <v>104</v>
      </c>
      <c r="C126" s="147">
        <v>7</v>
      </c>
      <c r="D126" s="147" t="s">
        <v>120</v>
      </c>
      <c r="E126" s="147">
        <v>10</v>
      </c>
      <c r="F126" s="147">
        <v>27.1</v>
      </c>
      <c r="G126" s="147">
        <v>9.15</v>
      </c>
      <c r="H126" s="147">
        <v>36.25</v>
      </c>
      <c r="I126" s="147">
        <v>74.758620689655174</v>
      </c>
      <c r="J126" s="147">
        <v>25.241379310344829</v>
      </c>
      <c r="K126" s="149">
        <v>23</v>
      </c>
      <c r="L126" s="150">
        <v>24600</v>
      </c>
      <c r="M126" s="150">
        <v>17800</v>
      </c>
      <c r="N126" s="150">
        <v>0</v>
      </c>
      <c r="O126" s="150">
        <v>0</v>
      </c>
      <c r="P126" s="150">
        <v>0</v>
      </c>
      <c r="Q126" s="150">
        <v>0</v>
      </c>
      <c r="R126" s="150">
        <v>42400</v>
      </c>
      <c r="S126" s="150">
        <v>0</v>
      </c>
      <c r="T126" s="150">
        <v>2600</v>
      </c>
      <c r="U126" s="150">
        <v>2600</v>
      </c>
    </row>
    <row r="127" spans="1:21" x14ac:dyDescent="0.25">
      <c r="A127" s="147">
        <v>22</v>
      </c>
      <c r="B127" s="147" t="s">
        <v>104</v>
      </c>
      <c r="C127" s="147">
        <v>7</v>
      </c>
      <c r="D127" s="147" t="s">
        <v>121</v>
      </c>
      <c r="E127" s="147">
        <v>11</v>
      </c>
      <c r="F127" s="147">
        <v>31.3</v>
      </c>
      <c r="G127" s="147">
        <v>5.05</v>
      </c>
      <c r="H127" s="147">
        <v>36.35</v>
      </c>
      <c r="I127" s="147">
        <v>86.107290233837688</v>
      </c>
      <c r="J127" s="147">
        <v>13.89270976616231</v>
      </c>
      <c r="K127" s="149">
        <v>22.7</v>
      </c>
      <c r="L127" s="150">
        <v>20800</v>
      </c>
      <c r="M127" s="150">
        <v>1000</v>
      </c>
      <c r="N127" s="150">
        <v>0</v>
      </c>
      <c r="O127" s="150">
        <v>0</v>
      </c>
      <c r="P127" s="150">
        <v>0</v>
      </c>
      <c r="Q127" s="150">
        <v>0</v>
      </c>
      <c r="R127" s="150">
        <v>21800</v>
      </c>
      <c r="S127" s="150">
        <v>0</v>
      </c>
      <c r="T127" s="150">
        <v>1000</v>
      </c>
      <c r="U127" s="150">
        <v>1000</v>
      </c>
    </row>
    <row r="128" spans="1:21" x14ac:dyDescent="0.25">
      <c r="A128" s="147">
        <v>22</v>
      </c>
      <c r="B128" s="147" t="s">
        <v>104</v>
      </c>
      <c r="C128" s="147">
        <v>7</v>
      </c>
      <c r="D128" s="147" t="s">
        <v>121</v>
      </c>
      <c r="E128" s="147">
        <v>11</v>
      </c>
      <c r="F128" s="147">
        <v>28.5</v>
      </c>
      <c r="G128" s="147">
        <v>4.55</v>
      </c>
      <c r="H128" s="147">
        <v>33.049999999999997</v>
      </c>
      <c r="I128" s="147">
        <v>86.232980332829058</v>
      </c>
      <c r="J128" s="147">
        <v>13.767019667170954</v>
      </c>
      <c r="K128" s="149">
        <v>6</v>
      </c>
      <c r="L128" s="150">
        <v>12800</v>
      </c>
      <c r="M128" s="150">
        <v>800</v>
      </c>
      <c r="N128" s="150">
        <v>0</v>
      </c>
      <c r="O128" s="150">
        <v>200</v>
      </c>
      <c r="P128" s="150">
        <v>0</v>
      </c>
      <c r="Q128" s="150">
        <v>0</v>
      </c>
      <c r="R128" s="150">
        <v>13800</v>
      </c>
      <c r="S128" s="150">
        <v>0</v>
      </c>
      <c r="T128" s="150">
        <v>0</v>
      </c>
      <c r="U128" s="150">
        <v>0</v>
      </c>
    </row>
    <row r="129" spans="1:21" x14ac:dyDescent="0.25">
      <c r="A129" s="147">
        <v>22</v>
      </c>
      <c r="B129" s="147" t="s">
        <v>104</v>
      </c>
      <c r="C129" s="147">
        <v>7</v>
      </c>
      <c r="D129" s="147" t="s">
        <v>121</v>
      </c>
      <c r="E129" s="147">
        <v>11</v>
      </c>
      <c r="F129" s="147">
        <v>32.65</v>
      </c>
      <c r="G129" s="147">
        <v>17.649999999999999</v>
      </c>
      <c r="H129" s="147">
        <v>50.3</v>
      </c>
      <c r="I129" s="147">
        <v>64.910536779324062</v>
      </c>
      <c r="J129" s="147">
        <v>35.089463220675938</v>
      </c>
      <c r="K129" s="149">
        <v>0</v>
      </c>
      <c r="L129" s="150">
        <v>5200</v>
      </c>
      <c r="M129" s="150">
        <v>2800</v>
      </c>
      <c r="N129" s="150">
        <v>0</v>
      </c>
      <c r="O129" s="150">
        <v>200</v>
      </c>
      <c r="P129" s="150">
        <v>0</v>
      </c>
      <c r="Q129" s="150">
        <v>0</v>
      </c>
      <c r="R129" s="150">
        <v>8200</v>
      </c>
      <c r="S129" s="150">
        <v>0</v>
      </c>
      <c r="T129" s="150">
        <v>400</v>
      </c>
      <c r="U129" s="150">
        <v>400</v>
      </c>
    </row>
    <row r="130" spans="1:21" x14ac:dyDescent="0.25">
      <c r="A130" s="147">
        <v>22</v>
      </c>
      <c r="B130" s="147" t="s">
        <v>104</v>
      </c>
      <c r="C130" s="147">
        <v>7</v>
      </c>
      <c r="D130" s="147" t="s">
        <v>121</v>
      </c>
      <c r="E130" s="147">
        <v>11</v>
      </c>
      <c r="F130" s="147">
        <v>33.15</v>
      </c>
      <c r="G130" s="147">
        <v>3.45</v>
      </c>
      <c r="H130" s="147">
        <v>36.6</v>
      </c>
      <c r="I130" s="147">
        <v>90.573770491803273</v>
      </c>
      <c r="J130" s="147">
        <v>9.4262295081967213</v>
      </c>
      <c r="K130" s="149">
        <v>14</v>
      </c>
      <c r="L130" s="150">
        <v>36600</v>
      </c>
      <c r="M130" s="150">
        <v>4800</v>
      </c>
      <c r="N130" s="150">
        <v>0</v>
      </c>
      <c r="O130" s="150">
        <v>0</v>
      </c>
      <c r="P130" s="150">
        <v>0</v>
      </c>
      <c r="Q130" s="150">
        <v>0</v>
      </c>
      <c r="R130" s="150">
        <v>41400</v>
      </c>
      <c r="S130" s="150">
        <v>0</v>
      </c>
      <c r="T130" s="150">
        <v>800</v>
      </c>
      <c r="U130" s="150">
        <v>800</v>
      </c>
    </row>
    <row r="131" spans="1:21" x14ac:dyDescent="0.25">
      <c r="A131" s="147">
        <v>22</v>
      </c>
      <c r="B131" s="147" t="s">
        <v>104</v>
      </c>
      <c r="C131" s="147">
        <v>7</v>
      </c>
      <c r="D131" s="147" t="s">
        <v>121</v>
      </c>
      <c r="E131" s="147">
        <v>11</v>
      </c>
      <c r="F131" s="147">
        <v>21.5</v>
      </c>
      <c r="G131" s="147">
        <v>16.8</v>
      </c>
      <c r="H131" s="147">
        <v>38.299999999999997</v>
      </c>
      <c r="I131" s="147">
        <v>56.13577023498695</v>
      </c>
      <c r="J131" s="147">
        <v>43.864229765013057</v>
      </c>
      <c r="K131" s="149">
        <v>4.5</v>
      </c>
      <c r="L131" s="150">
        <v>8400</v>
      </c>
      <c r="M131" s="150">
        <v>2400</v>
      </c>
      <c r="N131" s="150">
        <v>0</v>
      </c>
      <c r="O131" s="150">
        <v>0</v>
      </c>
      <c r="P131" s="150">
        <v>0</v>
      </c>
      <c r="Q131" s="150">
        <v>0</v>
      </c>
      <c r="R131" s="150">
        <v>10800</v>
      </c>
      <c r="S131" s="150">
        <v>0</v>
      </c>
      <c r="T131" s="150">
        <v>400</v>
      </c>
      <c r="U131" s="150">
        <v>400</v>
      </c>
    </row>
    <row r="132" spans="1:21" x14ac:dyDescent="0.25">
      <c r="A132" s="147">
        <v>22</v>
      </c>
      <c r="B132" s="147" t="s">
        <v>105</v>
      </c>
      <c r="C132" s="147">
        <v>7</v>
      </c>
      <c r="D132" s="147" t="s">
        <v>120</v>
      </c>
      <c r="E132" s="147">
        <v>16</v>
      </c>
      <c r="F132" s="147">
        <v>38.799999999999997</v>
      </c>
      <c r="G132" s="147">
        <v>14.2</v>
      </c>
      <c r="H132" s="147">
        <v>53</v>
      </c>
      <c r="I132" s="147">
        <v>73.207547169811306</v>
      </c>
      <c r="J132" s="147">
        <v>26.79245283018868</v>
      </c>
      <c r="K132" s="149">
        <v>13.5</v>
      </c>
      <c r="L132" s="150">
        <v>8800</v>
      </c>
      <c r="M132" s="150">
        <v>17400</v>
      </c>
      <c r="N132" s="150">
        <v>0</v>
      </c>
      <c r="O132" s="150">
        <v>0</v>
      </c>
      <c r="P132" s="150">
        <v>0</v>
      </c>
      <c r="Q132" s="150">
        <v>0</v>
      </c>
      <c r="R132" s="150">
        <v>26200</v>
      </c>
      <c r="S132" s="150">
        <v>0</v>
      </c>
      <c r="T132" s="150">
        <v>200</v>
      </c>
      <c r="U132" s="150">
        <v>200</v>
      </c>
    </row>
    <row r="133" spans="1:21" x14ac:dyDescent="0.25">
      <c r="A133" s="147">
        <v>22</v>
      </c>
      <c r="B133" s="147" t="s">
        <v>105</v>
      </c>
      <c r="C133" s="147">
        <v>7</v>
      </c>
      <c r="D133" s="147" t="s">
        <v>120</v>
      </c>
      <c r="E133" s="147">
        <v>16</v>
      </c>
      <c r="F133" s="147">
        <v>34.299999999999997</v>
      </c>
      <c r="G133" s="147">
        <v>8.6999999999999993</v>
      </c>
      <c r="H133" s="147">
        <v>43</v>
      </c>
      <c r="I133" s="147">
        <v>79.767441860465112</v>
      </c>
      <c r="J133" s="147">
        <v>20.232558139534881</v>
      </c>
      <c r="K133" s="149">
        <v>14.722222222222221</v>
      </c>
      <c r="L133" s="150">
        <v>14400</v>
      </c>
      <c r="M133" s="150">
        <v>21400</v>
      </c>
      <c r="N133" s="150">
        <v>0</v>
      </c>
      <c r="O133" s="150">
        <v>0</v>
      </c>
      <c r="P133" s="150">
        <v>0</v>
      </c>
      <c r="Q133" s="150">
        <v>0</v>
      </c>
      <c r="R133" s="150">
        <v>35800</v>
      </c>
      <c r="S133" s="150">
        <v>0</v>
      </c>
      <c r="T133" s="150">
        <v>800</v>
      </c>
      <c r="U133" s="150">
        <v>800</v>
      </c>
    </row>
    <row r="134" spans="1:21" x14ac:dyDescent="0.25">
      <c r="A134" s="147">
        <v>22</v>
      </c>
      <c r="B134" s="147" t="s">
        <v>105</v>
      </c>
      <c r="C134" s="147">
        <v>7</v>
      </c>
      <c r="D134" s="147" t="s">
        <v>120</v>
      </c>
      <c r="E134" s="147" t="s">
        <v>114</v>
      </c>
      <c r="F134" s="147">
        <v>34.049999999999997</v>
      </c>
      <c r="G134" s="147">
        <v>17.5</v>
      </c>
      <c r="H134" s="147">
        <v>51.55</v>
      </c>
      <c r="I134" s="147">
        <v>66.052376333656639</v>
      </c>
      <c r="J134" s="147">
        <v>33.947623666343361</v>
      </c>
      <c r="K134" s="149">
        <v>18</v>
      </c>
      <c r="L134" s="150">
        <v>10200</v>
      </c>
      <c r="M134" s="150">
        <v>11600</v>
      </c>
      <c r="N134" s="150">
        <v>0</v>
      </c>
      <c r="O134" s="150">
        <v>200</v>
      </c>
      <c r="P134" s="150">
        <v>0</v>
      </c>
      <c r="Q134" s="150">
        <v>0</v>
      </c>
      <c r="R134" s="150">
        <v>22000</v>
      </c>
      <c r="S134" s="150">
        <v>0</v>
      </c>
      <c r="T134" s="150">
        <v>1600</v>
      </c>
      <c r="U134" s="150">
        <v>1600</v>
      </c>
    </row>
    <row r="135" spans="1:21" x14ac:dyDescent="0.25">
      <c r="A135" s="147">
        <v>22</v>
      </c>
      <c r="B135" s="147" t="s">
        <v>105</v>
      </c>
      <c r="C135" s="147">
        <v>7</v>
      </c>
      <c r="D135" s="147" t="s">
        <v>120</v>
      </c>
      <c r="E135" s="147">
        <v>15</v>
      </c>
      <c r="F135" s="147">
        <v>22.9</v>
      </c>
      <c r="G135" s="147">
        <v>11.4</v>
      </c>
      <c r="H135" s="147">
        <v>34.299999999999997</v>
      </c>
      <c r="I135" s="147">
        <v>66.763848396501459</v>
      </c>
      <c r="J135" s="147">
        <v>33.236151603498548</v>
      </c>
      <c r="K135" s="149">
        <v>32.5</v>
      </c>
      <c r="L135" s="150">
        <v>25000</v>
      </c>
      <c r="M135" s="150">
        <v>17600</v>
      </c>
      <c r="N135" s="150">
        <v>0</v>
      </c>
      <c r="O135" s="150">
        <v>0</v>
      </c>
      <c r="P135" s="150">
        <v>0</v>
      </c>
      <c r="Q135" s="150">
        <v>0</v>
      </c>
      <c r="R135" s="150">
        <v>42600</v>
      </c>
      <c r="S135" s="150">
        <v>0</v>
      </c>
      <c r="T135" s="150">
        <v>1600</v>
      </c>
      <c r="U135" s="150">
        <v>1600</v>
      </c>
    </row>
    <row r="136" spans="1:21" x14ac:dyDescent="0.25">
      <c r="A136" s="147">
        <v>22</v>
      </c>
      <c r="B136" s="147" t="s">
        <v>105</v>
      </c>
      <c r="C136" s="147">
        <v>7</v>
      </c>
      <c r="D136" s="147" t="s">
        <v>120</v>
      </c>
      <c r="E136" s="147">
        <v>15</v>
      </c>
      <c r="F136" s="147">
        <v>38.799999999999997</v>
      </c>
      <c r="G136" s="147">
        <v>10.4</v>
      </c>
      <c r="H136" s="147">
        <v>49.199999999999996</v>
      </c>
      <c r="I136" s="147">
        <v>78.861788617886177</v>
      </c>
      <c r="J136" s="147">
        <v>21.138211382113823</v>
      </c>
      <c r="K136" s="149">
        <v>14</v>
      </c>
      <c r="L136" s="150">
        <v>18800</v>
      </c>
      <c r="M136" s="150">
        <v>18400</v>
      </c>
      <c r="N136" s="150">
        <v>0</v>
      </c>
      <c r="O136" s="150">
        <v>0</v>
      </c>
      <c r="P136" s="150">
        <v>0</v>
      </c>
      <c r="Q136" s="150">
        <v>0</v>
      </c>
      <c r="R136" s="150">
        <v>37200</v>
      </c>
      <c r="S136" s="150">
        <v>0</v>
      </c>
      <c r="T136" s="150">
        <v>2000</v>
      </c>
      <c r="U136" s="150">
        <v>2000</v>
      </c>
    </row>
    <row r="137" spans="1:21" x14ac:dyDescent="0.25">
      <c r="A137" s="147">
        <v>22</v>
      </c>
      <c r="B137" s="147" t="s">
        <v>105</v>
      </c>
      <c r="C137" s="147">
        <v>7</v>
      </c>
      <c r="D137" s="147" t="s">
        <v>121</v>
      </c>
      <c r="E137" s="147">
        <v>18</v>
      </c>
      <c r="F137" s="147">
        <v>38.85</v>
      </c>
      <c r="G137" s="147">
        <v>17.100000000000001</v>
      </c>
      <c r="H137" s="147">
        <v>55.95</v>
      </c>
      <c r="I137" s="147">
        <v>69.436997319034845</v>
      </c>
      <c r="J137" s="147">
        <v>30.563002680965148</v>
      </c>
      <c r="K137" s="149">
        <v>11.5</v>
      </c>
      <c r="L137" s="150">
        <v>2400</v>
      </c>
      <c r="M137" s="150">
        <v>200</v>
      </c>
      <c r="N137" s="150">
        <v>0</v>
      </c>
      <c r="O137" s="150">
        <v>0</v>
      </c>
      <c r="P137" s="150">
        <v>0</v>
      </c>
      <c r="Q137" s="150">
        <v>0</v>
      </c>
      <c r="R137" s="150">
        <v>2600</v>
      </c>
      <c r="S137" s="150">
        <v>0</v>
      </c>
      <c r="T137" s="150">
        <v>200</v>
      </c>
      <c r="U137" s="150">
        <v>200</v>
      </c>
    </row>
    <row r="138" spans="1:21" x14ac:dyDescent="0.25">
      <c r="A138" s="147">
        <v>22</v>
      </c>
      <c r="B138" s="147" t="s">
        <v>105</v>
      </c>
      <c r="C138" s="147">
        <v>7</v>
      </c>
      <c r="D138" s="147" t="s">
        <v>121</v>
      </c>
      <c r="E138" s="147">
        <v>18</v>
      </c>
      <c r="F138" s="147">
        <v>55.7</v>
      </c>
      <c r="G138" s="147">
        <v>14.7</v>
      </c>
      <c r="H138" s="147">
        <v>70.400000000000006</v>
      </c>
      <c r="I138" s="147">
        <v>79.119318181818173</v>
      </c>
      <c r="J138" s="147">
        <v>20.880681818181817</v>
      </c>
      <c r="K138" s="149">
        <v>9.5</v>
      </c>
      <c r="L138" s="150">
        <v>1400</v>
      </c>
      <c r="M138" s="150">
        <v>2200</v>
      </c>
      <c r="N138" s="150">
        <v>0</v>
      </c>
      <c r="O138" s="150">
        <v>0</v>
      </c>
      <c r="P138" s="150">
        <v>0</v>
      </c>
      <c r="Q138" s="150">
        <v>0</v>
      </c>
      <c r="R138" s="150">
        <v>3600</v>
      </c>
      <c r="S138" s="150">
        <v>0</v>
      </c>
      <c r="T138" s="150">
        <v>0</v>
      </c>
      <c r="U138" s="150">
        <v>0</v>
      </c>
    </row>
    <row r="139" spans="1:21" x14ac:dyDescent="0.25">
      <c r="A139" s="147">
        <v>22</v>
      </c>
      <c r="B139" s="147" t="s">
        <v>105</v>
      </c>
      <c r="C139" s="147">
        <v>7</v>
      </c>
      <c r="D139" s="147" t="s">
        <v>121</v>
      </c>
      <c r="E139" s="147" t="s">
        <v>115</v>
      </c>
      <c r="F139" s="147">
        <v>42.35</v>
      </c>
      <c r="G139" s="147">
        <v>21.25</v>
      </c>
      <c r="H139" s="147">
        <v>63.6</v>
      </c>
      <c r="I139" s="147">
        <v>66.588050314465406</v>
      </c>
      <c r="J139" s="147">
        <v>33.411949685534587</v>
      </c>
      <c r="K139" s="149">
        <v>0</v>
      </c>
      <c r="L139" s="150">
        <v>2800</v>
      </c>
      <c r="M139" s="150">
        <v>3800</v>
      </c>
      <c r="N139" s="150">
        <v>0</v>
      </c>
      <c r="O139" s="150">
        <v>0</v>
      </c>
      <c r="P139" s="150">
        <v>0</v>
      </c>
      <c r="Q139" s="150">
        <v>0</v>
      </c>
      <c r="R139" s="150">
        <v>6600</v>
      </c>
      <c r="S139" s="150">
        <v>0</v>
      </c>
      <c r="T139" s="150">
        <v>0</v>
      </c>
      <c r="U139" s="150">
        <v>0</v>
      </c>
    </row>
    <row r="140" spans="1:21" x14ac:dyDescent="0.25">
      <c r="A140" s="147">
        <v>22</v>
      </c>
      <c r="B140" s="147" t="s">
        <v>105</v>
      </c>
      <c r="C140" s="147">
        <v>7</v>
      </c>
      <c r="D140" s="147" t="s">
        <v>121</v>
      </c>
      <c r="E140" s="147">
        <v>17</v>
      </c>
      <c r="F140" s="147">
        <v>44.15</v>
      </c>
      <c r="G140" s="147">
        <v>6.45</v>
      </c>
      <c r="H140" s="147">
        <v>50.6</v>
      </c>
      <c r="I140" s="147">
        <v>87.252964426877469</v>
      </c>
      <c r="J140" s="147">
        <v>12.747035573122529</v>
      </c>
      <c r="K140" s="149">
        <v>11</v>
      </c>
      <c r="L140" s="150">
        <v>2000</v>
      </c>
      <c r="M140" s="150">
        <v>2600</v>
      </c>
      <c r="N140" s="150">
        <v>0</v>
      </c>
      <c r="O140" s="150">
        <v>0</v>
      </c>
      <c r="P140" s="150">
        <v>0</v>
      </c>
      <c r="Q140" s="150">
        <v>0</v>
      </c>
      <c r="R140" s="150">
        <v>4600</v>
      </c>
      <c r="S140" s="150">
        <v>0</v>
      </c>
      <c r="T140" s="150">
        <v>0</v>
      </c>
      <c r="U140" s="150">
        <v>0</v>
      </c>
    </row>
    <row r="141" spans="1:21" x14ac:dyDescent="0.25">
      <c r="A141" s="147">
        <v>22</v>
      </c>
      <c r="B141" s="147" t="s">
        <v>105</v>
      </c>
      <c r="C141" s="147">
        <v>7</v>
      </c>
      <c r="D141" s="147" t="s">
        <v>121</v>
      </c>
      <c r="E141" s="147">
        <v>17</v>
      </c>
      <c r="F141" s="147">
        <v>37.799999999999997</v>
      </c>
      <c r="G141" s="147">
        <v>14.95</v>
      </c>
      <c r="H141" s="147">
        <v>52.75</v>
      </c>
      <c r="I141" s="147">
        <v>71.658767772511837</v>
      </c>
      <c r="J141" s="147">
        <v>28.341232227488153</v>
      </c>
      <c r="K141" s="149">
        <v>3</v>
      </c>
      <c r="L141" s="150">
        <v>10600</v>
      </c>
      <c r="M141" s="150">
        <v>5000</v>
      </c>
      <c r="N141" s="150">
        <v>0</v>
      </c>
      <c r="O141" s="150">
        <v>0</v>
      </c>
      <c r="P141" s="150">
        <v>0</v>
      </c>
      <c r="Q141" s="150">
        <v>0</v>
      </c>
      <c r="R141" s="150">
        <v>15600</v>
      </c>
      <c r="S141" s="150">
        <v>200</v>
      </c>
      <c r="T141" s="150">
        <v>0</v>
      </c>
      <c r="U141" s="150">
        <v>200</v>
      </c>
    </row>
  </sheetData>
  <mergeCells count="1">
    <mergeCell ref="V2:A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Formato impresión</vt:lpstr>
      <vt:lpstr>datos_campo</vt:lpstr>
      <vt:lpstr>resumen_general</vt:lpstr>
      <vt:lpstr>BASE DE DATOS RAÍCES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Higuita</dc:creator>
  <cp:lastModifiedBy>Usuario</cp:lastModifiedBy>
  <cp:lastPrinted>2016-12-27T13:54:51Z</cp:lastPrinted>
  <dcterms:created xsi:type="dcterms:W3CDTF">2011-08-09T22:11:59Z</dcterms:created>
  <dcterms:modified xsi:type="dcterms:W3CDTF">2017-12-22T18:49:41Z</dcterms:modified>
</cp:coreProperties>
</file>