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24226"/>
  <mc:AlternateContent xmlns:mc="http://schemas.openxmlformats.org/markup-compatibility/2006">
    <mc:Choice Requires="x15">
      <x15ac:absPath xmlns:x15ac="http://schemas.microsoft.com/office/spreadsheetml/2010/11/ac" url="C:\Users\Usuario\Documents\LUZ EDITH\NEMATODOS\VERANGO BAYER-BANAFRUT-BANACOL\"/>
    </mc:Choice>
  </mc:AlternateContent>
  <bookViews>
    <workbookView xWindow="0" yWindow="0" windowWidth="20760" windowHeight="11190" firstSheet="1" activeTab="4"/>
  </bookViews>
  <sheets>
    <sheet name="Formato impresión CYD" sheetId="21" r:id="rId1"/>
    <sheet name="Formato de impresión NMT" sheetId="16" r:id="rId2"/>
    <sheet name="datos_campo" sheetId="1" r:id="rId3"/>
    <sheet name="resumen_general" sheetId="2" r:id="rId4"/>
    <sheet name="BASE DE DATOS" sheetId="22" r:id="rId5"/>
  </sheets>
  <definedNames>
    <definedName name="_xlnm._FilterDatabase" localSheetId="4" hidden="1">'BASE DE DATOS'!$A$1:$U$85</definedName>
    <definedName name="_xlnm._FilterDatabase" localSheetId="2" hidden="1">datos_campo!$A$13:$AJ$54</definedName>
    <definedName name="_xlnm._FilterDatabase" localSheetId="3" hidden="1">resumen_general!$A$10:$W$94</definedName>
  </definedNames>
  <calcPr calcId="162913"/>
</workbook>
</file>

<file path=xl/calcChain.xml><?xml version="1.0" encoding="utf-8"?>
<calcChain xmlns="http://schemas.openxmlformats.org/spreadsheetml/2006/main">
  <c r="B83" i="2" l="1"/>
  <c r="B84" i="2"/>
  <c r="B85" i="2"/>
  <c r="B86" i="2"/>
  <c r="B87" i="2"/>
  <c r="B88" i="2"/>
  <c r="B89" i="2"/>
  <c r="B90" i="2"/>
  <c r="B91" i="2"/>
  <c r="B92" i="2"/>
  <c r="B93" i="2"/>
  <c r="B94"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12" i="2"/>
  <c r="B11" i="2"/>
  <c r="A21" i="2" l="1"/>
  <c r="C21" i="2"/>
  <c r="D21" i="2"/>
  <c r="E21" i="2"/>
  <c r="F21" i="2"/>
  <c r="G21" i="2"/>
  <c r="I21" i="2" s="1"/>
  <c r="M21" i="2"/>
  <c r="N21" i="2"/>
  <c r="O21" i="2"/>
  <c r="P21" i="2"/>
  <c r="Q21" i="2"/>
  <c r="R21" i="2"/>
  <c r="S21" i="2"/>
  <c r="U21" i="2"/>
  <c r="V21" i="2"/>
  <c r="A22" i="2"/>
  <c r="C22" i="2"/>
  <c r="D22" i="2"/>
  <c r="E22" i="2"/>
  <c r="F22" i="2"/>
  <c r="G22" i="2"/>
  <c r="I22" i="2" s="1"/>
  <c r="M22" i="2"/>
  <c r="N22" i="2"/>
  <c r="O22" i="2"/>
  <c r="P22" i="2"/>
  <c r="Q22" i="2"/>
  <c r="R22" i="2"/>
  <c r="S22" i="2"/>
  <c r="U22" i="2"/>
  <c r="V22" i="2"/>
  <c r="A23" i="2"/>
  <c r="C23" i="2"/>
  <c r="D23" i="2"/>
  <c r="E23" i="2"/>
  <c r="F23" i="2"/>
  <c r="G23" i="2"/>
  <c r="I23" i="2" s="1"/>
  <c r="M23" i="2"/>
  <c r="N23" i="2"/>
  <c r="O23" i="2"/>
  <c r="P23" i="2"/>
  <c r="Q23" i="2"/>
  <c r="R23" i="2"/>
  <c r="S23" i="2"/>
  <c r="U23" i="2"/>
  <c r="V23" i="2"/>
  <c r="A24" i="2"/>
  <c r="C24" i="2"/>
  <c r="D24" i="2"/>
  <c r="E24" i="2"/>
  <c r="F24" i="2"/>
  <c r="G24" i="2"/>
  <c r="H24" i="2" s="1"/>
  <c r="M24" i="2"/>
  <c r="N24" i="2"/>
  <c r="O24" i="2"/>
  <c r="P24" i="2"/>
  <c r="Q24" i="2"/>
  <c r="R24" i="2"/>
  <c r="S24" i="2"/>
  <c r="U24" i="2"/>
  <c r="V24" i="2"/>
  <c r="A25" i="2"/>
  <c r="C25" i="2"/>
  <c r="D25" i="2"/>
  <c r="E25" i="2"/>
  <c r="F25" i="2"/>
  <c r="G25" i="2"/>
  <c r="I25" i="2" s="1"/>
  <c r="M25" i="2"/>
  <c r="N25" i="2"/>
  <c r="O25" i="2"/>
  <c r="P25" i="2"/>
  <c r="Q25" i="2"/>
  <c r="R25" i="2"/>
  <c r="S25" i="2"/>
  <c r="U25" i="2"/>
  <c r="V25" i="2"/>
  <c r="A26" i="2"/>
  <c r="C26" i="2"/>
  <c r="D26" i="2"/>
  <c r="E26" i="2"/>
  <c r="F26" i="2"/>
  <c r="G26" i="2"/>
  <c r="I26" i="2" s="1"/>
  <c r="M26" i="2"/>
  <c r="N26" i="2"/>
  <c r="O26" i="2"/>
  <c r="P26" i="2"/>
  <c r="Q26" i="2"/>
  <c r="R26" i="2"/>
  <c r="S26" i="2"/>
  <c r="U26" i="2"/>
  <c r="V26" i="2"/>
  <c r="A27" i="2"/>
  <c r="C27" i="2"/>
  <c r="D27" i="2"/>
  <c r="E27" i="2"/>
  <c r="F27" i="2"/>
  <c r="G27" i="2"/>
  <c r="I27" i="2" s="1"/>
  <c r="M27" i="2"/>
  <c r="N27" i="2"/>
  <c r="O27" i="2"/>
  <c r="P27" i="2"/>
  <c r="Q27" i="2"/>
  <c r="R27" i="2"/>
  <c r="S27" i="2"/>
  <c r="U27" i="2"/>
  <c r="V27" i="2"/>
  <c r="A28" i="2"/>
  <c r="C28" i="2"/>
  <c r="D28" i="2"/>
  <c r="E28" i="2"/>
  <c r="F28" i="2"/>
  <c r="G28" i="2"/>
  <c r="H28" i="2" s="1"/>
  <c r="M28" i="2"/>
  <c r="N28" i="2"/>
  <c r="O28" i="2"/>
  <c r="P28" i="2"/>
  <c r="Q28" i="2"/>
  <c r="R28" i="2"/>
  <c r="S28" i="2"/>
  <c r="U28" i="2"/>
  <c r="V28" i="2"/>
  <c r="A29" i="2"/>
  <c r="C29" i="2"/>
  <c r="D29" i="2"/>
  <c r="E29" i="2"/>
  <c r="F29" i="2"/>
  <c r="G29" i="2"/>
  <c r="I29" i="2" s="1"/>
  <c r="M29" i="2"/>
  <c r="N29" i="2"/>
  <c r="O29" i="2"/>
  <c r="P29" i="2"/>
  <c r="Q29" i="2"/>
  <c r="R29" i="2"/>
  <c r="S29" i="2"/>
  <c r="U29" i="2"/>
  <c r="V29" i="2"/>
  <c r="A30" i="2"/>
  <c r="C30" i="2"/>
  <c r="D30" i="2"/>
  <c r="E30" i="2"/>
  <c r="F30" i="2"/>
  <c r="G30" i="2"/>
  <c r="I30" i="2" s="1"/>
  <c r="M30" i="2"/>
  <c r="N30" i="2"/>
  <c r="O30" i="2"/>
  <c r="P30" i="2"/>
  <c r="Q30" i="2"/>
  <c r="R30" i="2"/>
  <c r="S30" i="2"/>
  <c r="U30" i="2"/>
  <c r="V30" i="2"/>
  <c r="A31" i="2"/>
  <c r="C31" i="2"/>
  <c r="D31" i="2"/>
  <c r="E31" i="2"/>
  <c r="F31" i="2"/>
  <c r="G31" i="2"/>
  <c r="H31" i="2" s="1"/>
  <c r="M31" i="2"/>
  <c r="N31" i="2"/>
  <c r="O31" i="2"/>
  <c r="P31" i="2"/>
  <c r="Q31" i="2"/>
  <c r="R31" i="2"/>
  <c r="S31" i="2"/>
  <c r="U31" i="2"/>
  <c r="V31" i="2"/>
  <c r="A32" i="2"/>
  <c r="C32" i="2"/>
  <c r="D32" i="2"/>
  <c r="E32" i="2"/>
  <c r="F32" i="2"/>
  <c r="G32" i="2"/>
  <c r="H32" i="2" s="1"/>
  <c r="M32" i="2"/>
  <c r="N32" i="2"/>
  <c r="O32" i="2"/>
  <c r="P32" i="2"/>
  <c r="Q32" i="2"/>
  <c r="R32" i="2"/>
  <c r="S32" i="2"/>
  <c r="U32" i="2"/>
  <c r="V32" i="2"/>
  <c r="A33" i="2"/>
  <c r="C33" i="2"/>
  <c r="D33" i="2"/>
  <c r="E33" i="2"/>
  <c r="F33" i="2"/>
  <c r="G33" i="2"/>
  <c r="I33" i="2" s="1"/>
  <c r="M33" i="2"/>
  <c r="N33" i="2"/>
  <c r="O33" i="2"/>
  <c r="P33" i="2"/>
  <c r="Q33" i="2"/>
  <c r="R33" i="2"/>
  <c r="S33" i="2"/>
  <c r="U33" i="2"/>
  <c r="V33" i="2"/>
  <c r="A34" i="2"/>
  <c r="C34" i="2"/>
  <c r="D34" i="2"/>
  <c r="E34" i="2"/>
  <c r="F34" i="2"/>
  <c r="G34" i="2"/>
  <c r="I34" i="2" s="1"/>
  <c r="M34" i="2"/>
  <c r="N34" i="2"/>
  <c r="O34" i="2"/>
  <c r="P34" i="2"/>
  <c r="Q34" i="2"/>
  <c r="R34" i="2"/>
  <c r="S34" i="2"/>
  <c r="U34" i="2"/>
  <c r="V34" i="2"/>
  <c r="A35" i="2"/>
  <c r="C35" i="2"/>
  <c r="D35" i="2"/>
  <c r="E35" i="2"/>
  <c r="F35" i="2"/>
  <c r="G35" i="2"/>
  <c r="I35" i="2" s="1"/>
  <c r="M35" i="2"/>
  <c r="N35" i="2"/>
  <c r="O35" i="2"/>
  <c r="P35" i="2"/>
  <c r="Q35" i="2"/>
  <c r="R35" i="2"/>
  <c r="S35" i="2"/>
  <c r="U35" i="2"/>
  <c r="V35" i="2"/>
  <c r="U12" i="2"/>
  <c r="U13" i="2"/>
  <c r="U14" i="2"/>
  <c r="U15" i="2"/>
  <c r="U16" i="2"/>
  <c r="U17" i="2"/>
  <c r="U18" i="2"/>
  <c r="U19" i="2"/>
  <c r="U20"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V12" i="2"/>
  <c r="V13" i="2"/>
  <c r="V14" i="2"/>
  <c r="V15" i="2"/>
  <c r="V16" i="2"/>
  <c r="V17" i="2"/>
  <c r="V18" i="2"/>
  <c r="V19" i="2"/>
  <c r="V20" i="2"/>
  <c r="U11" i="2"/>
  <c r="A12" i="2"/>
  <c r="C12" i="2"/>
  <c r="D12" i="2"/>
  <c r="E12" i="2"/>
  <c r="F12" i="2"/>
  <c r="G12" i="2"/>
  <c r="I12" i="2" s="1"/>
  <c r="M12" i="2"/>
  <c r="N12" i="2"/>
  <c r="O12" i="2"/>
  <c r="P12" i="2"/>
  <c r="Q12" i="2"/>
  <c r="R12" i="2"/>
  <c r="S12" i="2"/>
  <c r="A13" i="2"/>
  <c r="C13" i="2"/>
  <c r="D13" i="2"/>
  <c r="E13" i="2"/>
  <c r="F13" i="2"/>
  <c r="G13" i="2"/>
  <c r="I13" i="2" s="1"/>
  <c r="M13" i="2"/>
  <c r="N13" i="2"/>
  <c r="O13" i="2"/>
  <c r="P13" i="2"/>
  <c r="Q13" i="2"/>
  <c r="R13" i="2"/>
  <c r="S13" i="2"/>
  <c r="A14" i="2"/>
  <c r="C14" i="2"/>
  <c r="D14" i="2"/>
  <c r="E14" i="2"/>
  <c r="F14" i="2"/>
  <c r="G14" i="2"/>
  <c r="I14" i="2" s="1"/>
  <c r="M14" i="2"/>
  <c r="N14" i="2"/>
  <c r="O14" i="2"/>
  <c r="P14" i="2"/>
  <c r="Q14" i="2"/>
  <c r="R14" i="2"/>
  <c r="S14" i="2"/>
  <c r="A15" i="2"/>
  <c r="C15" i="2"/>
  <c r="D15" i="2"/>
  <c r="E15" i="2"/>
  <c r="F15" i="2"/>
  <c r="G15" i="2"/>
  <c r="I15" i="2" s="1"/>
  <c r="M15" i="2"/>
  <c r="N15" i="2"/>
  <c r="O15" i="2"/>
  <c r="P15" i="2"/>
  <c r="Q15" i="2"/>
  <c r="R15" i="2"/>
  <c r="S15" i="2"/>
  <c r="A16" i="2"/>
  <c r="C16" i="2"/>
  <c r="D16" i="2"/>
  <c r="E16" i="2"/>
  <c r="F16" i="2"/>
  <c r="G16" i="2"/>
  <c r="I16" i="2" s="1"/>
  <c r="M16" i="2"/>
  <c r="N16" i="2"/>
  <c r="O16" i="2"/>
  <c r="P16" i="2"/>
  <c r="Q16" i="2"/>
  <c r="R16" i="2"/>
  <c r="S16" i="2"/>
  <c r="A17" i="2"/>
  <c r="C17" i="2"/>
  <c r="D17" i="2"/>
  <c r="E17" i="2"/>
  <c r="F17" i="2"/>
  <c r="G17" i="2"/>
  <c r="I17" i="2" s="1"/>
  <c r="M17" i="2"/>
  <c r="N17" i="2"/>
  <c r="O17" i="2"/>
  <c r="P17" i="2"/>
  <c r="Q17" i="2"/>
  <c r="R17" i="2"/>
  <c r="S17" i="2"/>
  <c r="A18" i="2"/>
  <c r="C18" i="2"/>
  <c r="D18" i="2"/>
  <c r="E18" i="2"/>
  <c r="F18" i="2"/>
  <c r="G18" i="2"/>
  <c r="I18" i="2" s="1"/>
  <c r="M18" i="2"/>
  <c r="N18" i="2"/>
  <c r="O18" i="2"/>
  <c r="P18" i="2"/>
  <c r="Q18" i="2"/>
  <c r="R18" i="2"/>
  <c r="S18" i="2"/>
  <c r="A19" i="2"/>
  <c r="C19" i="2"/>
  <c r="D19" i="2"/>
  <c r="E19" i="2"/>
  <c r="F19" i="2"/>
  <c r="G19" i="2"/>
  <c r="I19" i="2" s="1"/>
  <c r="M19" i="2"/>
  <c r="N19" i="2"/>
  <c r="O19" i="2"/>
  <c r="P19" i="2"/>
  <c r="Q19" i="2"/>
  <c r="R19" i="2"/>
  <c r="S19" i="2"/>
  <c r="A20" i="2"/>
  <c r="C20" i="2"/>
  <c r="D20" i="2"/>
  <c r="E20" i="2"/>
  <c r="F20" i="2"/>
  <c r="G20" i="2"/>
  <c r="I20" i="2" s="1"/>
  <c r="M20" i="2"/>
  <c r="N20" i="2"/>
  <c r="O20" i="2"/>
  <c r="P20" i="2"/>
  <c r="Q20" i="2"/>
  <c r="R20" i="2"/>
  <c r="S20" i="2"/>
  <c r="V11" i="2"/>
  <c r="S11" i="2"/>
  <c r="R11" i="2"/>
  <c r="Q11" i="2"/>
  <c r="P11" i="2"/>
  <c r="O11" i="2"/>
  <c r="N11" i="2"/>
  <c r="M11" i="2"/>
  <c r="G11" i="2"/>
  <c r="I11" i="2" s="1"/>
  <c r="F11" i="2"/>
  <c r="E11" i="2"/>
  <c r="C11" i="2"/>
  <c r="A11" i="2"/>
  <c r="D11" i="2"/>
  <c r="T34" i="2" l="1"/>
  <c r="T33" i="2"/>
  <c r="T32" i="2"/>
  <c r="T30" i="2"/>
  <c r="T29" i="2"/>
  <c r="T28" i="2"/>
  <c r="T26" i="2"/>
  <c r="T25" i="2"/>
  <c r="T24" i="2"/>
  <c r="T22" i="2"/>
  <c r="T21" i="2"/>
  <c r="H27" i="2"/>
  <c r="J27" i="2" s="1"/>
  <c r="L27" i="2" s="1"/>
  <c r="T27" i="2"/>
  <c r="W14" i="2"/>
  <c r="T31" i="2"/>
  <c r="I31" i="2"/>
  <c r="J31" i="2" s="1"/>
  <c r="L31" i="2" s="1"/>
  <c r="H23" i="2"/>
  <c r="J23" i="2" s="1"/>
  <c r="L23" i="2" s="1"/>
  <c r="W34" i="2"/>
  <c r="W25" i="2"/>
  <c r="W30" i="2"/>
  <c r="W29" i="2"/>
  <c r="H26" i="2"/>
  <c r="J26" i="2" s="1"/>
  <c r="L26" i="2" s="1"/>
  <c r="W33" i="2"/>
  <c r="W31" i="2"/>
  <c r="W27" i="2"/>
  <c r="W22" i="2"/>
  <c r="W21" i="2"/>
  <c r="I24" i="2"/>
  <c r="J24" i="2" s="1"/>
  <c r="L24" i="2" s="1"/>
  <c r="H35" i="2"/>
  <c r="J35" i="2" s="1"/>
  <c r="K35" i="2" s="1"/>
  <c r="W26" i="2"/>
  <c r="W32" i="2"/>
  <c r="W23" i="2"/>
  <c r="T23" i="2"/>
  <c r="H22" i="2"/>
  <c r="J22" i="2" s="1"/>
  <c r="L22" i="2" s="1"/>
  <c r="I32" i="2"/>
  <c r="J32" i="2" s="1"/>
  <c r="K32" i="2" s="1"/>
  <c r="W28" i="2"/>
  <c r="W35" i="2"/>
  <c r="T35" i="2"/>
  <c r="H34" i="2"/>
  <c r="J34" i="2" s="1"/>
  <c r="L34" i="2" s="1"/>
  <c r="I28" i="2"/>
  <c r="W24" i="2"/>
  <c r="H30" i="2"/>
  <c r="J30" i="2" s="1"/>
  <c r="L30" i="2" s="1"/>
  <c r="H33" i="2"/>
  <c r="H29" i="2"/>
  <c r="H25" i="2"/>
  <c r="H21" i="2"/>
  <c r="W11" i="2"/>
  <c r="W20" i="2"/>
  <c r="W16" i="2"/>
  <c r="W12" i="2"/>
  <c r="W17" i="2"/>
  <c r="W18" i="2"/>
  <c r="W13" i="2"/>
  <c r="W19" i="2"/>
  <c r="W15" i="2"/>
  <c r="T20" i="2"/>
  <c r="T18" i="2"/>
  <c r="T16" i="2"/>
  <c r="T14" i="2"/>
  <c r="T12" i="2"/>
  <c r="H11" i="2"/>
  <c r="J11" i="2" s="1"/>
  <c r="L11" i="2" s="1"/>
  <c r="T11" i="2"/>
  <c r="T19" i="2"/>
  <c r="T17" i="2"/>
  <c r="T15" i="2"/>
  <c r="T13" i="2"/>
  <c r="H20" i="2"/>
  <c r="H19" i="2"/>
  <c r="H18" i="2"/>
  <c r="H17" i="2"/>
  <c r="H16" i="2"/>
  <c r="H15" i="2"/>
  <c r="H14" i="2"/>
  <c r="H13" i="2"/>
  <c r="H12" i="2"/>
  <c r="K26" i="2" l="1"/>
  <c r="K30" i="2"/>
  <c r="K34" i="2"/>
  <c r="J28" i="2"/>
  <c r="K28" i="2" s="1"/>
  <c r="L32" i="2"/>
  <c r="K24" i="2"/>
  <c r="J21" i="2"/>
  <c r="L21" i="2" s="1"/>
  <c r="J29" i="2"/>
  <c r="L29" i="2" s="1"/>
  <c r="K22" i="2"/>
  <c r="K27" i="2"/>
  <c r="K31" i="2"/>
  <c r="L35" i="2"/>
  <c r="K23" i="2"/>
  <c r="J25" i="2"/>
  <c r="L25" i="2" s="1"/>
  <c r="J33" i="2"/>
  <c r="L33" i="2" s="1"/>
  <c r="J19" i="2"/>
  <c r="L19" i="2" s="1"/>
  <c r="J16" i="2"/>
  <c r="L16" i="2" s="1"/>
  <c r="J14" i="2"/>
  <c r="L14" i="2" s="1"/>
  <c r="J18" i="2"/>
  <c r="L18" i="2" s="1"/>
  <c r="J15" i="2"/>
  <c r="L15" i="2" s="1"/>
  <c r="J12" i="2"/>
  <c r="L12" i="2" s="1"/>
  <c r="J20" i="2"/>
  <c r="L20" i="2" s="1"/>
  <c r="J13" i="2"/>
  <c r="L13" i="2" s="1"/>
  <c r="J17" i="2"/>
  <c r="L17" i="2" s="1"/>
  <c r="K11" i="2"/>
  <c r="M37" i="2"/>
  <c r="M38" i="2"/>
  <c r="G38" i="2"/>
  <c r="I38" i="2" s="1"/>
  <c r="G39" i="2"/>
  <c r="I39" i="2" s="1"/>
  <c r="G40" i="2"/>
  <c r="G41" i="2"/>
  <c r="G42" i="2"/>
  <c r="I42" i="2" s="1"/>
  <c r="G43" i="2"/>
  <c r="I43" i="2" s="1"/>
  <c r="G44" i="2"/>
  <c r="I44" i="2" s="1"/>
  <c r="G45" i="2"/>
  <c r="G46" i="2"/>
  <c r="I46" i="2" s="1"/>
  <c r="G47" i="2"/>
  <c r="I47" i="2" s="1"/>
  <c r="G48" i="2"/>
  <c r="G49" i="2"/>
  <c r="G50" i="2"/>
  <c r="I50" i="2" s="1"/>
  <c r="G51" i="2"/>
  <c r="I51" i="2" s="1"/>
  <c r="G52" i="2"/>
  <c r="G53" i="2"/>
  <c r="G54" i="2"/>
  <c r="I54" i="2" s="1"/>
  <c r="G55" i="2"/>
  <c r="I55" i="2" s="1"/>
  <c r="G56" i="2"/>
  <c r="G57" i="2"/>
  <c r="G58" i="2"/>
  <c r="I58" i="2" s="1"/>
  <c r="G59" i="2"/>
  <c r="G60" i="2"/>
  <c r="I60" i="2" s="1"/>
  <c r="G61" i="2"/>
  <c r="G62" i="2"/>
  <c r="I62" i="2" s="1"/>
  <c r="G63" i="2"/>
  <c r="G64" i="2"/>
  <c r="G65" i="2"/>
  <c r="G66" i="2"/>
  <c r="I66" i="2" s="1"/>
  <c r="G67" i="2"/>
  <c r="G68" i="2"/>
  <c r="G69" i="2"/>
  <c r="G70" i="2"/>
  <c r="I70" i="2" s="1"/>
  <c r="G71" i="2"/>
  <c r="I71" i="2" s="1"/>
  <c r="G72" i="2"/>
  <c r="G73" i="2"/>
  <c r="G74" i="2"/>
  <c r="I74" i="2" s="1"/>
  <c r="G75" i="2"/>
  <c r="G76" i="2"/>
  <c r="I76" i="2" s="1"/>
  <c r="G77" i="2"/>
  <c r="G78" i="2"/>
  <c r="H78" i="2" s="1"/>
  <c r="G79" i="2"/>
  <c r="H79" i="2" s="1"/>
  <c r="G80" i="2"/>
  <c r="G81" i="2"/>
  <c r="G82" i="2"/>
  <c r="I82" i="2" s="1"/>
  <c r="G83" i="2"/>
  <c r="G84" i="2"/>
  <c r="G85" i="2"/>
  <c r="G86" i="2"/>
  <c r="H86" i="2" s="1"/>
  <c r="G87" i="2"/>
  <c r="I87" i="2" s="1"/>
  <c r="G88" i="2"/>
  <c r="G89" i="2"/>
  <c r="G90" i="2"/>
  <c r="I90" i="2" s="1"/>
  <c r="G91" i="2"/>
  <c r="G92" i="2"/>
  <c r="I92" i="2" s="1"/>
  <c r="G93" i="2"/>
  <c r="G94" i="2"/>
  <c r="H94" i="2" s="1"/>
  <c r="G37" i="2"/>
  <c r="I37" i="2" s="1"/>
  <c r="G36" i="2"/>
  <c r="H36" i="2" s="1"/>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37" i="2"/>
  <c r="F36" i="2"/>
  <c r="E36" i="2"/>
  <c r="A38" i="2"/>
  <c r="C38" i="2"/>
  <c r="D38" i="2"/>
  <c r="E38" i="2"/>
  <c r="N38" i="2"/>
  <c r="O38" i="2"/>
  <c r="P38" i="2"/>
  <c r="Q38" i="2"/>
  <c r="R38" i="2"/>
  <c r="S38" i="2"/>
  <c r="V38" i="2"/>
  <c r="W38" i="2" s="1"/>
  <c r="A39" i="2"/>
  <c r="C39" i="2"/>
  <c r="D39" i="2"/>
  <c r="E39" i="2"/>
  <c r="M39" i="2"/>
  <c r="N39" i="2"/>
  <c r="O39" i="2"/>
  <c r="P39" i="2"/>
  <c r="Q39" i="2"/>
  <c r="R39" i="2"/>
  <c r="S39" i="2"/>
  <c r="V39" i="2"/>
  <c r="W39" i="2" s="1"/>
  <c r="A40" i="2"/>
  <c r="C40" i="2"/>
  <c r="D40" i="2"/>
  <c r="E40" i="2"/>
  <c r="M40" i="2"/>
  <c r="N40" i="2"/>
  <c r="O40" i="2"/>
  <c r="P40" i="2"/>
  <c r="Q40" i="2"/>
  <c r="R40" i="2"/>
  <c r="S40" i="2"/>
  <c r="V40" i="2"/>
  <c r="W40" i="2" s="1"/>
  <c r="A41" i="2"/>
  <c r="C41" i="2"/>
  <c r="D41" i="2"/>
  <c r="E41" i="2"/>
  <c r="M41" i="2"/>
  <c r="N41" i="2"/>
  <c r="O41" i="2"/>
  <c r="P41" i="2"/>
  <c r="Q41" i="2"/>
  <c r="R41" i="2"/>
  <c r="S41" i="2"/>
  <c r="V41" i="2"/>
  <c r="W41" i="2" s="1"/>
  <c r="A42" i="2"/>
  <c r="C42" i="2"/>
  <c r="D42" i="2"/>
  <c r="E42" i="2"/>
  <c r="M42" i="2"/>
  <c r="N42" i="2"/>
  <c r="O42" i="2"/>
  <c r="P42" i="2"/>
  <c r="Q42" i="2"/>
  <c r="R42" i="2"/>
  <c r="S42" i="2"/>
  <c r="V42" i="2"/>
  <c r="W42" i="2" s="1"/>
  <c r="A43" i="2"/>
  <c r="C43" i="2"/>
  <c r="D43" i="2"/>
  <c r="E43" i="2"/>
  <c r="M43" i="2"/>
  <c r="N43" i="2"/>
  <c r="O43" i="2"/>
  <c r="P43" i="2"/>
  <c r="Q43" i="2"/>
  <c r="R43" i="2"/>
  <c r="S43" i="2"/>
  <c r="V43" i="2"/>
  <c r="W43" i="2" s="1"/>
  <c r="A44" i="2"/>
  <c r="C44" i="2"/>
  <c r="D44" i="2"/>
  <c r="E44" i="2"/>
  <c r="M44" i="2"/>
  <c r="N44" i="2"/>
  <c r="O44" i="2"/>
  <c r="P44" i="2"/>
  <c r="Q44" i="2"/>
  <c r="R44" i="2"/>
  <c r="S44" i="2"/>
  <c r="V44" i="2"/>
  <c r="W44" i="2" s="1"/>
  <c r="A45" i="2"/>
  <c r="C45" i="2"/>
  <c r="D45" i="2"/>
  <c r="E45" i="2"/>
  <c r="M45" i="2"/>
  <c r="N45" i="2"/>
  <c r="O45" i="2"/>
  <c r="P45" i="2"/>
  <c r="Q45" i="2"/>
  <c r="R45" i="2"/>
  <c r="S45" i="2"/>
  <c r="V45" i="2"/>
  <c r="W45" i="2" s="1"/>
  <c r="A46" i="2"/>
  <c r="C46" i="2"/>
  <c r="D46" i="2"/>
  <c r="E46" i="2"/>
  <c r="M46" i="2"/>
  <c r="N46" i="2"/>
  <c r="O46" i="2"/>
  <c r="P46" i="2"/>
  <c r="Q46" i="2"/>
  <c r="R46" i="2"/>
  <c r="S46" i="2"/>
  <c r="V46" i="2"/>
  <c r="W46" i="2" s="1"/>
  <c r="A47" i="2"/>
  <c r="C47" i="2"/>
  <c r="D47" i="2"/>
  <c r="E47" i="2"/>
  <c r="M47" i="2"/>
  <c r="N47" i="2"/>
  <c r="O47" i="2"/>
  <c r="P47" i="2"/>
  <c r="Q47" i="2"/>
  <c r="R47" i="2"/>
  <c r="S47" i="2"/>
  <c r="V47" i="2"/>
  <c r="W47" i="2" s="1"/>
  <c r="A48" i="2"/>
  <c r="C48" i="2"/>
  <c r="D48" i="2"/>
  <c r="E48" i="2"/>
  <c r="M48" i="2"/>
  <c r="N48" i="2"/>
  <c r="O48" i="2"/>
  <c r="P48" i="2"/>
  <c r="Q48" i="2"/>
  <c r="R48" i="2"/>
  <c r="S48" i="2"/>
  <c r="V48" i="2"/>
  <c r="W48" i="2" s="1"/>
  <c r="A49" i="2"/>
  <c r="C49" i="2"/>
  <c r="D49" i="2"/>
  <c r="E49" i="2"/>
  <c r="M49" i="2"/>
  <c r="N49" i="2"/>
  <c r="O49" i="2"/>
  <c r="P49" i="2"/>
  <c r="Q49" i="2"/>
  <c r="R49" i="2"/>
  <c r="S49" i="2"/>
  <c r="V49" i="2"/>
  <c r="W49" i="2" s="1"/>
  <c r="A50" i="2"/>
  <c r="C50" i="2"/>
  <c r="D50" i="2"/>
  <c r="E50" i="2"/>
  <c r="M50" i="2"/>
  <c r="N50" i="2"/>
  <c r="O50" i="2"/>
  <c r="P50" i="2"/>
  <c r="Q50" i="2"/>
  <c r="R50" i="2"/>
  <c r="S50" i="2"/>
  <c r="V50" i="2"/>
  <c r="W50" i="2" s="1"/>
  <c r="A51" i="2"/>
  <c r="C51" i="2"/>
  <c r="D51" i="2"/>
  <c r="E51" i="2"/>
  <c r="M51" i="2"/>
  <c r="N51" i="2"/>
  <c r="O51" i="2"/>
  <c r="P51" i="2"/>
  <c r="Q51" i="2"/>
  <c r="R51" i="2"/>
  <c r="S51" i="2"/>
  <c r="V51" i="2"/>
  <c r="W51" i="2" s="1"/>
  <c r="A52" i="2"/>
  <c r="C52" i="2"/>
  <c r="D52" i="2"/>
  <c r="E52" i="2"/>
  <c r="M52" i="2"/>
  <c r="N52" i="2"/>
  <c r="O52" i="2"/>
  <c r="P52" i="2"/>
  <c r="Q52" i="2"/>
  <c r="R52" i="2"/>
  <c r="S52" i="2"/>
  <c r="V52" i="2"/>
  <c r="W52" i="2" s="1"/>
  <c r="A53" i="2"/>
  <c r="C53" i="2"/>
  <c r="D53" i="2"/>
  <c r="E53" i="2"/>
  <c r="M53" i="2"/>
  <c r="N53" i="2"/>
  <c r="O53" i="2"/>
  <c r="P53" i="2"/>
  <c r="Q53" i="2"/>
  <c r="R53" i="2"/>
  <c r="S53" i="2"/>
  <c r="V53" i="2"/>
  <c r="W53" i="2" s="1"/>
  <c r="A54" i="2"/>
  <c r="C54" i="2"/>
  <c r="D54" i="2"/>
  <c r="E54" i="2"/>
  <c r="M54" i="2"/>
  <c r="N54" i="2"/>
  <c r="O54" i="2"/>
  <c r="P54" i="2"/>
  <c r="Q54" i="2"/>
  <c r="R54" i="2"/>
  <c r="S54" i="2"/>
  <c r="V54" i="2"/>
  <c r="W54" i="2" s="1"/>
  <c r="A55" i="2"/>
  <c r="C55" i="2"/>
  <c r="D55" i="2"/>
  <c r="E55" i="2"/>
  <c r="M55" i="2"/>
  <c r="N55" i="2"/>
  <c r="O55" i="2"/>
  <c r="P55" i="2"/>
  <c r="Q55" i="2"/>
  <c r="R55" i="2"/>
  <c r="S55" i="2"/>
  <c r="V55" i="2"/>
  <c r="W55" i="2" s="1"/>
  <c r="A56" i="2"/>
  <c r="C56" i="2"/>
  <c r="D56" i="2"/>
  <c r="E56" i="2"/>
  <c r="M56" i="2"/>
  <c r="N56" i="2"/>
  <c r="O56" i="2"/>
  <c r="P56" i="2"/>
  <c r="Q56" i="2"/>
  <c r="R56" i="2"/>
  <c r="S56" i="2"/>
  <c r="V56" i="2"/>
  <c r="W56" i="2" s="1"/>
  <c r="A57" i="2"/>
  <c r="C57" i="2"/>
  <c r="D57" i="2"/>
  <c r="E57" i="2"/>
  <c r="M57" i="2"/>
  <c r="N57" i="2"/>
  <c r="O57" i="2"/>
  <c r="P57" i="2"/>
  <c r="Q57" i="2"/>
  <c r="R57" i="2"/>
  <c r="S57" i="2"/>
  <c r="V57" i="2"/>
  <c r="W57" i="2" s="1"/>
  <c r="A58" i="2"/>
  <c r="C58" i="2"/>
  <c r="D58" i="2"/>
  <c r="E58" i="2"/>
  <c r="M58" i="2"/>
  <c r="N58" i="2"/>
  <c r="O58" i="2"/>
  <c r="P58" i="2"/>
  <c r="Q58" i="2"/>
  <c r="R58" i="2"/>
  <c r="S58" i="2"/>
  <c r="V58" i="2"/>
  <c r="W58" i="2" s="1"/>
  <c r="A59" i="2"/>
  <c r="C59" i="2"/>
  <c r="D59" i="2"/>
  <c r="E59" i="2"/>
  <c r="M59" i="2"/>
  <c r="N59" i="2"/>
  <c r="O59" i="2"/>
  <c r="P59" i="2"/>
  <c r="Q59" i="2"/>
  <c r="R59" i="2"/>
  <c r="S59" i="2"/>
  <c r="V59" i="2"/>
  <c r="W59" i="2" s="1"/>
  <c r="A60" i="2"/>
  <c r="C60" i="2"/>
  <c r="D60" i="2"/>
  <c r="E60" i="2"/>
  <c r="M60" i="2"/>
  <c r="N60" i="2"/>
  <c r="O60" i="2"/>
  <c r="P60" i="2"/>
  <c r="Q60" i="2"/>
  <c r="R60" i="2"/>
  <c r="S60" i="2"/>
  <c r="V60" i="2"/>
  <c r="W60" i="2" s="1"/>
  <c r="A61" i="2"/>
  <c r="C61" i="2"/>
  <c r="D61" i="2"/>
  <c r="E61" i="2"/>
  <c r="M61" i="2"/>
  <c r="N61" i="2"/>
  <c r="O61" i="2"/>
  <c r="P61" i="2"/>
  <c r="Q61" i="2"/>
  <c r="R61" i="2"/>
  <c r="S61" i="2"/>
  <c r="V61" i="2"/>
  <c r="W61" i="2" s="1"/>
  <c r="A62" i="2"/>
  <c r="C62" i="2"/>
  <c r="D62" i="2"/>
  <c r="E62" i="2"/>
  <c r="M62" i="2"/>
  <c r="N62" i="2"/>
  <c r="O62" i="2"/>
  <c r="P62" i="2"/>
  <c r="Q62" i="2"/>
  <c r="R62" i="2"/>
  <c r="S62" i="2"/>
  <c r="V62" i="2"/>
  <c r="W62" i="2" s="1"/>
  <c r="A63" i="2"/>
  <c r="C63" i="2"/>
  <c r="D63" i="2"/>
  <c r="E63" i="2"/>
  <c r="M63" i="2"/>
  <c r="N63" i="2"/>
  <c r="O63" i="2"/>
  <c r="P63" i="2"/>
  <c r="Q63" i="2"/>
  <c r="R63" i="2"/>
  <c r="S63" i="2"/>
  <c r="V63" i="2"/>
  <c r="W63" i="2" s="1"/>
  <c r="A64" i="2"/>
  <c r="C64" i="2"/>
  <c r="D64" i="2"/>
  <c r="E64" i="2"/>
  <c r="M64" i="2"/>
  <c r="N64" i="2"/>
  <c r="O64" i="2"/>
  <c r="P64" i="2"/>
  <c r="Q64" i="2"/>
  <c r="R64" i="2"/>
  <c r="S64" i="2"/>
  <c r="V64" i="2"/>
  <c r="W64" i="2" s="1"/>
  <c r="A65" i="2"/>
  <c r="C65" i="2"/>
  <c r="D65" i="2"/>
  <c r="E65" i="2"/>
  <c r="M65" i="2"/>
  <c r="N65" i="2"/>
  <c r="O65" i="2"/>
  <c r="P65" i="2"/>
  <c r="Q65" i="2"/>
  <c r="R65" i="2"/>
  <c r="S65" i="2"/>
  <c r="V65" i="2"/>
  <c r="W65" i="2" s="1"/>
  <c r="A66" i="2"/>
  <c r="C66" i="2"/>
  <c r="D66" i="2"/>
  <c r="E66" i="2"/>
  <c r="M66" i="2"/>
  <c r="N66" i="2"/>
  <c r="O66" i="2"/>
  <c r="P66" i="2"/>
  <c r="Q66" i="2"/>
  <c r="R66" i="2"/>
  <c r="S66" i="2"/>
  <c r="V66" i="2"/>
  <c r="W66" i="2" s="1"/>
  <c r="A67" i="2"/>
  <c r="C67" i="2"/>
  <c r="D67" i="2"/>
  <c r="E67" i="2"/>
  <c r="M67" i="2"/>
  <c r="N67" i="2"/>
  <c r="O67" i="2"/>
  <c r="P67" i="2"/>
  <c r="Q67" i="2"/>
  <c r="R67" i="2"/>
  <c r="S67" i="2"/>
  <c r="V67" i="2"/>
  <c r="W67" i="2" s="1"/>
  <c r="A68" i="2"/>
  <c r="C68" i="2"/>
  <c r="D68" i="2"/>
  <c r="E68" i="2"/>
  <c r="M68" i="2"/>
  <c r="N68" i="2"/>
  <c r="O68" i="2"/>
  <c r="P68" i="2"/>
  <c r="Q68" i="2"/>
  <c r="R68" i="2"/>
  <c r="S68" i="2"/>
  <c r="V68" i="2"/>
  <c r="W68" i="2" s="1"/>
  <c r="A69" i="2"/>
  <c r="C69" i="2"/>
  <c r="D69" i="2"/>
  <c r="E69" i="2"/>
  <c r="M69" i="2"/>
  <c r="N69" i="2"/>
  <c r="O69" i="2"/>
  <c r="P69" i="2"/>
  <c r="Q69" i="2"/>
  <c r="R69" i="2"/>
  <c r="S69" i="2"/>
  <c r="V69" i="2"/>
  <c r="W69" i="2" s="1"/>
  <c r="A70" i="2"/>
  <c r="C70" i="2"/>
  <c r="D70" i="2"/>
  <c r="E70" i="2"/>
  <c r="M70" i="2"/>
  <c r="N70" i="2"/>
  <c r="O70" i="2"/>
  <c r="P70" i="2"/>
  <c r="Q70" i="2"/>
  <c r="R70" i="2"/>
  <c r="S70" i="2"/>
  <c r="V70" i="2"/>
  <c r="W70" i="2" s="1"/>
  <c r="A71" i="2"/>
  <c r="C71" i="2"/>
  <c r="D71" i="2"/>
  <c r="E71" i="2"/>
  <c r="M71" i="2"/>
  <c r="N71" i="2"/>
  <c r="O71" i="2"/>
  <c r="P71" i="2"/>
  <c r="Q71" i="2"/>
  <c r="R71" i="2"/>
  <c r="S71" i="2"/>
  <c r="V71" i="2"/>
  <c r="W71" i="2" s="1"/>
  <c r="A72" i="2"/>
  <c r="C72" i="2"/>
  <c r="D72" i="2"/>
  <c r="E72" i="2"/>
  <c r="M72" i="2"/>
  <c r="N72" i="2"/>
  <c r="O72" i="2"/>
  <c r="P72" i="2"/>
  <c r="Q72" i="2"/>
  <c r="R72" i="2"/>
  <c r="S72" i="2"/>
  <c r="V72" i="2"/>
  <c r="W72" i="2" s="1"/>
  <c r="A73" i="2"/>
  <c r="C73" i="2"/>
  <c r="D73" i="2"/>
  <c r="E73" i="2"/>
  <c r="M73" i="2"/>
  <c r="N73" i="2"/>
  <c r="O73" i="2"/>
  <c r="P73" i="2"/>
  <c r="Q73" i="2"/>
  <c r="R73" i="2"/>
  <c r="S73" i="2"/>
  <c r="V73" i="2"/>
  <c r="W73" i="2" s="1"/>
  <c r="A74" i="2"/>
  <c r="C74" i="2"/>
  <c r="D74" i="2"/>
  <c r="E74" i="2"/>
  <c r="M74" i="2"/>
  <c r="N74" i="2"/>
  <c r="O74" i="2"/>
  <c r="P74" i="2"/>
  <c r="Q74" i="2"/>
  <c r="R74" i="2"/>
  <c r="S74" i="2"/>
  <c r="V74" i="2"/>
  <c r="W74" i="2" s="1"/>
  <c r="A75" i="2"/>
  <c r="C75" i="2"/>
  <c r="D75" i="2"/>
  <c r="E75" i="2"/>
  <c r="M75" i="2"/>
  <c r="N75" i="2"/>
  <c r="O75" i="2"/>
  <c r="P75" i="2"/>
  <c r="Q75" i="2"/>
  <c r="R75" i="2"/>
  <c r="S75" i="2"/>
  <c r="V75" i="2"/>
  <c r="W75" i="2" s="1"/>
  <c r="A76" i="2"/>
  <c r="C76" i="2"/>
  <c r="D76" i="2"/>
  <c r="E76" i="2"/>
  <c r="M76" i="2"/>
  <c r="N76" i="2"/>
  <c r="O76" i="2"/>
  <c r="P76" i="2"/>
  <c r="Q76" i="2"/>
  <c r="R76" i="2"/>
  <c r="S76" i="2"/>
  <c r="V76" i="2"/>
  <c r="W76" i="2" s="1"/>
  <c r="A77" i="2"/>
  <c r="C77" i="2"/>
  <c r="D77" i="2"/>
  <c r="E77" i="2"/>
  <c r="M77" i="2"/>
  <c r="N77" i="2"/>
  <c r="O77" i="2"/>
  <c r="P77" i="2"/>
  <c r="Q77" i="2"/>
  <c r="R77" i="2"/>
  <c r="S77" i="2"/>
  <c r="V77" i="2"/>
  <c r="W77" i="2" s="1"/>
  <c r="A78" i="2"/>
  <c r="C78" i="2"/>
  <c r="D78" i="2"/>
  <c r="E78" i="2"/>
  <c r="M78" i="2"/>
  <c r="N78" i="2"/>
  <c r="O78" i="2"/>
  <c r="P78" i="2"/>
  <c r="Q78" i="2"/>
  <c r="R78" i="2"/>
  <c r="S78" i="2"/>
  <c r="V78" i="2"/>
  <c r="W78" i="2" s="1"/>
  <c r="A79" i="2"/>
  <c r="C79" i="2"/>
  <c r="D79" i="2"/>
  <c r="E79" i="2"/>
  <c r="M79" i="2"/>
  <c r="N79" i="2"/>
  <c r="O79" i="2"/>
  <c r="P79" i="2"/>
  <c r="Q79" i="2"/>
  <c r="R79" i="2"/>
  <c r="S79" i="2"/>
  <c r="V79" i="2"/>
  <c r="W79" i="2" s="1"/>
  <c r="A80" i="2"/>
  <c r="C80" i="2"/>
  <c r="D80" i="2"/>
  <c r="E80" i="2"/>
  <c r="M80" i="2"/>
  <c r="N80" i="2"/>
  <c r="O80" i="2"/>
  <c r="P80" i="2"/>
  <c r="Q80" i="2"/>
  <c r="R80" i="2"/>
  <c r="S80" i="2"/>
  <c r="V80" i="2"/>
  <c r="W80" i="2" s="1"/>
  <c r="A81" i="2"/>
  <c r="C81" i="2"/>
  <c r="D81" i="2"/>
  <c r="E81" i="2"/>
  <c r="M81" i="2"/>
  <c r="N81" i="2"/>
  <c r="O81" i="2"/>
  <c r="P81" i="2"/>
  <c r="Q81" i="2"/>
  <c r="R81" i="2"/>
  <c r="S81" i="2"/>
  <c r="V81" i="2"/>
  <c r="W81" i="2" s="1"/>
  <c r="A82" i="2"/>
  <c r="C82" i="2"/>
  <c r="D82" i="2"/>
  <c r="E82" i="2"/>
  <c r="M82" i="2"/>
  <c r="N82" i="2"/>
  <c r="O82" i="2"/>
  <c r="P82" i="2"/>
  <c r="Q82" i="2"/>
  <c r="R82" i="2"/>
  <c r="S82" i="2"/>
  <c r="V82" i="2"/>
  <c r="W82" i="2" s="1"/>
  <c r="A83" i="2"/>
  <c r="C83" i="2"/>
  <c r="D83" i="2"/>
  <c r="E83" i="2"/>
  <c r="M83" i="2"/>
  <c r="N83" i="2"/>
  <c r="O83" i="2"/>
  <c r="P83" i="2"/>
  <c r="Q83" i="2"/>
  <c r="R83" i="2"/>
  <c r="S83" i="2"/>
  <c r="V83" i="2"/>
  <c r="W83" i="2" s="1"/>
  <c r="A84" i="2"/>
  <c r="C84" i="2"/>
  <c r="D84" i="2"/>
  <c r="E84" i="2"/>
  <c r="M84" i="2"/>
  <c r="N84" i="2"/>
  <c r="O84" i="2"/>
  <c r="P84" i="2"/>
  <c r="Q84" i="2"/>
  <c r="R84" i="2"/>
  <c r="S84" i="2"/>
  <c r="V84" i="2"/>
  <c r="W84" i="2" s="1"/>
  <c r="A85" i="2"/>
  <c r="C85" i="2"/>
  <c r="D85" i="2"/>
  <c r="E85" i="2"/>
  <c r="M85" i="2"/>
  <c r="N85" i="2"/>
  <c r="O85" i="2"/>
  <c r="P85" i="2"/>
  <c r="Q85" i="2"/>
  <c r="R85" i="2"/>
  <c r="S85" i="2"/>
  <c r="V85" i="2"/>
  <c r="W85" i="2" s="1"/>
  <c r="A86" i="2"/>
  <c r="C86" i="2"/>
  <c r="D86" i="2"/>
  <c r="E86" i="2"/>
  <c r="M86" i="2"/>
  <c r="N86" i="2"/>
  <c r="O86" i="2"/>
  <c r="P86" i="2"/>
  <c r="Q86" i="2"/>
  <c r="R86" i="2"/>
  <c r="S86" i="2"/>
  <c r="V86" i="2"/>
  <c r="W86" i="2" s="1"/>
  <c r="A87" i="2"/>
  <c r="C87" i="2"/>
  <c r="D87" i="2"/>
  <c r="E87" i="2"/>
  <c r="M87" i="2"/>
  <c r="N87" i="2"/>
  <c r="O87" i="2"/>
  <c r="P87" i="2"/>
  <c r="Q87" i="2"/>
  <c r="R87" i="2"/>
  <c r="S87" i="2"/>
  <c r="V87" i="2"/>
  <c r="W87" i="2" s="1"/>
  <c r="A88" i="2"/>
  <c r="C88" i="2"/>
  <c r="D88" i="2"/>
  <c r="E88" i="2"/>
  <c r="M88" i="2"/>
  <c r="N88" i="2"/>
  <c r="O88" i="2"/>
  <c r="P88" i="2"/>
  <c r="Q88" i="2"/>
  <c r="R88" i="2"/>
  <c r="S88" i="2"/>
  <c r="V88" i="2"/>
  <c r="W88" i="2" s="1"/>
  <c r="A89" i="2"/>
  <c r="C89" i="2"/>
  <c r="D89" i="2"/>
  <c r="E89" i="2"/>
  <c r="M89" i="2"/>
  <c r="N89" i="2"/>
  <c r="O89" i="2"/>
  <c r="P89" i="2"/>
  <c r="Q89" i="2"/>
  <c r="R89" i="2"/>
  <c r="S89" i="2"/>
  <c r="V89" i="2"/>
  <c r="W89" i="2" s="1"/>
  <c r="A90" i="2"/>
  <c r="C90" i="2"/>
  <c r="D90" i="2"/>
  <c r="E90" i="2"/>
  <c r="M90" i="2"/>
  <c r="N90" i="2"/>
  <c r="O90" i="2"/>
  <c r="P90" i="2"/>
  <c r="Q90" i="2"/>
  <c r="R90" i="2"/>
  <c r="S90" i="2"/>
  <c r="V90" i="2"/>
  <c r="W90" i="2" s="1"/>
  <c r="A91" i="2"/>
  <c r="C91" i="2"/>
  <c r="D91" i="2"/>
  <c r="E91" i="2"/>
  <c r="M91" i="2"/>
  <c r="N91" i="2"/>
  <c r="O91" i="2"/>
  <c r="P91" i="2"/>
  <c r="Q91" i="2"/>
  <c r="R91" i="2"/>
  <c r="S91" i="2"/>
  <c r="V91" i="2"/>
  <c r="W91" i="2" s="1"/>
  <c r="A92" i="2"/>
  <c r="C92" i="2"/>
  <c r="D92" i="2"/>
  <c r="E92" i="2"/>
  <c r="M92" i="2"/>
  <c r="N92" i="2"/>
  <c r="O92" i="2"/>
  <c r="P92" i="2"/>
  <c r="Q92" i="2"/>
  <c r="R92" i="2"/>
  <c r="S92" i="2"/>
  <c r="V92" i="2"/>
  <c r="W92" i="2" s="1"/>
  <c r="A93" i="2"/>
  <c r="C93" i="2"/>
  <c r="D93" i="2"/>
  <c r="E93" i="2"/>
  <c r="M93" i="2"/>
  <c r="N93" i="2"/>
  <c r="O93" i="2"/>
  <c r="P93" i="2"/>
  <c r="Q93" i="2"/>
  <c r="R93" i="2"/>
  <c r="S93" i="2"/>
  <c r="V93" i="2"/>
  <c r="W93" i="2" s="1"/>
  <c r="A94" i="2"/>
  <c r="C94" i="2"/>
  <c r="D94" i="2"/>
  <c r="E94" i="2"/>
  <c r="M94" i="2"/>
  <c r="N94" i="2"/>
  <c r="O94" i="2"/>
  <c r="P94" i="2"/>
  <c r="Q94" i="2"/>
  <c r="R94" i="2"/>
  <c r="S94" i="2"/>
  <c r="V94" i="2"/>
  <c r="W94" i="2" s="1"/>
  <c r="E37" i="2"/>
  <c r="N36" i="2"/>
  <c r="A37" i="2"/>
  <c r="C37" i="2"/>
  <c r="D37" i="2"/>
  <c r="N37" i="2"/>
  <c r="O37" i="2"/>
  <c r="P37" i="2"/>
  <c r="Q37" i="2"/>
  <c r="R37" i="2"/>
  <c r="S37" i="2"/>
  <c r="V37" i="2"/>
  <c r="W37" i="2" s="1"/>
  <c r="D36" i="2"/>
  <c r="C36" i="2"/>
  <c r="S36" i="2"/>
  <c r="V36" i="2"/>
  <c r="W36" i="2" s="1"/>
  <c r="R36" i="2"/>
  <c r="Q36" i="2"/>
  <c r="P36" i="2"/>
  <c r="O36" i="2"/>
  <c r="A36" i="2"/>
  <c r="M36" i="2"/>
  <c r="K29" i="2" l="1"/>
  <c r="K21" i="2"/>
  <c r="L28" i="2"/>
  <c r="K25" i="2"/>
  <c r="K33" i="2"/>
  <c r="K17" i="2"/>
  <c r="K19" i="2"/>
  <c r="K20" i="2"/>
  <c r="K15" i="2"/>
  <c r="K16" i="2"/>
  <c r="K18" i="2"/>
  <c r="K13" i="2"/>
  <c r="K12" i="2"/>
  <c r="K14" i="2"/>
  <c r="H55" i="2"/>
  <c r="J55" i="2" s="1"/>
  <c r="K55" i="2" s="1"/>
  <c r="T67" i="2"/>
  <c r="T60" i="2"/>
  <c r="T56" i="2"/>
  <c r="H70" i="2"/>
  <c r="J70" i="2" s="1"/>
  <c r="K70" i="2" s="1"/>
  <c r="H50" i="2"/>
  <c r="J50" i="2" s="1"/>
  <c r="I86" i="2"/>
  <c r="J86" i="2" s="1"/>
  <c r="K86" i="2" s="1"/>
  <c r="H82" i="2"/>
  <c r="J82" i="2" s="1"/>
  <c r="L82" i="2" s="1"/>
  <c r="H54" i="2"/>
  <c r="J54" i="2" s="1"/>
  <c r="L54" i="2" s="1"/>
  <c r="I94" i="2"/>
  <c r="J94" i="2" s="1"/>
  <c r="H66" i="2"/>
  <c r="J66" i="2" s="1"/>
  <c r="K66" i="2" s="1"/>
  <c r="I36" i="2"/>
  <c r="J36" i="2" s="1"/>
  <c r="I78" i="2"/>
  <c r="J78" i="2" s="1"/>
  <c r="I80" i="2"/>
  <c r="H80" i="2"/>
  <c r="I64" i="2"/>
  <c r="H64" i="2"/>
  <c r="T59" i="2"/>
  <c r="T50" i="2"/>
  <c r="T42" i="2"/>
  <c r="H91" i="2"/>
  <c r="I91" i="2"/>
  <c r="H83" i="2"/>
  <c r="I83" i="2"/>
  <c r="I59" i="2"/>
  <c r="H59" i="2"/>
  <c r="H76" i="2"/>
  <c r="I79" i="2"/>
  <c r="J79" i="2" s="1"/>
  <c r="K79" i="2" s="1"/>
  <c r="H87" i="2"/>
  <c r="H71" i="2"/>
  <c r="T74" i="2"/>
  <c r="T70" i="2"/>
  <c r="I88" i="2"/>
  <c r="H88" i="2"/>
  <c r="I84" i="2"/>
  <c r="H84" i="2"/>
  <c r="I72" i="2"/>
  <c r="H72" i="2"/>
  <c r="I68" i="2"/>
  <c r="H68" i="2"/>
  <c r="I56" i="2"/>
  <c r="H56" i="2"/>
  <c r="I52" i="2"/>
  <c r="H52" i="2"/>
  <c r="I48" i="2"/>
  <c r="H48" i="2"/>
  <c r="I40" i="2"/>
  <c r="H40" i="2"/>
  <c r="T73" i="2"/>
  <c r="T55" i="2"/>
  <c r="H75" i="2"/>
  <c r="I75" i="2"/>
  <c r="I67" i="2"/>
  <c r="H67" i="2"/>
  <c r="I63" i="2"/>
  <c r="H63" i="2"/>
  <c r="H92" i="2"/>
  <c r="H60" i="2"/>
  <c r="H44" i="2"/>
  <c r="H37" i="2"/>
  <c r="T92" i="2"/>
  <c r="T85" i="2"/>
  <c r="T82" i="2"/>
  <c r="T49" i="2"/>
  <c r="H38" i="2"/>
  <c r="H90" i="2"/>
  <c r="H74" i="2"/>
  <c r="H58" i="2"/>
  <c r="H47" i="2"/>
  <c r="H42" i="2"/>
  <c r="H39" i="2"/>
  <c r="H43" i="2"/>
  <c r="T91" i="2"/>
  <c r="I93" i="2"/>
  <c r="H93" i="2"/>
  <c r="I89" i="2"/>
  <c r="H89" i="2"/>
  <c r="I85" i="2"/>
  <c r="H85" i="2"/>
  <c r="I81" i="2"/>
  <c r="H81" i="2"/>
  <c r="I77" i="2"/>
  <c r="H77" i="2"/>
  <c r="I73" i="2"/>
  <c r="H73" i="2"/>
  <c r="I69" i="2"/>
  <c r="H69" i="2"/>
  <c r="I65" i="2"/>
  <c r="H65" i="2"/>
  <c r="I61" i="2"/>
  <c r="H61" i="2"/>
  <c r="I57" i="2"/>
  <c r="H57" i="2"/>
  <c r="I53" i="2"/>
  <c r="H53" i="2"/>
  <c r="I49" i="2"/>
  <c r="H49" i="2"/>
  <c r="I45" i="2"/>
  <c r="H45" i="2"/>
  <c r="I41" i="2"/>
  <c r="H41" i="2"/>
  <c r="H62" i="2"/>
  <c r="H51" i="2"/>
  <c r="H46" i="2"/>
  <c r="T87" i="2"/>
  <c r="T64" i="2"/>
  <c r="T58" i="2"/>
  <c r="T84" i="2"/>
  <c r="T66" i="2"/>
  <c r="T61" i="2"/>
  <c r="T80" i="2"/>
  <c r="T57" i="2"/>
  <c r="T41" i="2"/>
  <c r="T38" i="2"/>
  <c r="T86" i="2"/>
  <c r="T68" i="2"/>
  <c r="T78" i="2"/>
  <c r="T63" i="2"/>
  <c r="T90" i="2"/>
  <c r="T76" i="2"/>
  <c r="T46" i="2"/>
  <c r="T89" i="2"/>
  <c r="T88" i="2"/>
  <c r="T83" i="2"/>
  <c r="T77" i="2"/>
  <c r="T40" i="2"/>
  <c r="T45" i="2"/>
  <c r="T62" i="2"/>
  <c r="T54" i="2"/>
  <c r="T47" i="2"/>
  <c r="T71" i="2"/>
  <c r="T53" i="2"/>
  <c r="T51" i="2"/>
  <c r="T44" i="2"/>
  <c r="T75" i="2"/>
  <c r="T48" i="2"/>
  <c r="T39" i="2"/>
  <c r="T94" i="2"/>
  <c r="T93" i="2"/>
  <c r="T81" i="2"/>
  <c r="T79" i="2"/>
  <c r="T72" i="2"/>
  <c r="T69" i="2"/>
  <c r="T52" i="2"/>
  <c r="T43" i="2"/>
  <c r="T65" i="2"/>
  <c r="T37" i="2"/>
  <c r="T36" i="2"/>
  <c r="L86" i="2" l="1"/>
  <c r="L94" i="2"/>
  <c r="K94" i="2"/>
  <c r="K54" i="2"/>
  <c r="L78" i="2"/>
  <c r="K78" i="2"/>
  <c r="K50" i="2"/>
  <c r="L50" i="2"/>
  <c r="L66" i="2"/>
  <c r="L70" i="2"/>
  <c r="J51" i="2"/>
  <c r="L51" i="2" s="1"/>
  <c r="J61" i="2"/>
  <c r="K61" i="2" s="1"/>
  <c r="J85" i="2"/>
  <c r="L85" i="2" s="1"/>
  <c r="J67" i="2"/>
  <c r="K67" i="2" s="1"/>
  <c r="J62" i="2"/>
  <c r="L62" i="2" s="1"/>
  <c r="J43" i="2"/>
  <c r="L43" i="2" s="1"/>
  <c r="J42" i="2"/>
  <c r="L42" i="2" s="1"/>
  <c r="J90" i="2"/>
  <c r="L90" i="2" s="1"/>
  <c r="J44" i="2"/>
  <c r="L44" i="2" s="1"/>
  <c r="L55" i="2"/>
  <c r="J48" i="2"/>
  <c r="K48" i="2" s="1"/>
  <c r="J56" i="2"/>
  <c r="L56" i="2" s="1"/>
  <c r="J84" i="2"/>
  <c r="L84" i="2" s="1"/>
  <c r="J71" i="2"/>
  <c r="L71" i="2" s="1"/>
  <c r="J76" i="2"/>
  <c r="L76" i="2" s="1"/>
  <c r="J83" i="2"/>
  <c r="L83" i="2" s="1"/>
  <c r="J64" i="2"/>
  <c r="L64" i="2" s="1"/>
  <c r="J46" i="2"/>
  <c r="L46" i="2" s="1"/>
  <c r="J58" i="2"/>
  <c r="L58" i="2" s="1"/>
  <c r="J38" i="2"/>
  <c r="L38" i="2" s="1"/>
  <c r="J92" i="2"/>
  <c r="L92" i="2" s="1"/>
  <c r="J75" i="2"/>
  <c r="K75" i="2" s="1"/>
  <c r="J52" i="2"/>
  <c r="K52" i="2" s="1"/>
  <c r="J88" i="2"/>
  <c r="L88" i="2" s="1"/>
  <c r="J91" i="2"/>
  <c r="L91" i="2" s="1"/>
  <c r="J80" i="2"/>
  <c r="L80" i="2" s="1"/>
  <c r="J45" i="2"/>
  <c r="K45" i="2" s="1"/>
  <c r="J53" i="2"/>
  <c r="L53" i="2" s="1"/>
  <c r="J69" i="2"/>
  <c r="L69" i="2" s="1"/>
  <c r="J77" i="2"/>
  <c r="K77" i="2" s="1"/>
  <c r="J93" i="2"/>
  <c r="L93" i="2" s="1"/>
  <c r="J39" i="2"/>
  <c r="L39" i="2" s="1"/>
  <c r="J74" i="2"/>
  <c r="L74" i="2" s="1"/>
  <c r="J68" i="2"/>
  <c r="L68" i="2" s="1"/>
  <c r="J41" i="2"/>
  <c r="L41" i="2" s="1"/>
  <c r="J49" i="2"/>
  <c r="K49" i="2" s="1"/>
  <c r="J57" i="2"/>
  <c r="L57" i="2" s="1"/>
  <c r="J65" i="2"/>
  <c r="K65" i="2" s="1"/>
  <c r="J73" i="2"/>
  <c r="K73" i="2" s="1"/>
  <c r="J81" i="2"/>
  <c r="L81" i="2" s="1"/>
  <c r="J89" i="2"/>
  <c r="L89" i="2" s="1"/>
  <c r="J47" i="2"/>
  <c r="L47" i="2" s="1"/>
  <c r="J60" i="2"/>
  <c r="L60" i="2" s="1"/>
  <c r="J63" i="2"/>
  <c r="L63" i="2" s="1"/>
  <c r="K82" i="2"/>
  <c r="J40" i="2"/>
  <c r="L40" i="2" s="1"/>
  <c r="J72" i="2"/>
  <c r="L72" i="2" s="1"/>
  <c r="J87" i="2"/>
  <c r="L87" i="2" s="1"/>
  <c r="L79" i="2"/>
  <c r="J59" i="2"/>
  <c r="L59" i="2" s="1"/>
  <c r="L36" i="2"/>
  <c r="K36" i="2"/>
  <c r="J37" i="2"/>
  <c r="K37" i="2" s="1"/>
  <c r="L75" i="2" l="1"/>
  <c r="K53" i="2"/>
  <c r="K93" i="2"/>
  <c r="L61" i="2"/>
  <c r="K72" i="2"/>
  <c r="K90" i="2"/>
  <c r="K69" i="2"/>
  <c r="K80" i="2"/>
  <c r="L67" i="2"/>
  <c r="K81" i="2"/>
  <c r="K59" i="2"/>
  <c r="K87" i="2"/>
  <c r="L52" i="2"/>
  <c r="K88" i="2"/>
  <c r="K64" i="2"/>
  <c r="K46" i="2"/>
  <c r="K56" i="2"/>
  <c r="K62" i="2"/>
  <c r="K71" i="2"/>
  <c r="L48" i="2"/>
  <c r="K57" i="2"/>
  <c r="K38" i="2"/>
  <c r="L49" i="2"/>
  <c r="K83" i="2"/>
  <c r="K41" i="2"/>
  <c r="L45" i="2"/>
  <c r="K40" i="2"/>
  <c r="K44" i="2"/>
  <c r="K42" i="2"/>
  <c r="K85" i="2"/>
  <c r="K91" i="2"/>
  <c r="L65" i="2"/>
  <c r="K76" i="2"/>
  <c r="K84" i="2"/>
  <c r="L77" i="2"/>
  <c r="K63" i="2"/>
  <c r="K47" i="2"/>
  <c r="L73" i="2"/>
  <c r="K39" i="2"/>
  <c r="K60" i="2"/>
  <c r="K89" i="2"/>
  <c r="K68" i="2"/>
  <c r="K74" i="2"/>
  <c r="K92" i="2"/>
  <c r="K58" i="2"/>
  <c r="K43" i="2"/>
  <c r="K51" i="2"/>
  <c r="L37" i="2"/>
</calcChain>
</file>

<file path=xl/comments1.xml><?xml version="1.0" encoding="utf-8"?>
<comments xmlns="http://schemas.openxmlformats.org/spreadsheetml/2006/main">
  <authors>
    <author>Cristian Higuita</author>
  </authors>
  <commentList>
    <comment ref="C11" authorId="0" shapeId="0">
      <text>
        <r>
          <rPr>
            <b/>
            <sz val="9"/>
            <color indexed="81"/>
            <rFont val="Times New Roman"/>
            <family val="1"/>
          </rPr>
          <t>Raíz funcional (g) por muestra de 5 plantas</t>
        </r>
        <r>
          <rPr>
            <sz val="9"/>
            <color indexed="81"/>
            <rFont val="Times New Roman"/>
            <family val="1"/>
          </rPr>
          <t xml:space="preserve">. </t>
        </r>
      </text>
    </comment>
    <comment ref="D11" authorId="0" shapeId="0">
      <text>
        <r>
          <rPr>
            <b/>
            <sz val="9"/>
            <color indexed="81"/>
            <rFont val="Times New Roman"/>
            <family val="1"/>
          </rPr>
          <t>Raíz no funcional (g) por muestra de 5 plantas.</t>
        </r>
      </text>
    </comment>
    <comment ref="O11" authorId="0" shapeId="0">
      <text>
        <r>
          <rPr>
            <b/>
            <sz val="9"/>
            <color indexed="81"/>
            <rFont val="Times New Roman"/>
            <family val="1"/>
          </rPr>
          <t>Raíz funcional (g) por muestra de 5 plantas</t>
        </r>
        <r>
          <rPr>
            <sz val="9"/>
            <color indexed="81"/>
            <rFont val="Times New Roman"/>
            <family val="1"/>
          </rPr>
          <t xml:space="preserve">. </t>
        </r>
      </text>
    </comment>
    <comment ref="P11" authorId="0" shapeId="0">
      <text>
        <r>
          <rPr>
            <b/>
            <sz val="9"/>
            <color indexed="81"/>
            <rFont val="Times New Roman"/>
            <family val="1"/>
          </rPr>
          <t>Raíz no funcional (g) por muestra de 5 plantas.</t>
        </r>
      </text>
    </comment>
    <comment ref="AA11" authorId="0" shapeId="0">
      <text>
        <r>
          <rPr>
            <b/>
            <sz val="9"/>
            <color indexed="81"/>
            <rFont val="Times New Roman"/>
            <family val="1"/>
          </rPr>
          <t>Raíz funcional (g) por muestra de 5 plantas</t>
        </r>
        <r>
          <rPr>
            <sz val="9"/>
            <color indexed="81"/>
            <rFont val="Times New Roman"/>
            <family val="1"/>
          </rPr>
          <t xml:space="preserve">. </t>
        </r>
      </text>
    </comment>
    <comment ref="AB11" authorId="0" shapeId="0">
      <text>
        <r>
          <rPr>
            <b/>
            <sz val="9"/>
            <color indexed="81"/>
            <rFont val="Times New Roman"/>
            <family val="1"/>
          </rPr>
          <t>Raíz no funcional (g) por muestra de 5 plantas.</t>
        </r>
      </text>
    </comment>
    <comment ref="AM11" authorId="0" shapeId="0">
      <text>
        <r>
          <rPr>
            <b/>
            <sz val="9"/>
            <color indexed="81"/>
            <rFont val="Times New Roman"/>
            <family val="1"/>
          </rPr>
          <t>Raíz funcional (g) por muestra de 5 plantas</t>
        </r>
        <r>
          <rPr>
            <sz val="9"/>
            <color indexed="81"/>
            <rFont val="Times New Roman"/>
            <family val="1"/>
          </rPr>
          <t xml:space="preserve">. </t>
        </r>
      </text>
    </comment>
    <comment ref="AN11" authorId="0" shapeId="0">
      <text>
        <r>
          <rPr>
            <b/>
            <sz val="9"/>
            <color indexed="81"/>
            <rFont val="Times New Roman"/>
            <family val="1"/>
          </rPr>
          <t>Raíz no funcional (g) por muestra de 5 plantas.</t>
        </r>
      </text>
    </comment>
  </commentList>
</comments>
</file>

<file path=xl/comments2.xml><?xml version="1.0" encoding="utf-8"?>
<comments xmlns="http://schemas.openxmlformats.org/spreadsheetml/2006/main">
  <authors>
    <author>Cristian Higuita</author>
  </authors>
  <commentList>
    <comment ref="D13" authorId="0" shapeId="0">
      <text>
        <r>
          <rPr>
            <b/>
            <sz val="9"/>
            <color indexed="81"/>
            <rFont val="Times New Roman"/>
            <family val="1"/>
          </rPr>
          <t>Raíz funcional (g) por muestra de 5 plantas</t>
        </r>
        <r>
          <rPr>
            <sz val="9"/>
            <color indexed="81"/>
            <rFont val="Times New Roman"/>
            <family val="1"/>
          </rPr>
          <t xml:space="preserve">. </t>
        </r>
      </text>
    </comment>
    <comment ref="E13" authorId="0" shapeId="0">
      <text>
        <r>
          <rPr>
            <b/>
            <sz val="9"/>
            <color indexed="81"/>
            <rFont val="Times New Roman"/>
            <family val="1"/>
          </rPr>
          <t>Raíz no funcional (g) por muestra de 5 plantas.</t>
        </r>
      </text>
    </comment>
    <comment ref="U13" authorId="0" shapeId="0">
      <text>
        <r>
          <rPr>
            <b/>
            <sz val="9"/>
            <color indexed="81"/>
            <rFont val="Times New Roman"/>
            <family val="1"/>
          </rPr>
          <t>Raíz funcional (g) por muestra de 5 plantas</t>
        </r>
        <r>
          <rPr>
            <sz val="9"/>
            <color indexed="81"/>
            <rFont val="Times New Roman"/>
            <family val="1"/>
          </rPr>
          <t xml:space="preserve">. </t>
        </r>
      </text>
    </comment>
    <comment ref="V13" authorId="0" shapeId="0">
      <text>
        <r>
          <rPr>
            <b/>
            <sz val="9"/>
            <color indexed="81"/>
            <rFont val="Times New Roman"/>
            <family val="1"/>
          </rPr>
          <t>Raíz no funcional (g) por muestra de 5 plantas.</t>
        </r>
      </text>
    </comment>
  </commentList>
</comments>
</file>

<file path=xl/comments3.xml><?xml version="1.0" encoding="utf-8"?>
<comments xmlns="http://schemas.openxmlformats.org/spreadsheetml/2006/main">
  <authors>
    <author>Cristian Higuita</author>
  </authors>
  <commentList>
    <comment ref="H13" authorId="0" shapeId="0">
      <text>
        <r>
          <rPr>
            <b/>
            <sz val="9"/>
            <color indexed="81"/>
            <rFont val="Times New Roman"/>
            <family val="1"/>
          </rPr>
          <t>Raíz funcional (g) por muestra conformadas por diferente cantidad de  plantas</t>
        </r>
        <r>
          <rPr>
            <sz val="9"/>
            <color indexed="81"/>
            <rFont val="Times New Roman"/>
            <family val="1"/>
          </rPr>
          <t xml:space="preserve">. </t>
        </r>
      </text>
    </comment>
    <comment ref="I13" authorId="0" shapeId="0">
      <text>
        <r>
          <rPr>
            <b/>
            <sz val="9"/>
            <color indexed="81"/>
            <rFont val="Times New Roman"/>
            <family val="1"/>
          </rPr>
          <t>Raíz no funcional (g) por muestra conformada por diferente cantidad de plantas.</t>
        </r>
      </text>
    </comment>
  </commentList>
</comments>
</file>

<file path=xl/comments4.xml><?xml version="1.0" encoding="utf-8"?>
<comments xmlns="http://schemas.openxmlformats.org/spreadsheetml/2006/main">
  <authors>
    <author>Cristian Higuita</author>
  </authors>
  <commentList>
    <comment ref="H10" authorId="0" shapeId="0">
      <text>
        <r>
          <rPr>
            <sz val="9"/>
            <color indexed="81"/>
            <rFont val="Tahoma"/>
            <family val="2"/>
          </rPr>
          <t xml:space="preserve">Raíz funcional (g/planta). </t>
        </r>
      </text>
    </comment>
    <comment ref="I10" authorId="0" shapeId="0">
      <text>
        <r>
          <rPr>
            <sz val="9"/>
            <color indexed="81"/>
            <rFont val="Tahoma"/>
            <family val="2"/>
          </rPr>
          <t>Raíz no funcional (g/planta).</t>
        </r>
      </text>
    </comment>
    <comment ref="J10" authorId="0" shapeId="0">
      <text>
        <r>
          <rPr>
            <sz val="9"/>
            <color indexed="81"/>
            <rFont val="Tahoma"/>
            <family val="2"/>
          </rPr>
          <t>Raíz total (gramos/planta).</t>
        </r>
      </text>
    </comment>
    <comment ref="K10" authorId="0" shapeId="0">
      <text>
        <r>
          <rPr>
            <sz val="9"/>
            <color indexed="81"/>
            <rFont val="Tahoma"/>
            <family val="2"/>
          </rPr>
          <t xml:space="preserve">Porcentaje de Raíz funcional. </t>
        </r>
      </text>
    </comment>
    <comment ref="L10" authorId="0" shapeId="0">
      <text>
        <r>
          <rPr>
            <sz val="9"/>
            <color indexed="81"/>
            <rFont val="Tahoma"/>
            <family val="2"/>
          </rPr>
          <t>Porcentaje de Raíz no funcional.</t>
        </r>
      </text>
    </comment>
    <comment ref="M10" authorId="0" shapeId="0">
      <text>
        <r>
          <rPr>
            <sz val="9"/>
            <color indexed="81"/>
            <rFont val="Tahoma"/>
            <family val="2"/>
          </rPr>
          <t>Porcentaje de necrosis en Raíz funcional.</t>
        </r>
        <r>
          <rPr>
            <sz val="9"/>
            <color indexed="81"/>
            <rFont val="Tahoma"/>
            <family val="2"/>
          </rPr>
          <t xml:space="preserve">
</t>
        </r>
      </text>
    </comment>
  </commentList>
</comments>
</file>

<file path=xl/sharedStrings.xml><?xml version="1.0" encoding="utf-8"?>
<sst xmlns="http://schemas.openxmlformats.org/spreadsheetml/2006/main" count="548" uniqueCount="125">
  <si>
    <t>Finca</t>
  </si>
  <si>
    <t>e1</t>
  </si>
  <si>
    <t>e2</t>
  </si>
  <si>
    <t>e3</t>
  </si>
  <si>
    <t>e4</t>
  </si>
  <si>
    <t>e5</t>
  </si>
  <si>
    <t>e6</t>
  </si>
  <si>
    <t>e7</t>
  </si>
  <si>
    <t>e8</t>
  </si>
  <si>
    <t>e9</t>
  </si>
  <si>
    <t>e10</t>
  </si>
  <si>
    <t>Evaluación porcentaje de necrosis en raiz funcional</t>
  </si>
  <si>
    <t>Paraiso</t>
  </si>
  <si>
    <t>Negritos</t>
  </si>
  <si>
    <t>Tatiana</t>
  </si>
  <si>
    <t>Alameda</t>
  </si>
  <si>
    <t>sur</t>
  </si>
  <si>
    <t>centro</t>
  </si>
  <si>
    <t>norte</t>
  </si>
  <si>
    <t>Fecha</t>
  </si>
  <si>
    <t>R. similis</t>
  </si>
  <si>
    <t xml:space="preserve">Helicotylenchus </t>
  </si>
  <si>
    <t>Meloidogyne</t>
  </si>
  <si>
    <t>RF</t>
  </si>
  <si>
    <t>RNF</t>
  </si>
  <si>
    <t>Hoplolaimus</t>
  </si>
  <si>
    <t>Pratylenchus</t>
  </si>
  <si>
    <t>Rotylenchus</t>
  </si>
  <si>
    <t>RF    (g/p)</t>
  </si>
  <si>
    <t>RNF (g/p)</t>
  </si>
  <si>
    <t>%RF</t>
  </si>
  <si>
    <t>%RNF</t>
  </si>
  <si>
    <t>% Necrosis RF</t>
  </si>
  <si>
    <t>Helicoty</t>
  </si>
  <si>
    <t>Pratylen</t>
  </si>
  <si>
    <t>Rotylen</t>
  </si>
  <si>
    <t>Meloidogy</t>
  </si>
  <si>
    <t>Hoplolai</t>
  </si>
  <si>
    <t>Total Fito</t>
  </si>
  <si>
    <t>RT (g/p)</t>
  </si>
  <si>
    <t>RNF (gr)</t>
  </si>
  <si>
    <t xml:space="preserve"> RF (gr)</t>
  </si>
  <si>
    <t>EVALUACIÓN DE SANIDAD DE RAÍCES Y CONTEOS POBLACIONALES DE NEMATODOS</t>
  </si>
  <si>
    <t>LABORATORIO DE CENIBANANO</t>
  </si>
  <si>
    <t>F-01-032</t>
  </si>
  <si>
    <t>Versión 01</t>
  </si>
  <si>
    <t>Observaciones:</t>
  </si>
  <si>
    <t>Página 1 de 2</t>
  </si>
  <si>
    <t>Página 2 de 2</t>
  </si>
  <si>
    <t>Radophulus similis</t>
  </si>
  <si>
    <t>L1</t>
  </si>
  <si>
    <t>L2</t>
  </si>
  <si>
    <t>Version 01</t>
  </si>
  <si>
    <t>F-001-032</t>
  </si>
  <si>
    <t>Datos de Contacto (E-mail, Telefono): ___________________________________________________________________________________________</t>
  </si>
  <si>
    <t>Versión 02</t>
  </si>
  <si>
    <t>Fecha  De Recepción (dd/mm/aa/): ________________________</t>
  </si>
  <si>
    <t>Procesada por: _______________________________________________________________________________________________________________</t>
  </si>
  <si>
    <t>Codigo</t>
  </si>
  <si>
    <t># Plantas</t>
  </si>
  <si>
    <t>Helicoty.</t>
  </si>
  <si>
    <t>Meloidog.</t>
  </si>
  <si>
    <t>Hoplola.</t>
  </si>
  <si>
    <t>Pratylench</t>
  </si>
  <si>
    <t>Lote / Btln</t>
  </si>
  <si>
    <t>Gr RF en 100 gr</t>
  </si>
  <si>
    <t>F-01-</t>
  </si>
  <si>
    <t>Suelo</t>
  </si>
  <si>
    <t>EVALUACIÓN DE SANIDAD DE RAÍCES Y CONTEOS POBLACIONALES DE NEMATODOS. CONVENIO AUGURA-BANAFRUT-BAYER</t>
  </si>
  <si>
    <t>Lote/Btlon</t>
  </si>
  <si>
    <t>No Fitoparásitos Monon./Otros</t>
  </si>
  <si>
    <t>No fitoparasitos (Monon./otros)</t>
  </si>
  <si>
    <t>Mononquidos</t>
  </si>
  <si>
    <t>Total Nematodos no fitoparasitos</t>
  </si>
  <si>
    <t>Otros</t>
  </si>
  <si>
    <t># Muestreo</t>
  </si>
  <si>
    <t>Hora:_________________</t>
  </si>
  <si>
    <t>Fecha  De Colecta: ________________________________</t>
  </si>
  <si>
    <t>Conteo de Nematodos (dd/mm/aa):________________________________________</t>
  </si>
  <si>
    <t>Evaluación (dd/mm/aa):____________________________</t>
  </si>
  <si>
    <t>Recibe:__________________________________________</t>
  </si>
  <si>
    <t>Finca:_____________________________</t>
  </si>
  <si>
    <t>Fecha  De Recepción (dd/mm/aa/): ____________________________</t>
  </si>
  <si>
    <t>Hora:___________________</t>
  </si>
  <si>
    <t>Recibe:_______________________________</t>
  </si>
  <si>
    <t>Colectó:_________________________</t>
  </si>
  <si>
    <t>Fecha de colecta(dd/mm/aa/):___________________</t>
  </si>
  <si>
    <t>Procesada por:________________________________________________________________________________</t>
  </si>
  <si>
    <t>Datos de Contacto (E-mail, Teléfoo9:________________________________________</t>
  </si>
  <si>
    <t>Evaluación (dd/mm/aa):_____________________________________________</t>
  </si>
  <si>
    <t>Colectó:____________________</t>
  </si>
  <si>
    <t>F-01-033</t>
  </si>
  <si>
    <t>Altura</t>
  </si>
  <si>
    <t>Diam.</t>
  </si>
  <si>
    <t>Cinta</t>
  </si>
  <si>
    <t>#Hojas</t>
  </si>
  <si>
    <t>Candela</t>
  </si>
  <si>
    <t>PLANTA MADRE</t>
  </si>
  <si>
    <t>HIJO EN F10</t>
  </si>
  <si>
    <t>OBSERVACIONES</t>
  </si>
  <si>
    <t>Semana: _______________________________________________</t>
  </si>
  <si>
    <t>Diametro   Si &gt; 1 mt.</t>
  </si>
  <si>
    <t>Fecha  de evaluación (dd/mm/aa/): _______________________________________</t>
  </si>
  <si>
    <t>Responsable de la evaluacion:_____________________________________________</t>
  </si>
  <si>
    <t>Página 2 de 4</t>
  </si>
  <si>
    <t>Página 1 de 4</t>
  </si>
  <si>
    <t>Página 3 de 4</t>
  </si>
  <si>
    <t>Página 4 de 4</t>
  </si>
  <si>
    <r>
      <t>Finca: _________</t>
    </r>
    <r>
      <rPr>
        <b/>
        <u/>
        <sz val="12"/>
        <color theme="1"/>
        <rFont val="Times New Roman"/>
        <family val="1"/>
      </rPr>
      <t>EUFENIA</t>
    </r>
    <r>
      <rPr>
        <b/>
        <sz val="12"/>
        <color theme="1"/>
        <rFont val="Times New Roman"/>
        <family val="1"/>
      </rPr>
      <t>_________________________________</t>
    </r>
  </si>
  <si>
    <r>
      <t>Finca: _________</t>
    </r>
    <r>
      <rPr>
        <b/>
        <u/>
        <sz val="12"/>
        <color theme="1"/>
        <rFont val="Times New Roman"/>
        <family val="1"/>
      </rPr>
      <t>OLGA</t>
    </r>
    <r>
      <rPr>
        <b/>
        <sz val="12"/>
        <color theme="1"/>
        <rFont val="Times New Roman"/>
        <family val="1"/>
      </rPr>
      <t>_________________________________</t>
    </r>
  </si>
  <si>
    <t>EUFENIA</t>
  </si>
  <si>
    <t>OLGA</t>
  </si>
  <si>
    <t>Muestra</t>
  </si>
  <si>
    <r>
      <t>______</t>
    </r>
    <r>
      <rPr>
        <b/>
        <u/>
        <sz val="12"/>
        <color theme="1"/>
        <rFont val="Times New Roman"/>
        <family val="1"/>
      </rPr>
      <t>TESTIGO</t>
    </r>
    <r>
      <rPr>
        <b/>
        <sz val="12"/>
        <color theme="1"/>
        <rFont val="Times New Roman"/>
        <family val="1"/>
      </rPr>
      <t>________________</t>
    </r>
  </si>
  <si>
    <r>
      <t>Finca: _________</t>
    </r>
    <r>
      <rPr>
        <b/>
        <u/>
        <sz val="12"/>
        <color theme="1"/>
        <rFont val="Times New Roman"/>
        <family val="1"/>
      </rPr>
      <t>EUFENIA</t>
    </r>
    <r>
      <rPr>
        <b/>
        <sz val="12"/>
        <color theme="1"/>
        <rFont val="Times New Roman"/>
        <family val="1"/>
      </rPr>
      <t>__________________________________</t>
    </r>
  </si>
  <si>
    <t>OBSERVACIONES:</t>
  </si>
  <si>
    <r>
      <t>Finca: ________</t>
    </r>
    <r>
      <rPr>
        <b/>
        <u/>
        <sz val="12"/>
        <color theme="1"/>
        <rFont val="Times New Roman"/>
        <family val="1"/>
      </rPr>
      <t>OLGA</t>
    </r>
    <r>
      <rPr>
        <b/>
        <sz val="12"/>
        <color theme="1"/>
        <rFont val="Times New Roman"/>
        <family val="1"/>
      </rPr>
      <t>____________________________________</t>
    </r>
  </si>
  <si>
    <r>
      <t>__________</t>
    </r>
    <r>
      <rPr>
        <b/>
        <u/>
        <sz val="12"/>
        <color theme="1"/>
        <rFont val="Times New Roman"/>
        <family val="1"/>
      </rPr>
      <t>TESTIGO</t>
    </r>
    <r>
      <rPr>
        <b/>
        <sz val="12"/>
        <color theme="1"/>
        <rFont val="Times New Roman"/>
        <family val="1"/>
      </rPr>
      <t>______________</t>
    </r>
  </si>
  <si>
    <r>
      <t>______</t>
    </r>
    <r>
      <rPr>
        <b/>
        <u/>
        <sz val="12"/>
        <color theme="1"/>
        <rFont val="Times New Roman"/>
        <family val="1"/>
      </rPr>
      <t>VERANGO</t>
    </r>
    <r>
      <rPr>
        <b/>
        <sz val="12"/>
        <color theme="1"/>
        <rFont val="Times New Roman"/>
        <family val="1"/>
      </rPr>
      <t>________________</t>
    </r>
  </si>
  <si>
    <r>
      <t>__________</t>
    </r>
    <r>
      <rPr>
        <b/>
        <u/>
        <sz val="12"/>
        <color theme="1"/>
        <rFont val="Times New Roman"/>
        <family val="1"/>
      </rPr>
      <t>VERANGO</t>
    </r>
    <r>
      <rPr>
        <b/>
        <sz val="12"/>
        <color theme="1"/>
        <rFont val="Times New Roman"/>
        <family val="1"/>
      </rPr>
      <t>______________</t>
    </r>
  </si>
  <si>
    <t>EVALUACIÓN DE CRECIMIENTO Y DESARROLLO PLANTAS EN ESTADO F10 AL INICIO DE LA APLICACIÓN DEL PRODUCTO VERANGO FINCAS TECBACO CONVENIO AUGURA-BAYER</t>
  </si>
  <si>
    <t>Semana de evaluacion</t>
  </si>
  <si>
    <t>Testigo</t>
  </si>
  <si>
    <t>Verango</t>
  </si>
  <si>
    <t xml:space="preserve">El ensayo es refiere a la evaluación de sanidad de raíces en plantas de banano, para ello se seleccionaron , 2  fincas en SANTA MARTA del grupo TECBACO (EUFENIA Y OLGA), en cada una de ellas se seleccionó un área en la cual se distribuyeron aleatoriamente los tratamientos: aplicación de Verango y no aplicación de nada (Testigo).  El Verago es un nematicida que a su vez, se espera mejore el desarrollo radicular. Antes de realizar la aplicación del Verango, se realizó una evaluacion de la sanidad de raíces en el área donde se montaría  el experimento, la cual ya se encontraba marcada  con el nombre de los tratamientos a evaluar (muestreo 1). Posteriormente se procedió a la aplicacion de los tratamientos y pasados 4 semanas de la aplicación  se procedio a realizar un segundo muestreo y cada 4 semanas se evalúo la sanidad radicular, para un total de  7 muestreos (6 luego de la palicación del verango).   La muestra estaba conformada por raíces de cinco (5)  plantas recien paridas y en cada muestreo se tomaron 3 muestras por tratamiento en cada una de las fincas.  Es de aclarar que cada vez que se realizó el muestreo, éste fue a plantas diferentes al muestreo previo.                                                                                                                                                                                          La sanidad de raíces consiste en evaluar RF= RAÍZ FUNCIONAL, RNF= RAÍZ NO FUNCIONAL RT= RAÍCES TOTALES (todas expresadas en gramos por planta). Posteriormente se calculó el porcentaje de raíces funcionales (%RF), el porcentaje de raíces no funcionales (%RNF) y el porcentaje de necrosis de raíces funcionales (%NRF). A partir de 100 gramos de raíces funcionales se realizó el conteo de nematodos fitopatogenos y de nematódos no fitopatogenos (mononquidos y otros).  La presencia de nematodos fitopatogenos se cree estan asociados con la disminución de raíces funcionales y que el porcentaje de necrosis esta estrechamente realcionado con la presencia de Radophulos similis.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</si>
</sst>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9" x14ac:knownFonts="1">
    <font>
      <sz val="11"/>
      <color theme="1"/>
      <name val="Calibri"/>
      <family val="2"/>
      <scheme val="minor"/>
    </font>
    <font>
      <sz val="9"/>
      <color indexed="81"/>
      <name val="Tahoma"/>
      <family val="2"/>
    </font>
    <font>
      <b/>
      <sz val="11"/>
      <color indexed="8"/>
      <name val="Calibri"/>
      <family val="2"/>
    </font>
    <font>
      <sz val="8"/>
      <name val="Calibri"/>
      <family val="2"/>
    </font>
    <font>
      <sz val="10"/>
      <name val="Arial"/>
      <family val="2"/>
    </font>
    <font>
      <b/>
      <sz val="11"/>
      <color indexed="8"/>
      <name val="Times New Roman"/>
      <family val="1"/>
    </font>
    <font>
      <b/>
      <i/>
      <sz val="11"/>
      <color indexed="8"/>
      <name val="Times New Roman"/>
      <family val="1"/>
    </font>
    <font>
      <sz val="11"/>
      <name val="Times New Roman"/>
      <family val="1"/>
    </font>
    <font>
      <b/>
      <sz val="9"/>
      <color indexed="81"/>
      <name val="Times New Roman"/>
      <family val="1"/>
    </font>
    <font>
      <sz val="9"/>
      <color indexed="81"/>
      <name val="Times New Roman"/>
      <family val="1"/>
    </font>
    <font>
      <b/>
      <sz val="10"/>
      <color indexed="8"/>
      <name val="Times New Roman"/>
      <family val="1"/>
    </font>
    <font>
      <b/>
      <i/>
      <sz val="10"/>
      <color indexed="8"/>
      <name val="Times New Roman"/>
      <family val="1"/>
    </font>
    <font>
      <b/>
      <sz val="12"/>
      <color indexed="8"/>
      <name val="Times New Roman"/>
      <family val="1"/>
    </font>
    <font>
      <b/>
      <i/>
      <sz val="12"/>
      <color indexed="8"/>
      <name val="Times New Roman"/>
      <family val="1"/>
    </font>
    <font>
      <sz val="12"/>
      <color indexed="8"/>
      <name val="Times New Roman"/>
      <family val="1"/>
    </font>
    <font>
      <sz val="12"/>
      <color indexed="8"/>
      <name val="Calibri"/>
      <family val="2"/>
    </font>
    <font>
      <sz val="11"/>
      <name val="Calibri"/>
      <family val="2"/>
      <scheme val="minor"/>
    </font>
    <font>
      <sz val="10"/>
      <color theme="1"/>
      <name val="Times New Roman"/>
      <family val="1"/>
    </font>
    <font>
      <sz val="12"/>
      <color theme="1"/>
      <name val="Times New Roman"/>
      <family val="1"/>
    </font>
    <font>
      <b/>
      <sz val="12"/>
      <color theme="1"/>
      <name val="Times New Roman"/>
      <family val="1"/>
    </font>
    <font>
      <b/>
      <sz val="14"/>
      <color theme="1"/>
      <name val="Times New Roman"/>
      <family val="1"/>
    </font>
    <font>
      <sz val="14"/>
      <color theme="1"/>
      <name val="Calibri"/>
      <family val="2"/>
      <scheme val="minor"/>
    </font>
    <font>
      <sz val="11"/>
      <color theme="1"/>
      <name val="Times New Roman"/>
      <family val="1"/>
    </font>
    <font>
      <sz val="11"/>
      <color indexed="8"/>
      <name val="Calibri"/>
      <family val="2"/>
    </font>
    <font>
      <b/>
      <u/>
      <sz val="12"/>
      <color theme="1"/>
      <name val="Times New Roman"/>
      <family val="1"/>
    </font>
    <font>
      <b/>
      <sz val="11"/>
      <color theme="1"/>
      <name val="Times New Roman"/>
      <family val="1"/>
    </font>
    <font>
      <sz val="12"/>
      <name val="Calibri"/>
      <family val="2"/>
    </font>
    <font>
      <sz val="12"/>
      <name val="Times New Roman"/>
      <family val="1"/>
    </font>
    <font>
      <b/>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59999389629810485"/>
        <bgColor indexed="64"/>
      </patternFill>
    </fill>
  </fills>
  <borders count="42">
    <border>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s>
  <cellStyleXfs count="2">
    <xf numFmtId="0" fontId="0" fillId="0" borderId="0"/>
    <xf numFmtId="0" fontId="4" fillId="0" borderId="0"/>
  </cellStyleXfs>
  <cellXfs count="321">
    <xf numFmtId="0" fontId="0" fillId="0" borderId="0" xfId="0"/>
    <xf numFmtId="0" fontId="2" fillId="0" borderId="0" xfId="0" applyFont="1"/>
    <xf numFmtId="0" fontId="0" fillId="0" borderId="0" xfId="0" applyFill="1"/>
    <xf numFmtId="0" fontId="2" fillId="0" borderId="0" xfId="0" applyFont="1" applyFill="1"/>
    <xf numFmtId="0" fontId="16" fillId="0" borderId="0" xfId="0" applyFont="1" applyFill="1"/>
    <xf numFmtId="0" fontId="7" fillId="0" borderId="1" xfId="0" applyFont="1" applyFill="1" applyBorder="1" applyAlignment="1">
      <alignment horizontal="center" vertical="center"/>
    </xf>
    <xf numFmtId="164" fontId="7" fillId="0" borderId="1" xfId="0" applyNumberFormat="1" applyFont="1" applyFill="1" applyBorder="1" applyAlignment="1">
      <alignment horizontal="center" vertical="center"/>
    </xf>
    <xf numFmtId="164" fontId="7" fillId="0" borderId="1" xfId="0" applyNumberFormat="1" applyFont="1" applyFill="1" applyBorder="1" applyAlignment="1" applyProtection="1">
      <alignment horizontal="center" vertical="center"/>
      <protection hidden="1"/>
    </xf>
    <xf numFmtId="0" fontId="6"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2" xfId="0" applyFont="1" applyFill="1" applyBorder="1" applyAlignment="1">
      <alignment horizontal="center" vertical="center" wrapText="1"/>
    </xf>
    <xf numFmtId="0" fontId="17" fillId="0" borderId="3" xfId="0" applyFont="1" applyFill="1" applyBorder="1" applyAlignment="1">
      <alignment horizontal="center" vertical="center"/>
    </xf>
    <xf numFmtId="0" fontId="17" fillId="0" borderId="4" xfId="0" applyFont="1" applyFill="1" applyBorder="1" applyAlignment="1">
      <alignment horizontal="center" vertical="center"/>
    </xf>
    <xf numFmtId="0" fontId="17" fillId="0" borderId="5"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9" xfId="0" applyFont="1" applyFill="1" applyBorder="1" applyAlignment="1">
      <alignment horizontal="center" vertical="center"/>
    </xf>
    <xf numFmtId="0" fontId="11" fillId="2" borderId="10" xfId="0" applyFont="1" applyFill="1" applyBorder="1" applyAlignment="1">
      <alignment horizontal="center" vertical="center" wrapText="1"/>
    </xf>
    <xf numFmtId="0" fontId="12" fillId="2" borderId="2" xfId="0" applyFont="1" applyFill="1" applyBorder="1" applyAlignment="1">
      <alignment horizontal="center"/>
    </xf>
    <xf numFmtId="0" fontId="12" fillId="2" borderId="2" xfId="0" applyFont="1" applyFill="1" applyBorder="1" applyAlignment="1">
      <alignment horizontal="center" vertical="center" wrapText="1"/>
    </xf>
    <xf numFmtId="0" fontId="0" fillId="0" borderId="0" xfId="0" applyFill="1" applyAlignment="1">
      <alignment horizontal="center" vertical="center"/>
    </xf>
    <xf numFmtId="0" fontId="17" fillId="0" borderId="16" xfId="0" applyFont="1" applyFill="1" applyBorder="1" applyAlignment="1">
      <alignment vertical="center"/>
    </xf>
    <xf numFmtId="0" fontId="12" fillId="2" borderId="2" xfId="0" applyFont="1" applyFill="1" applyBorder="1" applyAlignment="1">
      <alignment horizontal="center" vertical="center"/>
    </xf>
    <xf numFmtId="14" fontId="7" fillId="0" borderId="3" xfId="0" applyNumberFormat="1" applyFont="1" applyFill="1" applyBorder="1" applyAlignment="1">
      <alignment horizontal="center" vertical="center"/>
    </xf>
    <xf numFmtId="0" fontId="7" fillId="0" borderId="4" xfId="0" applyFont="1" applyFill="1" applyBorder="1" applyAlignment="1">
      <alignment horizontal="center" vertical="center"/>
    </xf>
    <xf numFmtId="164" fontId="7" fillId="0" borderId="4" xfId="0" applyNumberFormat="1" applyFont="1" applyFill="1" applyBorder="1" applyAlignment="1">
      <alignment horizontal="center" vertical="center"/>
    </xf>
    <xf numFmtId="164" fontId="7" fillId="0" borderId="4" xfId="0" applyNumberFormat="1" applyFont="1" applyFill="1" applyBorder="1" applyAlignment="1" applyProtection="1">
      <alignment horizontal="center" vertical="center"/>
      <protection hidden="1"/>
    </xf>
    <xf numFmtId="14" fontId="7" fillId="0" borderId="15" xfId="0" applyNumberFormat="1" applyFont="1" applyFill="1" applyBorder="1" applyAlignment="1">
      <alignment horizontal="center" vertical="center"/>
    </xf>
    <xf numFmtId="0" fontId="7" fillId="0" borderId="11" xfId="0" applyFont="1" applyFill="1" applyBorder="1" applyAlignment="1">
      <alignment horizontal="center" vertical="center"/>
    </xf>
    <xf numFmtId="0" fontId="2" fillId="0" borderId="0" xfId="0" applyFont="1" applyFill="1" applyAlignment="1">
      <alignment horizontal="center" vertical="center"/>
    </xf>
    <xf numFmtId="0" fontId="17" fillId="0" borderId="38" xfId="0" applyFont="1" applyFill="1" applyBorder="1" applyAlignment="1">
      <alignment horizontal="center" vertical="center"/>
    </xf>
    <xf numFmtId="0" fontId="17" fillId="0" borderId="26" xfId="0" applyFont="1" applyFill="1" applyBorder="1" applyAlignment="1">
      <alignment horizontal="center" vertical="center"/>
    </xf>
    <xf numFmtId="0" fontId="0" fillId="0" borderId="0" xfId="0" applyFill="1" applyAlignment="1">
      <alignment horizontal="center"/>
    </xf>
    <xf numFmtId="0" fontId="23" fillId="0" borderId="23" xfId="0" applyFont="1" applyBorder="1" applyAlignment="1">
      <alignment horizontal="center" vertical="center"/>
    </xf>
    <xf numFmtId="0" fontId="23" fillId="0" borderId="14" xfId="0" applyFont="1" applyBorder="1" applyAlignment="1">
      <alignment horizontal="center" vertical="center"/>
    </xf>
    <xf numFmtId="14" fontId="15" fillId="3" borderId="3" xfId="0" applyNumberFormat="1" applyFont="1" applyFill="1" applyBorder="1" applyAlignment="1">
      <alignment horizontal="center" vertical="center"/>
    </xf>
    <xf numFmtId="0" fontId="15"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4"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4" fillId="3" borderId="4" xfId="0" applyFont="1" applyFill="1" applyBorder="1" applyAlignment="1">
      <alignment horizontal="center"/>
    </xf>
    <xf numFmtId="0" fontId="14" fillId="3" borderId="5" xfId="0" applyFont="1" applyFill="1" applyBorder="1" applyAlignment="1">
      <alignment horizontal="center" vertical="center" wrapText="1"/>
    </xf>
    <xf numFmtId="14" fontId="15" fillId="3" borderId="13" xfId="0" applyNumberFormat="1" applyFont="1" applyFill="1" applyBorder="1" applyAlignment="1">
      <alignment horizontal="center" vertical="center"/>
    </xf>
    <xf numFmtId="0" fontId="15" fillId="3" borderId="11"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1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4" fillId="3" borderId="11" xfId="0" applyFont="1" applyFill="1" applyBorder="1" applyAlignment="1">
      <alignment horizontal="center"/>
    </xf>
    <xf numFmtId="0" fontId="14" fillId="3" borderId="14" xfId="0" applyFont="1" applyFill="1" applyBorder="1" applyAlignment="1">
      <alignment horizontal="center" vertical="center" wrapText="1"/>
    </xf>
    <xf numFmtId="14" fontId="15" fillId="3" borderId="35" xfId="0" applyNumberFormat="1" applyFont="1" applyFill="1" applyBorder="1" applyAlignment="1">
      <alignment horizontal="center" vertical="center"/>
    </xf>
    <xf numFmtId="0" fontId="15" fillId="3" borderId="36" xfId="0" applyFont="1" applyFill="1" applyBorder="1" applyAlignment="1">
      <alignment horizontal="center" vertical="center"/>
    </xf>
    <xf numFmtId="0" fontId="14" fillId="3" borderId="36" xfId="0" applyFont="1" applyFill="1" applyBorder="1" applyAlignment="1">
      <alignment horizontal="center" vertical="center"/>
    </xf>
    <xf numFmtId="0" fontId="14" fillId="3" borderId="36" xfId="0" applyFont="1" applyFill="1" applyBorder="1" applyAlignment="1">
      <alignment horizontal="center" vertical="center" wrapText="1"/>
    </xf>
    <xf numFmtId="0" fontId="14" fillId="3" borderId="36" xfId="0" applyFont="1" applyFill="1" applyBorder="1" applyAlignment="1">
      <alignment horizontal="center"/>
    </xf>
    <xf numFmtId="0" fontId="14" fillId="3" borderId="37" xfId="0" applyFont="1" applyFill="1" applyBorder="1" applyAlignment="1">
      <alignment horizontal="center" vertical="center" wrapText="1"/>
    </xf>
    <xf numFmtId="0" fontId="17" fillId="0" borderId="11" xfId="0" applyFont="1" applyFill="1" applyBorder="1" applyAlignment="1">
      <alignment horizontal="center" vertical="center"/>
    </xf>
    <xf numFmtId="0" fontId="10" fillId="2" borderId="20" xfId="0" applyFont="1" applyFill="1" applyBorder="1" applyAlignment="1">
      <alignment horizontal="center" vertical="center"/>
    </xf>
    <xf numFmtId="0" fontId="17" fillId="0" borderId="39" xfId="0" applyFont="1" applyFill="1" applyBorder="1" applyAlignment="1">
      <alignment horizontal="center" vertical="center"/>
    </xf>
    <xf numFmtId="0" fontId="17" fillId="0" borderId="39" xfId="0" applyFont="1" applyFill="1" applyBorder="1" applyAlignment="1">
      <alignment vertical="center"/>
    </xf>
    <xf numFmtId="0" fontId="17" fillId="0" borderId="40" xfId="0" applyFont="1" applyFill="1" applyBorder="1" applyAlignment="1">
      <alignment vertical="center"/>
    </xf>
    <xf numFmtId="0" fontId="19" fillId="0" borderId="2" xfId="0" applyFont="1" applyFill="1" applyBorder="1" applyAlignment="1">
      <alignment horizontal="center"/>
    </xf>
    <xf numFmtId="0" fontId="17" fillId="4" borderId="1" xfId="0" applyFont="1" applyFill="1" applyBorder="1" applyAlignment="1">
      <alignment vertical="center"/>
    </xf>
    <xf numFmtId="0" fontId="17" fillId="4" borderId="1" xfId="0" applyFont="1" applyFill="1" applyBorder="1" applyAlignment="1">
      <alignment horizontal="center" vertical="center"/>
    </xf>
    <xf numFmtId="0" fontId="17" fillId="4" borderId="11" xfId="0" applyFont="1" applyFill="1" applyBorder="1" applyAlignment="1">
      <alignment vertical="center"/>
    </xf>
    <xf numFmtId="0" fontId="17" fillId="4" borderId="11" xfId="0" applyFont="1" applyFill="1" applyBorder="1" applyAlignment="1">
      <alignment horizontal="center" vertical="center"/>
    </xf>
    <xf numFmtId="0" fontId="17" fillId="4" borderId="15" xfId="0" applyFont="1" applyFill="1" applyBorder="1" applyAlignment="1">
      <alignment vertical="center"/>
    </xf>
    <xf numFmtId="0" fontId="17" fillId="4" borderId="17" xfId="0" applyFont="1" applyFill="1" applyBorder="1" applyAlignment="1">
      <alignment horizontal="center" vertical="center"/>
    </xf>
    <xf numFmtId="0" fontId="17" fillId="4" borderId="13" xfId="0" applyFont="1" applyFill="1" applyBorder="1" applyAlignment="1">
      <alignment vertical="center"/>
    </xf>
    <xf numFmtId="0" fontId="17" fillId="4" borderId="14"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14" xfId="0" applyFont="1" applyFill="1" applyBorder="1" applyAlignment="1">
      <alignment horizontal="center" vertical="center"/>
    </xf>
    <xf numFmtId="0" fontId="0" fillId="0" borderId="0" xfId="0" applyFill="1" applyBorder="1" applyAlignment="1">
      <alignment horizontal="center"/>
    </xf>
    <xf numFmtId="0" fontId="17" fillId="0" borderId="20" xfId="0" applyFont="1" applyFill="1" applyBorder="1" applyAlignment="1">
      <alignment horizontal="center" vertical="center"/>
    </xf>
    <xf numFmtId="0" fontId="10" fillId="2" borderId="31"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33"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7" fillId="0" borderId="4" xfId="0" applyNumberFormat="1" applyFont="1" applyFill="1" applyBorder="1" applyAlignment="1">
      <alignment horizontal="center" vertical="center"/>
    </xf>
    <xf numFmtId="0" fontId="7" fillId="0" borderId="1" xfId="0" applyNumberFormat="1" applyFont="1" applyFill="1" applyBorder="1" applyAlignment="1">
      <alignment horizontal="center" vertical="center"/>
    </xf>
    <xf numFmtId="0" fontId="17" fillId="0" borderId="35" xfId="0" applyFont="1" applyFill="1" applyBorder="1" applyAlignment="1">
      <alignment horizontal="center" vertical="center"/>
    </xf>
    <xf numFmtId="0" fontId="19" fillId="0" borderId="24" xfId="0" applyFont="1" applyFill="1" applyBorder="1" applyAlignment="1">
      <alignment vertical="top"/>
    </xf>
    <xf numFmtId="0" fontId="19" fillId="0" borderId="0" xfId="0" applyFont="1" applyFill="1" applyBorder="1" applyAlignment="1">
      <alignment vertical="top"/>
    </xf>
    <xf numFmtId="0" fontId="0" fillId="0" borderId="0" xfId="0" applyBorder="1"/>
    <xf numFmtId="0" fontId="0" fillId="0" borderId="0" xfId="0" applyFill="1" applyBorder="1"/>
    <xf numFmtId="14" fontId="26" fillId="5" borderId="13" xfId="0" applyNumberFormat="1" applyFont="1" applyFill="1" applyBorder="1" applyAlignment="1">
      <alignment horizontal="center" vertical="center"/>
    </xf>
    <xf numFmtId="0" fontId="26" fillId="5" borderId="11" xfId="0" applyFont="1" applyFill="1" applyBorder="1" applyAlignment="1">
      <alignment horizontal="center" vertical="center"/>
    </xf>
    <xf numFmtId="0" fontId="27" fillId="5" borderId="11" xfId="0" applyFont="1" applyFill="1" applyBorder="1" applyAlignment="1">
      <alignment horizontal="center" vertical="center"/>
    </xf>
    <xf numFmtId="0" fontId="27" fillId="5" borderId="11" xfId="0" applyFont="1" applyFill="1" applyBorder="1" applyAlignment="1">
      <alignment horizontal="center" vertical="center" wrapText="1"/>
    </xf>
    <xf numFmtId="0" fontId="27" fillId="5" borderId="11" xfId="0" applyFont="1" applyFill="1" applyBorder="1" applyAlignment="1">
      <alignment horizontal="center"/>
    </xf>
    <xf numFmtId="0" fontId="27" fillId="5" borderId="14" xfId="0" applyFont="1" applyFill="1" applyBorder="1" applyAlignment="1">
      <alignment horizontal="center" vertical="center" wrapText="1"/>
    </xf>
    <xf numFmtId="0" fontId="26" fillId="5" borderId="11" xfId="0" applyFont="1" applyFill="1" applyBorder="1" applyAlignment="1">
      <alignment horizontal="center"/>
    </xf>
    <xf numFmtId="0" fontId="26" fillId="5" borderId="19" xfId="0" applyFont="1" applyFill="1" applyBorder="1" applyAlignment="1">
      <alignment horizontal="center" vertical="center"/>
    </xf>
    <xf numFmtId="0" fontId="27" fillId="5" borderId="19" xfId="0" applyFont="1" applyFill="1" applyBorder="1" applyAlignment="1">
      <alignment horizontal="center" vertical="center" wrapText="1"/>
    </xf>
    <xf numFmtId="0" fontId="26" fillId="5" borderId="36" xfId="0" applyFont="1" applyFill="1" applyBorder="1" applyAlignment="1">
      <alignment horizontal="center" vertical="center"/>
    </xf>
    <xf numFmtId="0" fontId="27" fillId="5" borderId="36" xfId="0" applyFont="1" applyFill="1" applyBorder="1" applyAlignment="1">
      <alignment horizontal="center" vertical="center" wrapText="1"/>
    </xf>
    <xf numFmtId="0" fontId="15" fillId="3" borderId="4" xfId="0" applyFont="1" applyFill="1" applyBorder="1" applyAlignment="1">
      <alignment horizontal="center"/>
    </xf>
    <xf numFmtId="14" fontId="15" fillId="5" borderId="3" xfId="0" applyNumberFormat="1" applyFont="1" applyFill="1" applyBorder="1" applyAlignment="1">
      <alignment horizontal="center" vertical="center"/>
    </xf>
    <xf numFmtId="0" fontId="14" fillId="5" borderId="4" xfId="0" applyFont="1" applyFill="1" applyBorder="1" applyAlignment="1">
      <alignment horizontal="center" vertical="center"/>
    </xf>
    <xf numFmtId="0" fontId="14" fillId="5" borderId="4" xfId="0" applyFont="1" applyFill="1" applyBorder="1" applyAlignment="1">
      <alignment horizontal="center" vertical="center" wrapText="1"/>
    </xf>
    <xf numFmtId="0" fontId="14" fillId="5" borderId="4" xfId="0" applyFont="1" applyFill="1" applyBorder="1" applyAlignment="1">
      <alignment horizontal="center"/>
    </xf>
    <xf numFmtId="0" fontId="14" fillId="5" borderId="5" xfId="0" applyFont="1" applyFill="1" applyBorder="1" applyAlignment="1">
      <alignment horizontal="center" vertical="center" wrapText="1"/>
    </xf>
    <xf numFmtId="14" fontId="15" fillId="5" borderId="13" xfId="0" applyNumberFormat="1" applyFont="1" applyFill="1" applyBorder="1" applyAlignment="1">
      <alignment horizontal="center" vertical="center"/>
    </xf>
    <xf numFmtId="0" fontId="14" fillId="5" borderId="11" xfId="0" applyFont="1" applyFill="1" applyBorder="1" applyAlignment="1">
      <alignment horizontal="center" vertical="center"/>
    </xf>
    <xf numFmtId="0" fontId="14" fillId="5" borderId="11" xfId="0" applyFont="1" applyFill="1" applyBorder="1" applyAlignment="1">
      <alignment horizontal="center" vertical="center" wrapText="1"/>
    </xf>
    <xf numFmtId="0" fontId="14" fillId="5" borderId="11" xfId="0" applyFont="1" applyFill="1" applyBorder="1" applyAlignment="1">
      <alignment horizontal="center"/>
    </xf>
    <xf numFmtId="0" fontId="14" fillId="5" borderId="14" xfId="0" applyFont="1" applyFill="1" applyBorder="1" applyAlignment="1">
      <alignment horizontal="center" vertical="center" wrapText="1"/>
    </xf>
    <xf numFmtId="14" fontId="15" fillId="5" borderId="6" xfId="0" applyNumberFormat="1" applyFont="1" applyFill="1" applyBorder="1" applyAlignment="1">
      <alignment horizontal="center" vertical="center"/>
    </xf>
    <xf numFmtId="0" fontId="14" fillId="5" borderId="19" xfId="0" applyFont="1" applyFill="1" applyBorder="1" applyAlignment="1">
      <alignment horizontal="center" vertical="center"/>
    </xf>
    <xf numFmtId="0" fontId="14" fillId="5" borderId="19" xfId="0" applyFont="1" applyFill="1" applyBorder="1" applyAlignment="1">
      <alignment horizontal="center" vertical="center" wrapText="1"/>
    </xf>
    <xf numFmtId="0" fontId="14" fillId="5" borderId="19" xfId="0" applyFont="1" applyFill="1" applyBorder="1" applyAlignment="1">
      <alignment horizontal="center"/>
    </xf>
    <xf numFmtId="0" fontId="14" fillId="5" borderId="18" xfId="0" applyFont="1" applyFill="1" applyBorder="1" applyAlignment="1">
      <alignment horizontal="center" vertical="center" wrapText="1"/>
    </xf>
    <xf numFmtId="0" fontId="26" fillId="5" borderId="4" xfId="0" applyFont="1" applyFill="1" applyBorder="1" applyAlignment="1">
      <alignment horizontal="center" vertical="center"/>
    </xf>
    <xf numFmtId="0" fontId="27" fillId="5" borderId="4" xfId="0" applyFont="1" applyFill="1" applyBorder="1" applyAlignment="1">
      <alignment horizontal="center" vertical="center"/>
    </xf>
    <xf numFmtId="0" fontId="27" fillId="5" borderId="4" xfId="0" applyFont="1" applyFill="1" applyBorder="1" applyAlignment="1">
      <alignment horizontal="center" vertical="center" wrapText="1"/>
    </xf>
    <xf numFmtId="0" fontId="15" fillId="5" borderId="11" xfId="0" applyFont="1" applyFill="1" applyBorder="1" applyAlignment="1">
      <alignment horizontal="center" vertical="center"/>
    </xf>
    <xf numFmtId="0" fontId="15" fillId="5" borderId="11" xfId="0" applyFont="1" applyFill="1" applyBorder="1" applyAlignment="1">
      <alignment horizontal="center"/>
    </xf>
    <xf numFmtId="14" fontId="15" fillId="5" borderId="35" xfId="0" applyNumberFormat="1" applyFont="1" applyFill="1" applyBorder="1" applyAlignment="1">
      <alignment horizontal="center" vertical="center"/>
    </xf>
    <xf numFmtId="0" fontId="14" fillId="5" borderId="36" xfId="0" applyFont="1" applyFill="1" applyBorder="1" applyAlignment="1">
      <alignment horizontal="center" vertical="center"/>
    </xf>
    <xf numFmtId="0" fontId="15" fillId="5" borderId="36" xfId="0" applyFont="1" applyFill="1" applyBorder="1" applyAlignment="1">
      <alignment horizontal="center" vertical="center"/>
    </xf>
    <xf numFmtId="0" fontId="14" fillId="5" borderId="36" xfId="0" applyFont="1" applyFill="1" applyBorder="1" applyAlignment="1">
      <alignment horizontal="center" vertical="center" wrapText="1"/>
    </xf>
    <xf numFmtId="14" fontId="14" fillId="5" borderId="13" xfId="0" applyNumberFormat="1" applyFont="1" applyFill="1" applyBorder="1" applyAlignment="1">
      <alignment horizontal="center" vertical="center"/>
    </xf>
    <xf numFmtId="0" fontId="22" fillId="5" borderId="11" xfId="0" applyFont="1" applyFill="1" applyBorder="1" applyAlignment="1">
      <alignment horizontal="center" vertical="center"/>
    </xf>
    <xf numFmtId="0" fontId="22" fillId="5" borderId="11" xfId="0" applyFont="1" applyFill="1" applyBorder="1" applyAlignment="1">
      <alignment horizontal="center"/>
    </xf>
    <xf numFmtId="0" fontId="22" fillId="5" borderId="14" xfId="0" applyFont="1" applyFill="1" applyBorder="1" applyAlignment="1">
      <alignment horizontal="right"/>
    </xf>
    <xf numFmtId="14" fontId="14" fillId="5" borderId="6" xfId="0" applyNumberFormat="1" applyFont="1" applyFill="1" applyBorder="1" applyAlignment="1">
      <alignment horizontal="center" vertical="center"/>
    </xf>
    <xf numFmtId="0" fontId="22" fillId="5" borderId="19" xfId="0" applyFont="1" applyFill="1" applyBorder="1" applyAlignment="1">
      <alignment horizontal="center" vertical="center"/>
    </xf>
    <xf numFmtId="0" fontId="22" fillId="5" borderId="19" xfId="0" applyFont="1" applyFill="1" applyBorder="1" applyAlignment="1">
      <alignment horizontal="center"/>
    </xf>
    <xf numFmtId="0" fontId="22" fillId="5" borderId="18" xfId="0" applyFont="1" applyFill="1" applyBorder="1" applyAlignment="1">
      <alignment horizontal="right"/>
    </xf>
    <xf numFmtId="14" fontId="14" fillId="0" borderId="13" xfId="0" applyNumberFormat="1" applyFont="1" applyFill="1" applyBorder="1" applyAlignment="1">
      <alignment horizontal="center" vertical="center"/>
    </xf>
    <xf numFmtId="0" fontId="15" fillId="0" borderId="4" xfId="0" applyFont="1" applyFill="1" applyBorder="1" applyAlignment="1">
      <alignment horizontal="center" vertical="center"/>
    </xf>
    <xf numFmtId="0" fontId="22" fillId="0" borderId="11" xfId="0" applyFont="1" applyFill="1" applyBorder="1" applyAlignment="1">
      <alignment horizontal="center" vertical="center"/>
    </xf>
    <xf numFmtId="0" fontId="14" fillId="0" borderId="4" xfId="0" applyFont="1" applyFill="1" applyBorder="1" applyAlignment="1">
      <alignment horizontal="center" vertical="center" wrapText="1"/>
    </xf>
    <xf numFmtId="0" fontId="22" fillId="0" borderId="11" xfId="0" applyFont="1" applyFill="1" applyBorder="1" applyAlignment="1">
      <alignment horizontal="center"/>
    </xf>
    <xf numFmtId="0" fontId="22" fillId="0" borderId="14" xfId="0" applyFont="1" applyFill="1" applyBorder="1" applyAlignment="1">
      <alignment horizontal="right"/>
    </xf>
    <xf numFmtId="0" fontId="15" fillId="0" borderId="11" xfId="0" applyFont="1" applyFill="1" applyBorder="1" applyAlignment="1">
      <alignment horizontal="center" vertical="center"/>
    </xf>
    <xf numFmtId="0" fontId="14" fillId="0" borderId="11" xfId="0" applyFont="1" applyFill="1" applyBorder="1" applyAlignment="1">
      <alignment horizontal="center" vertical="center" wrapText="1"/>
    </xf>
    <xf numFmtId="0" fontId="14" fillId="0" borderId="11" xfId="0" applyFont="1" applyFill="1" applyBorder="1" applyAlignment="1">
      <alignment horizontal="center" vertical="center"/>
    </xf>
    <xf numFmtId="14" fontId="26" fillId="5" borderId="35" xfId="0" applyNumberFormat="1" applyFont="1" applyFill="1" applyBorder="1" applyAlignment="1">
      <alignment horizontal="center" vertical="center"/>
    </xf>
    <xf numFmtId="0" fontId="27" fillId="5" borderId="36" xfId="0" applyFont="1" applyFill="1" applyBorder="1" applyAlignment="1">
      <alignment horizontal="center" vertical="center"/>
    </xf>
    <xf numFmtId="0" fontId="27" fillId="5" borderId="36" xfId="0" applyFont="1" applyFill="1" applyBorder="1" applyAlignment="1">
      <alignment horizontal="center"/>
    </xf>
    <xf numFmtId="0" fontId="27" fillId="5" borderId="37" xfId="0" applyFont="1" applyFill="1" applyBorder="1" applyAlignment="1">
      <alignment horizontal="center" vertical="center" wrapText="1"/>
    </xf>
    <xf numFmtId="0" fontId="18" fillId="5" borderId="11" xfId="0" applyFont="1" applyFill="1" applyBorder="1" applyAlignment="1">
      <alignment horizontal="center" vertical="center"/>
    </xf>
    <xf numFmtId="0" fontId="18" fillId="5" borderId="11" xfId="0" applyFont="1" applyFill="1" applyBorder="1" applyAlignment="1">
      <alignment horizontal="center"/>
    </xf>
    <xf numFmtId="0" fontId="18" fillId="5" borderId="14" xfId="0" applyFont="1" applyFill="1" applyBorder="1" applyAlignment="1">
      <alignment horizontal="right"/>
    </xf>
    <xf numFmtId="0" fontId="18" fillId="5" borderId="14" xfId="0" applyFont="1" applyFill="1" applyBorder="1" applyAlignment="1">
      <alignment horizontal="right" vertical="center"/>
    </xf>
    <xf numFmtId="0" fontId="0" fillId="5" borderId="11" xfId="0" applyFill="1" applyBorder="1" applyAlignment="1">
      <alignment horizontal="center" vertical="center"/>
    </xf>
    <xf numFmtId="14" fontId="15" fillId="0" borderId="15"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xf>
    <xf numFmtId="0" fontId="14" fillId="0" borderId="17" xfId="0" applyFont="1" applyFill="1" applyBorder="1" applyAlignment="1">
      <alignment horizontal="center" vertical="center" wrapText="1"/>
    </xf>
    <xf numFmtId="14" fontId="15" fillId="0" borderId="13" xfId="0" applyNumberFormat="1" applyFont="1" applyFill="1" applyBorder="1" applyAlignment="1">
      <alignment horizontal="center" vertical="center"/>
    </xf>
    <xf numFmtId="0" fontId="18" fillId="0" borderId="11" xfId="0" applyFont="1" applyFill="1" applyBorder="1" applyAlignment="1">
      <alignment horizontal="center" vertical="center"/>
    </xf>
    <xf numFmtId="0" fontId="18" fillId="0" borderId="11" xfId="0" applyFont="1" applyFill="1" applyBorder="1" applyAlignment="1">
      <alignment horizontal="center"/>
    </xf>
    <xf numFmtId="0" fontId="18" fillId="0" borderId="14" xfId="0" applyFont="1" applyFill="1" applyBorder="1" applyAlignment="1">
      <alignment horizontal="right"/>
    </xf>
    <xf numFmtId="0" fontId="18" fillId="0" borderId="14" xfId="0" applyFont="1" applyFill="1" applyBorder="1" applyAlignment="1">
      <alignment horizontal="right" vertical="center"/>
    </xf>
    <xf numFmtId="0" fontId="0" fillId="0" borderId="11" xfId="0" applyFill="1" applyBorder="1" applyAlignment="1">
      <alignment horizontal="center" vertical="center"/>
    </xf>
    <xf numFmtId="14" fontId="15" fillId="0" borderId="3" xfId="0" applyNumberFormat="1" applyFont="1" applyFill="1" applyBorder="1" applyAlignment="1">
      <alignment horizontal="center" vertical="center"/>
    </xf>
    <xf numFmtId="0" fontId="18" fillId="0" borderId="4" xfId="0" applyFont="1" applyFill="1" applyBorder="1" applyAlignment="1">
      <alignment horizontal="center" vertical="center"/>
    </xf>
    <xf numFmtId="0" fontId="0" fillId="0" borderId="4" xfId="0" applyFill="1" applyBorder="1" applyAlignment="1">
      <alignment horizontal="center" vertical="center"/>
    </xf>
    <xf numFmtId="0" fontId="18" fillId="0" borderId="4" xfId="0" applyFont="1" applyFill="1" applyBorder="1" applyAlignment="1">
      <alignment horizontal="center"/>
    </xf>
    <xf numFmtId="0" fontId="0" fillId="0" borderId="11" xfId="0" applyFill="1" applyBorder="1" applyAlignment="1">
      <alignment horizontal="center"/>
    </xf>
    <xf numFmtId="0" fontId="0" fillId="0" borderId="14" xfId="0" applyFill="1" applyBorder="1" applyAlignment="1">
      <alignment horizontal="right"/>
    </xf>
    <xf numFmtId="0" fontId="18" fillId="5" borderId="36" xfId="0" applyFont="1" applyFill="1" applyBorder="1" applyAlignment="1">
      <alignment horizontal="center" vertical="center"/>
    </xf>
    <xf numFmtId="0" fontId="0" fillId="5" borderId="36" xfId="0" applyFill="1" applyBorder="1" applyAlignment="1">
      <alignment horizontal="center" vertical="center"/>
    </xf>
    <xf numFmtId="0" fontId="18" fillId="5" borderId="36" xfId="0" applyFont="1" applyFill="1" applyBorder="1" applyAlignment="1">
      <alignment horizontal="center"/>
    </xf>
    <xf numFmtId="0" fontId="18" fillId="5" borderId="37" xfId="0" applyFont="1" applyFill="1" applyBorder="1" applyAlignment="1">
      <alignment horizontal="right"/>
    </xf>
    <xf numFmtId="0" fontId="0" fillId="5" borderId="11" xfId="0" applyFill="1" applyBorder="1" applyAlignment="1">
      <alignment horizontal="center"/>
    </xf>
    <xf numFmtId="0" fontId="0" fillId="5" borderId="14" xfId="0" applyFill="1" applyBorder="1" applyAlignment="1">
      <alignment horizontal="right"/>
    </xf>
    <xf numFmtId="14" fontId="14" fillId="0" borderId="15" xfId="0" applyNumberFormat="1" applyFont="1" applyFill="1" applyBorder="1" applyAlignment="1">
      <alignment horizontal="center" vertical="center"/>
    </xf>
    <xf numFmtId="0" fontId="22" fillId="0" borderId="1" xfId="0" applyFont="1" applyFill="1" applyBorder="1" applyAlignment="1">
      <alignment horizontal="center" vertical="center"/>
    </xf>
    <xf numFmtId="0" fontId="22" fillId="0" borderId="1" xfId="0" applyFont="1" applyFill="1" applyBorder="1" applyAlignment="1">
      <alignment horizontal="center"/>
    </xf>
    <xf numFmtId="0" fontId="22" fillId="0" borderId="17" xfId="0" applyFont="1" applyFill="1" applyBorder="1" applyAlignment="1">
      <alignment horizontal="right"/>
    </xf>
    <xf numFmtId="0" fontId="18" fillId="0" borderId="5" xfId="0" applyFont="1" applyFill="1" applyBorder="1" applyAlignment="1">
      <alignment horizontal="right"/>
    </xf>
    <xf numFmtId="14" fontId="7" fillId="5" borderId="15" xfId="0" applyNumberFormat="1" applyFont="1" applyFill="1" applyBorder="1" applyAlignment="1">
      <alignment horizontal="center" vertical="center"/>
    </xf>
    <xf numFmtId="0" fontId="7" fillId="5" borderId="1" xfId="0" applyFont="1" applyFill="1" applyBorder="1" applyAlignment="1">
      <alignment horizontal="center" vertical="center"/>
    </xf>
    <xf numFmtId="0" fontId="7" fillId="5" borderId="1" xfId="0" applyNumberFormat="1" applyFont="1" applyFill="1" applyBorder="1" applyAlignment="1">
      <alignment horizontal="center" vertical="center"/>
    </xf>
    <xf numFmtId="164" fontId="7" fillId="5" borderId="1" xfId="0" applyNumberFormat="1" applyFont="1" applyFill="1" applyBorder="1" applyAlignment="1">
      <alignment horizontal="center" vertical="center"/>
    </xf>
    <xf numFmtId="164" fontId="7" fillId="5" borderId="1" xfId="0" applyNumberFormat="1" applyFont="1" applyFill="1" applyBorder="1" applyAlignment="1" applyProtection="1">
      <alignment horizontal="center" vertical="center"/>
      <protection hidden="1"/>
    </xf>
    <xf numFmtId="0" fontId="7" fillId="5" borderId="11" xfId="0" applyFont="1" applyFill="1" applyBorder="1" applyAlignment="1">
      <alignment horizontal="center" vertical="center"/>
    </xf>
    <xf numFmtId="0" fontId="23" fillId="5" borderId="14" xfId="0" applyFont="1" applyFill="1" applyBorder="1" applyAlignment="1">
      <alignment horizontal="center" vertical="center"/>
    </xf>
    <xf numFmtId="14" fontId="7" fillId="5" borderId="9" xfId="0" applyNumberFormat="1" applyFont="1" applyFill="1" applyBorder="1" applyAlignment="1">
      <alignment horizontal="center" vertical="center"/>
    </xf>
    <xf numFmtId="0" fontId="7" fillId="5" borderId="7" xfId="0" applyFont="1" applyFill="1" applyBorder="1" applyAlignment="1">
      <alignment horizontal="center" vertical="center"/>
    </xf>
    <xf numFmtId="0" fontId="7" fillId="5" borderId="7" xfId="0" applyNumberFormat="1" applyFont="1" applyFill="1" applyBorder="1" applyAlignment="1">
      <alignment horizontal="center" vertical="center"/>
    </xf>
    <xf numFmtId="164" fontId="7" fillId="5" borderId="7" xfId="0" applyNumberFormat="1" applyFont="1" applyFill="1" applyBorder="1" applyAlignment="1">
      <alignment horizontal="center" vertical="center"/>
    </xf>
    <xf numFmtId="164" fontId="7" fillId="5" borderId="7" xfId="0" applyNumberFormat="1" applyFont="1" applyFill="1" applyBorder="1" applyAlignment="1" applyProtection="1">
      <alignment horizontal="center" vertical="center"/>
      <protection hidden="1"/>
    </xf>
    <xf numFmtId="0" fontId="7" fillId="5" borderId="19" xfId="0" applyFont="1" applyFill="1" applyBorder="1" applyAlignment="1">
      <alignment horizontal="center" vertical="center"/>
    </xf>
    <xf numFmtId="0" fontId="23" fillId="5" borderId="18" xfId="0" applyFont="1" applyFill="1" applyBorder="1" applyAlignment="1">
      <alignment horizontal="center" vertical="center"/>
    </xf>
    <xf numFmtId="0" fontId="17" fillId="0" borderId="41" xfId="0" applyFont="1" applyFill="1" applyBorder="1" applyAlignment="1">
      <alignment horizontal="center" vertical="center"/>
    </xf>
    <xf numFmtId="0" fontId="17" fillId="0" borderId="41" xfId="0" applyFont="1" applyFill="1" applyBorder="1" applyAlignment="1">
      <alignment vertical="center"/>
    </xf>
    <xf numFmtId="0" fontId="17" fillId="4" borderId="35" xfId="0" applyFont="1" applyFill="1" applyBorder="1" applyAlignment="1">
      <alignment vertical="center"/>
    </xf>
    <xf numFmtId="0" fontId="17" fillId="4" borderId="36" xfId="0" applyFont="1" applyFill="1" applyBorder="1" applyAlignment="1">
      <alignment vertical="center"/>
    </xf>
    <xf numFmtId="0" fontId="17" fillId="4" borderId="36" xfId="0" applyFont="1" applyFill="1" applyBorder="1" applyAlignment="1">
      <alignment horizontal="center" vertical="center"/>
    </xf>
    <xf numFmtId="0" fontId="17" fillId="4" borderId="37" xfId="0" applyFont="1" applyFill="1" applyBorder="1" applyAlignment="1">
      <alignment horizontal="center" vertical="center"/>
    </xf>
    <xf numFmtId="0" fontId="17" fillId="0" borderId="36" xfId="0" applyFont="1" applyFill="1" applyBorder="1" applyAlignment="1">
      <alignment horizontal="center" vertical="center"/>
    </xf>
    <xf numFmtId="0" fontId="17" fillId="0" borderId="37" xfId="0" applyFont="1" applyFill="1" applyBorder="1" applyAlignment="1">
      <alignment horizontal="center" vertical="center"/>
    </xf>
    <xf numFmtId="1" fontId="0" fillId="0" borderId="4" xfId="0" applyNumberFormat="1" applyFill="1" applyBorder="1" applyAlignment="1">
      <alignment horizontal="center" vertical="center"/>
    </xf>
    <xf numFmtId="1" fontId="0" fillId="5" borderId="11" xfId="0" applyNumberFormat="1" applyFill="1" applyBorder="1" applyAlignment="1">
      <alignment horizontal="center" vertical="center"/>
    </xf>
    <xf numFmtId="1" fontId="22" fillId="5" borderId="11" xfId="0" applyNumberFormat="1" applyFont="1" applyFill="1" applyBorder="1" applyAlignment="1">
      <alignment horizontal="center" vertical="center"/>
    </xf>
    <xf numFmtId="1" fontId="22" fillId="5" borderId="19" xfId="0" applyNumberFormat="1" applyFont="1" applyFill="1" applyBorder="1" applyAlignment="1">
      <alignment horizontal="center" vertical="center"/>
    </xf>
    <xf numFmtId="0" fontId="28" fillId="0" borderId="0" xfId="0" applyFont="1" applyAlignment="1">
      <alignment horizontal="center" vertical="center"/>
    </xf>
    <xf numFmtId="0" fontId="0" fillId="0" borderId="0" xfId="0" applyAlignment="1">
      <alignment horizontal="center" vertical="center"/>
    </xf>
    <xf numFmtId="2" fontId="28" fillId="0" borderId="0" xfId="0" applyNumberFormat="1" applyFont="1" applyAlignment="1">
      <alignment horizontal="center" vertical="center"/>
    </xf>
    <xf numFmtId="2" fontId="0" fillId="0" borderId="0" xfId="0" applyNumberFormat="1" applyAlignment="1">
      <alignment horizontal="center" vertical="center"/>
    </xf>
    <xf numFmtId="1" fontId="22" fillId="0" borderId="1" xfId="0" applyNumberFormat="1" applyFont="1" applyFill="1" applyBorder="1" applyAlignment="1">
      <alignment horizontal="center" vertical="center"/>
    </xf>
    <xf numFmtId="1" fontId="22" fillId="0" borderId="11" xfId="0" applyNumberFormat="1" applyFont="1" applyFill="1" applyBorder="1" applyAlignment="1">
      <alignment horizontal="center" vertical="center"/>
    </xf>
    <xf numFmtId="0" fontId="0" fillId="0" borderId="21" xfId="0"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0" borderId="0"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19" fillId="0" borderId="21" xfId="0" applyFont="1" applyFill="1" applyBorder="1" applyAlignment="1">
      <alignment horizontal="center" vertical="center" wrapText="1"/>
    </xf>
    <xf numFmtId="0" fontId="19" fillId="0" borderId="22" xfId="0" applyFont="1" applyFill="1" applyBorder="1" applyAlignment="1">
      <alignment horizontal="center" vertical="center" wrapText="1"/>
    </xf>
    <xf numFmtId="0" fontId="19" fillId="0" borderId="23" xfId="0" applyFont="1" applyFill="1" applyBorder="1" applyAlignment="1">
      <alignment horizontal="center" vertical="center" wrapText="1"/>
    </xf>
    <xf numFmtId="0" fontId="19" fillId="0" borderId="26" xfId="0" applyFont="1" applyFill="1" applyBorder="1" applyAlignment="1">
      <alignment horizontal="center" vertical="center" wrapText="1"/>
    </xf>
    <xf numFmtId="0" fontId="19" fillId="0" borderId="27" xfId="0" applyFont="1" applyFill="1" applyBorder="1" applyAlignment="1">
      <alignment horizontal="center" vertical="center" wrapText="1"/>
    </xf>
    <xf numFmtId="0" fontId="19" fillId="0" borderId="28" xfId="0" applyFont="1" applyFill="1" applyBorder="1" applyAlignment="1">
      <alignment horizontal="center" vertical="center" wrapText="1"/>
    </xf>
    <xf numFmtId="0" fontId="19" fillId="0" borderId="10" xfId="0" applyFont="1" applyFill="1" applyBorder="1" applyAlignment="1">
      <alignment horizontal="center"/>
    </xf>
    <xf numFmtId="0" fontId="19" fillId="0" borderId="29" xfId="0" applyFont="1" applyFill="1" applyBorder="1" applyAlignment="1">
      <alignment horizontal="center"/>
    </xf>
    <xf numFmtId="0" fontId="19" fillId="0" borderId="0" xfId="0" applyFont="1" applyFill="1" applyBorder="1" applyAlignment="1">
      <alignment horizontal="left"/>
    </xf>
    <xf numFmtId="0" fontId="19" fillId="0" borderId="22" xfId="0" applyFont="1" applyFill="1" applyBorder="1" applyAlignment="1">
      <alignment horizontal="left"/>
    </xf>
    <xf numFmtId="0" fontId="19" fillId="0" borderId="0" xfId="0" applyFont="1" applyFill="1" applyBorder="1" applyAlignment="1">
      <alignment horizontal="center"/>
    </xf>
    <xf numFmtId="0" fontId="25" fillId="0" borderId="10" xfId="0" applyFont="1" applyFill="1" applyBorder="1" applyAlignment="1">
      <alignment horizontal="center" vertical="center"/>
    </xf>
    <xf numFmtId="0" fontId="25" fillId="0" borderId="29" xfId="0" applyFont="1" applyFill="1" applyBorder="1" applyAlignment="1">
      <alignment horizontal="center" vertical="center"/>
    </xf>
    <xf numFmtId="0" fontId="25" fillId="0" borderId="30" xfId="0" applyFont="1" applyFill="1" applyBorder="1" applyAlignment="1">
      <alignment horizontal="center" vertical="center"/>
    </xf>
    <xf numFmtId="0" fontId="25" fillId="0" borderId="12" xfId="0" applyFont="1" applyFill="1" applyBorder="1" applyAlignment="1">
      <alignment horizontal="center" vertical="center"/>
    </xf>
    <xf numFmtId="0" fontId="25" fillId="0" borderId="16" xfId="0" applyFont="1" applyFill="1" applyBorder="1" applyAlignment="1">
      <alignment horizontal="center" vertical="center"/>
    </xf>
    <xf numFmtId="0" fontId="25" fillId="0" borderId="21" xfId="0" applyFont="1" applyFill="1" applyBorder="1" applyAlignment="1">
      <alignment horizontal="left" vertical="top"/>
    </xf>
    <xf numFmtId="0" fontId="25" fillId="0" borderId="22" xfId="0" applyFont="1" applyFill="1" applyBorder="1" applyAlignment="1">
      <alignment horizontal="left" vertical="top"/>
    </xf>
    <xf numFmtId="0" fontId="25" fillId="0" borderId="23" xfId="0" applyFont="1" applyFill="1" applyBorder="1" applyAlignment="1">
      <alignment horizontal="left" vertical="top"/>
    </xf>
    <xf numFmtId="0" fontId="25" fillId="0" borderId="24" xfId="0" applyFont="1" applyFill="1" applyBorder="1" applyAlignment="1">
      <alignment horizontal="left" vertical="top"/>
    </xf>
    <xf numFmtId="0" fontId="25" fillId="0" borderId="0" xfId="0" applyFont="1" applyFill="1" applyBorder="1" applyAlignment="1">
      <alignment horizontal="left" vertical="top"/>
    </xf>
    <xf numFmtId="0" fontId="25" fillId="0" borderId="25" xfId="0" applyFont="1" applyFill="1" applyBorder="1" applyAlignment="1">
      <alignment horizontal="left" vertical="top"/>
    </xf>
    <xf numFmtId="0" fontId="25" fillId="0" borderId="26" xfId="0" applyFont="1" applyFill="1" applyBorder="1" applyAlignment="1">
      <alignment horizontal="left" vertical="top"/>
    </xf>
    <xf numFmtId="0" fontId="25" fillId="0" borderId="27" xfId="0" applyFont="1" applyFill="1" applyBorder="1" applyAlignment="1">
      <alignment horizontal="left" vertical="top"/>
    </xf>
    <xf numFmtId="0" fontId="25" fillId="0" borderId="28" xfId="0" applyFont="1" applyFill="1" applyBorder="1" applyAlignment="1">
      <alignment horizontal="left" vertical="top"/>
    </xf>
    <xf numFmtId="0" fontId="0" fillId="3" borderId="0" xfId="0" applyFill="1" applyBorder="1" applyAlignment="1">
      <alignment horizontal="center" vertical="center"/>
    </xf>
    <xf numFmtId="0" fontId="19" fillId="0" borderId="30" xfId="0" applyFont="1" applyFill="1" applyBorder="1" applyAlignment="1">
      <alignment horizontal="center"/>
    </xf>
    <xf numFmtId="0" fontId="25" fillId="2" borderId="10" xfId="0" applyFont="1" applyFill="1" applyBorder="1" applyAlignment="1">
      <alignment horizontal="center" vertical="center"/>
    </xf>
    <xf numFmtId="0" fontId="25" fillId="2" borderId="29" xfId="0" applyFont="1" applyFill="1" applyBorder="1" applyAlignment="1">
      <alignment horizontal="center" vertical="center"/>
    </xf>
    <xf numFmtId="0" fontId="25" fillId="2" borderId="30" xfId="0" applyFont="1" applyFill="1" applyBorder="1" applyAlignment="1">
      <alignment horizontal="center" vertical="center"/>
    </xf>
    <xf numFmtId="0" fontId="17" fillId="0" borderId="20" xfId="0" applyFont="1" applyFill="1" applyBorder="1" applyAlignment="1">
      <alignment horizontal="center" vertical="center"/>
    </xf>
    <xf numFmtId="0" fontId="17" fillId="0" borderId="34" xfId="0" applyFont="1" applyFill="1" applyBorder="1" applyAlignment="1">
      <alignment horizontal="center" vertical="center"/>
    </xf>
    <xf numFmtId="0" fontId="17" fillId="0" borderId="12" xfId="0" applyFont="1" applyFill="1" applyBorder="1" applyAlignment="1">
      <alignment horizontal="center" vertical="center"/>
    </xf>
    <xf numFmtId="0" fontId="17" fillId="0" borderId="16" xfId="0" applyFont="1" applyFill="1" applyBorder="1" applyAlignment="1">
      <alignment horizontal="center" vertical="center"/>
    </xf>
    <xf numFmtId="0" fontId="17" fillId="0" borderId="22" xfId="0" applyFont="1" applyFill="1" applyBorder="1" applyAlignment="1">
      <alignment horizontal="center" vertical="center"/>
    </xf>
    <xf numFmtId="0" fontId="17" fillId="0" borderId="27" xfId="0" applyFont="1" applyFill="1" applyBorder="1" applyAlignment="1">
      <alignment horizontal="center" vertical="center"/>
    </xf>
    <xf numFmtId="0" fontId="19" fillId="0" borderId="21" xfId="0" applyFont="1" applyFill="1" applyBorder="1" applyAlignment="1">
      <alignment horizontal="left" vertical="top"/>
    </xf>
    <xf numFmtId="0" fontId="19" fillId="0" borderId="22" xfId="0" applyFont="1" applyFill="1" applyBorder="1" applyAlignment="1">
      <alignment horizontal="left" vertical="top"/>
    </xf>
    <xf numFmtId="0" fontId="19" fillId="0" borderId="23" xfId="0" applyFont="1" applyFill="1" applyBorder="1" applyAlignment="1">
      <alignment horizontal="left" vertical="top"/>
    </xf>
    <xf numFmtId="0" fontId="19" fillId="0" borderId="24" xfId="0" applyFont="1" applyFill="1" applyBorder="1" applyAlignment="1">
      <alignment horizontal="left" vertical="top"/>
    </xf>
    <xf numFmtId="0" fontId="19" fillId="0" borderId="0" xfId="0" applyFont="1" applyFill="1" applyBorder="1" applyAlignment="1">
      <alignment horizontal="left" vertical="top"/>
    </xf>
    <xf numFmtId="0" fontId="19" fillId="0" borderId="25" xfId="0" applyFont="1" applyFill="1" applyBorder="1" applyAlignment="1">
      <alignment horizontal="left" vertical="top"/>
    </xf>
    <xf numFmtId="0" fontId="19" fillId="0" borderId="26" xfId="0" applyFont="1" applyFill="1" applyBorder="1" applyAlignment="1">
      <alignment horizontal="left" vertical="top"/>
    </xf>
    <xf numFmtId="0" fontId="19" fillId="0" borderId="27" xfId="0" applyFont="1" applyFill="1" applyBorder="1" applyAlignment="1">
      <alignment horizontal="left" vertical="top"/>
    </xf>
    <xf numFmtId="0" fontId="19" fillId="0" borderId="28" xfId="0" applyFont="1" applyFill="1" applyBorder="1" applyAlignment="1">
      <alignment horizontal="left" vertical="top"/>
    </xf>
    <xf numFmtId="0" fontId="19" fillId="0" borderId="22" xfId="0" applyFont="1" applyFill="1" applyBorder="1" applyAlignment="1">
      <alignment horizontal="center"/>
    </xf>
    <xf numFmtId="0" fontId="10" fillId="2" borderId="31"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3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2" fillId="0" borderId="0" xfId="0" applyFont="1" applyFill="1" applyAlignment="1">
      <alignment horizontal="center" vertical="center"/>
    </xf>
    <xf numFmtId="0" fontId="12" fillId="2" borderId="20" xfId="0" applyFont="1" applyFill="1" applyBorder="1" applyAlignment="1">
      <alignment horizontal="center" vertical="center"/>
    </xf>
    <xf numFmtId="0" fontId="12" fillId="2" borderId="34" xfId="0" applyFont="1" applyFill="1" applyBorder="1" applyAlignment="1">
      <alignment horizontal="center" vertical="center"/>
    </xf>
    <xf numFmtId="0" fontId="13" fillId="2" borderId="10" xfId="0" applyFont="1" applyFill="1" applyBorder="1" applyAlignment="1">
      <alignment horizontal="center" vertical="center" wrapText="1"/>
    </xf>
    <xf numFmtId="0" fontId="13" fillId="2" borderId="30" xfId="0" applyFont="1" applyFill="1" applyBorder="1" applyAlignment="1">
      <alignment horizontal="center" vertical="center" wrapText="1"/>
    </xf>
    <xf numFmtId="0" fontId="12" fillId="2" borderId="12"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0"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2" fillId="2" borderId="10" xfId="0" applyFont="1" applyFill="1" applyBorder="1" applyAlignment="1">
      <alignment horizontal="center"/>
    </xf>
    <xf numFmtId="0" fontId="12" fillId="2" borderId="29" xfId="0" applyFont="1" applyFill="1" applyBorder="1" applyAlignment="1">
      <alignment horizontal="center"/>
    </xf>
    <xf numFmtId="0" fontId="12" fillId="2" borderId="30" xfId="0" applyFont="1" applyFill="1" applyBorder="1" applyAlignment="1">
      <alignment horizontal="center"/>
    </xf>
    <xf numFmtId="0" fontId="21" fillId="0" borderId="21" xfId="0" applyFont="1" applyFill="1"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center"/>
    </xf>
    <xf numFmtId="0" fontId="21" fillId="0" borderId="24" xfId="0" applyFont="1" applyFill="1" applyBorder="1" applyAlignment="1">
      <alignment horizontal="center"/>
    </xf>
    <xf numFmtId="0" fontId="21" fillId="0" borderId="0" xfId="0" applyFont="1" applyFill="1" applyBorder="1" applyAlignment="1">
      <alignment horizontal="center"/>
    </xf>
    <xf numFmtId="0" fontId="21" fillId="0" borderId="25" xfId="0" applyFont="1" applyFill="1" applyBorder="1" applyAlignment="1">
      <alignment horizontal="center"/>
    </xf>
    <xf numFmtId="0" fontId="21" fillId="0" borderId="26" xfId="0" applyFont="1" applyFill="1" applyBorder="1" applyAlignment="1">
      <alignment horizontal="center"/>
    </xf>
    <xf numFmtId="0" fontId="21" fillId="0" borderId="27" xfId="0" applyFont="1" applyFill="1" applyBorder="1" applyAlignment="1">
      <alignment horizontal="center"/>
    </xf>
    <xf numFmtId="0" fontId="21" fillId="0" borderId="28" xfId="0" applyFont="1" applyFill="1" applyBorder="1" applyAlignment="1">
      <alignment horizontal="center"/>
    </xf>
    <xf numFmtId="0" fontId="20" fillId="0" borderId="21" xfId="0" applyFont="1" applyFill="1" applyBorder="1" applyAlignment="1">
      <alignment horizontal="center" vertical="center" wrapText="1"/>
    </xf>
    <xf numFmtId="0" fontId="20" fillId="0" borderId="22"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20" fillId="0" borderId="27" xfId="0" applyFont="1" applyFill="1" applyBorder="1" applyAlignment="1">
      <alignment horizontal="center" vertical="center" wrapText="1"/>
    </xf>
    <xf numFmtId="0" fontId="20" fillId="0" borderId="28" xfId="0" applyFont="1" applyFill="1" applyBorder="1" applyAlignment="1">
      <alignment horizontal="center" vertical="center" wrapText="1"/>
    </xf>
    <xf numFmtId="0" fontId="20" fillId="0" borderId="21" xfId="0" applyFont="1" applyFill="1" applyBorder="1" applyAlignment="1">
      <alignment horizontal="center" vertical="center"/>
    </xf>
    <xf numFmtId="0" fontId="20" fillId="0" borderId="22" xfId="0" applyFont="1" applyFill="1" applyBorder="1" applyAlignment="1">
      <alignment horizontal="center" vertical="center"/>
    </xf>
    <xf numFmtId="0" fontId="20" fillId="0" borderId="23" xfId="0" applyFont="1" applyFill="1" applyBorder="1" applyAlignment="1">
      <alignment horizontal="center" vertical="center"/>
    </xf>
    <xf numFmtId="0" fontId="20" fillId="0" borderId="26" xfId="0" applyFont="1" applyFill="1" applyBorder="1" applyAlignment="1">
      <alignment horizontal="center" vertical="center"/>
    </xf>
    <xf numFmtId="0" fontId="20" fillId="0" borderId="27" xfId="0" applyFont="1" applyFill="1" applyBorder="1" applyAlignment="1">
      <alignment horizontal="center" vertical="center"/>
    </xf>
    <xf numFmtId="0" fontId="20" fillId="0" borderId="28" xfId="0" applyFont="1" applyFill="1" applyBorder="1" applyAlignment="1">
      <alignment horizontal="center" vertical="center"/>
    </xf>
    <xf numFmtId="0" fontId="20" fillId="0" borderId="10" xfId="0" applyFont="1" applyFill="1" applyBorder="1" applyAlignment="1">
      <alignment horizontal="center" vertical="center"/>
    </xf>
    <xf numFmtId="0" fontId="20" fillId="0" borderId="29" xfId="0" applyFont="1" applyFill="1" applyBorder="1" applyAlignment="1">
      <alignment horizontal="center" vertical="center"/>
    </xf>
    <xf numFmtId="0" fontId="20" fillId="0" borderId="30" xfId="0" applyFont="1" applyFill="1" applyBorder="1" applyAlignment="1">
      <alignment horizontal="center" vertical="center"/>
    </xf>
    <xf numFmtId="0" fontId="20" fillId="0" borderId="24"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19" fillId="0" borderId="27" xfId="0" applyFont="1" applyFill="1" applyBorder="1" applyAlignment="1">
      <alignment horizontal="center"/>
    </xf>
    <xf numFmtId="0" fontId="20" fillId="0" borderId="22" xfId="0" applyFont="1" applyFill="1" applyBorder="1" applyAlignment="1">
      <alignment horizontal="left"/>
    </xf>
    <xf numFmtId="0" fontId="20" fillId="0" borderId="0" xfId="0" applyFont="1" applyFill="1" applyBorder="1" applyAlignment="1">
      <alignment horizontal="left"/>
    </xf>
    <xf numFmtId="0" fontId="19" fillId="0" borderId="21" xfId="0" applyFont="1" applyFill="1" applyBorder="1" applyAlignment="1">
      <alignment horizontal="center" vertical="center"/>
    </xf>
    <xf numFmtId="0" fontId="19" fillId="0" borderId="22" xfId="0" applyFont="1" applyFill="1" applyBorder="1" applyAlignment="1">
      <alignment horizontal="center" vertical="center"/>
    </xf>
    <xf numFmtId="0" fontId="19" fillId="0" borderId="23" xfId="0" applyFont="1" applyFill="1" applyBorder="1" applyAlignment="1">
      <alignment horizontal="center" vertical="center"/>
    </xf>
    <xf numFmtId="0" fontId="19" fillId="0" borderId="26" xfId="0" applyFont="1" applyFill="1" applyBorder="1" applyAlignment="1">
      <alignment horizontal="center" vertical="center"/>
    </xf>
    <xf numFmtId="0" fontId="19" fillId="0" borderId="27" xfId="0" applyFont="1" applyFill="1" applyBorder="1" applyAlignment="1">
      <alignment horizontal="center" vertical="center"/>
    </xf>
    <xf numFmtId="0" fontId="19" fillId="0" borderId="28" xfId="0" applyFont="1" applyFill="1" applyBorder="1" applyAlignment="1">
      <alignment horizontal="center" vertical="center"/>
    </xf>
    <xf numFmtId="0" fontId="0" fillId="0" borderId="0" xfId="0" applyAlignment="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FFFF99"/>
      <color rgb="FFFFFFCC"/>
      <color rgb="FF800000"/>
      <color rgb="FF990033"/>
      <color rgb="FF00CC00"/>
      <color rgb="FFFF9900"/>
      <color rgb="FF33CC33"/>
      <color rgb="FF009900"/>
      <color rgb="FF9933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57149</xdr:colOff>
      <xdr:row>0</xdr:row>
      <xdr:rowOff>28575</xdr:rowOff>
    </xdr:from>
    <xdr:to>
      <xdr:col>3</xdr:col>
      <xdr:colOff>592090</xdr:colOff>
      <xdr:row>2</xdr:row>
      <xdr:rowOff>84667</xdr:rowOff>
    </xdr:to>
    <xdr:pic>
      <xdr:nvPicPr>
        <xdr:cNvPr id="2" name="3 Imagen">
          <a:extLst>
            <a:ext uri="{FF2B5EF4-FFF2-40B4-BE49-F238E27FC236}">
              <a16:creationId xmlns:a16="http://schemas.microsoft.com/office/drawing/2014/main" id="{1AA322AA-AFD1-4332-A3E2-B1A6B54C7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24</xdr:col>
      <xdr:colOff>57149</xdr:colOff>
      <xdr:row>0</xdr:row>
      <xdr:rowOff>28575</xdr:rowOff>
    </xdr:from>
    <xdr:ext cx="2439941" cy="818092"/>
    <xdr:pic>
      <xdr:nvPicPr>
        <xdr:cNvPr id="4" name="3 Imagen">
          <a:extLst>
            <a:ext uri="{FF2B5EF4-FFF2-40B4-BE49-F238E27FC236}">
              <a16:creationId xmlns:a16="http://schemas.microsoft.com/office/drawing/2014/main" id="{2A99C419-DAED-4434-B264-0334A1645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29724"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57149</xdr:colOff>
      <xdr:row>0</xdr:row>
      <xdr:rowOff>28575</xdr:rowOff>
    </xdr:from>
    <xdr:ext cx="2439941" cy="818092"/>
    <xdr:pic>
      <xdr:nvPicPr>
        <xdr:cNvPr id="16" name="3 Imagen">
          <a:extLst>
            <a:ext uri="{FF2B5EF4-FFF2-40B4-BE49-F238E27FC236}">
              <a16:creationId xmlns:a16="http://schemas.microsoft.com/office/drawing/2014/main" id="{E2C91020-B9D1-48B8-B5CE-7B81E25EB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36</xdr:col>
      <xdr:colOff>57149</xdr:colOff>
      <xdr:row>0</xdr:row>
      <xdr:rowOff>28575</xdr:rowOff>
    </xdr:from>
    <xdr:ext cx="2439941" cy="818092"/>
    <xdr:pic>
      <xdr:nvPicPr>
        <xdr:cNvPr id="17" name="3 Imagen">
          <a:extLst>
            <a:ext uri="{FF2B5EF4-FFF2-40B4-BE49-F238E27FC236}">
              <a16:creationId xmlns:a16="http://schemas.microsoft.com/office/drawing/2014/main" id="{8B420D47-08E3-4678-963F-8F1EC6911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45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28575</xdr:rowOff>
    </xdr:from>
    <xdr:to>
      <xdr:col>3</xdr:col>
      <xdr:colOff>484717</xdr:colOff>
      <xdr:row>2</xdr:row>
      <xdr:rowOff>189441</xdr:rowOff>
    </xdr:to>
    <xdr:pic>
      <xdr:nvPicPr>
        <xdr:cNvPr id="2" name="3 Imagen">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8575"/>
          <a:ext cx="2142067" cy="560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17</xdr:col>
      <xdr:colOff>57150</xdr:colOff>
      <xdr:row>0</xdr:row>
      <xdr:rowOff>28575</xdr:rowOff>
    </xdr:from>
    <xdr:ext cx="2152650" cy="563033"/>
    <xdr:pic>
      <xdr:nvPicPr>
        <xdr:cNvPr id="8" name="3 Imagen">
          <a:extLst>
            <a:ext uri="{FF2B5EF4-FFF2-40B4-BE49-F238E27FC236}">
              <a16:creationId xmlns:a16="http://schemas.microsoft.com/office/drawing/2014/main" id="{3E519AA4-3159-4DE2-90F2-576EC67BB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8575"/>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645583</xdr:colOff>
      <xdr:row>0</xdr:row>
      <xdr:rowOff>52917</xdr:rowOff>
    </xdr:from>
    <xdr:to>
      <xdr:col>6</xdr:col>
      <xdr:colOff>317500</xdr:colOff>
      <xdr:row>4</xdr:row>
      <xdr:rowOff>144765</xdr:rowOff>
    </xdr:to>
    <xdr:pic>
      <xdr:nvPicPr>
        <xdr:cNvPr id="4" name="3 Imagen">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583" y="52917"/>
          <a:ext cx="3852334" cy="8855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190500</xdr:colOff>
      <xdr:row>0</xdr:row>
      <xdr:rowOff>123825</xdr:rowOff>
    </xdr:from>
    <xdr:to>
      <xdr:col>5</xdr:col>
      <xdr:colOff>219904</xdr:colOff>
      <xdr:row>5</xdr:row>
      <xdr:rowOff>85725</xdr:rowOff>
    </xdr:to>
    <xdr:pic>
      <xdr:nvPicPr>
        <xdr:cNvPr id="5" name="3 Imagen">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3825"/>
          <a:ext cx="3486979"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Z37"/>
  <sheetViews>
    <sheetView topLeftCell="AG1" zoomScale="90" zoomScaleNormal="90" workbookViewId="0">
      <pane ySplit="7" topLeftCell="A8" activePane="bottomLeft" state="frozenSplit"/>
      <selection pane="bottomLeft" activeCell="AX11" sqref="AX11"/>
    </sheetView>
  </sheetViews>
  <sheetFormatPr baseColWidth="10" defaultRowHeight="15" x14ac:dyDescent="0.25"/>
  <cols>
    <col min="1" max="1" width="7.42578125" style="34" customWidth="1"/>
    <col min="2" max="2" width="10.28515625" style="2" customWidth="1"/>
    <col min="3" max="11" width="10.85546875" style="2" customWidth="1"/>
    <col min="12" max="12" width="22.140625" style="2" customWidth="1"/>
    <col min="13" max="13" width="7.42578125" style="34" customWidth="1"/>
    <col min="14" max="14" width="10.28515625" style="2" customWidth="1"/>
    <col min="15" max="23" width="10.85546875" style="2" customWidth="1"/>
    <col min="24" max="24" width="22.140625" style="2" customWidth="1"/>
    <col min="25" max="25" width="7.42578125" customWidth="1"/>
    <col min="26" max="26" width="10.28515625" customWidth="1"/>
    <col min="27" max="35" width="10.85546875" customWidth="1"/>
    <col min="36" max="36" width="22.140625" customWidth="1"/>
    <col min="37" max="37" width="7.42578125" customWidth="1"/>
    <col min="38" max="38" width="10.28515625" customWidth="1"/>
    <col min="39" max="47" width="10.85546875" customWidth="1"/>
    <col min="48" max="48" width="22.140625" customWidth="1"/>
    <col min="175" max="175" width="7.7109375" customWidth="1"/>
    <col min="176" max="176" width="10.28515625" customWidth="1"/>
    <col min="177" max="177" width="7.7109375" customWidth="1"/>
    <col min="178" max="179" width="7.42578125" customWidth="1"/>
    <col min="180" max="184" width="6.7109375" customWidth="1"/>
    <col min="185" max="189" width="10.140625" customWidth="1"/>
    <col min="190" max="191" width="7.140625" customWidth="1"/>
    <col min="431" max="431" width="7.7109375" customWidth="1"/>
    <col min="432" max="432" width="10.28515625" customWidth="1"/>
    <col min="433" max="433" width="7.7109375" customWidth="1"/>
    <col min="434" max="435" width="7.42578125" customWidth="1"/>
    <col min="436" max="440" width="6.7109375" customWidth="1"/>
    <col min="441" max="445" width="10.140625" customWidth="1"/>
    <col min="446" max="447" width="7.140625" customWidth="1"/>
    <col min="687" max="687" width="7.7109375" customWidth="1"/>
    <col min="688" max="688" width="10.28515625" customWidth="1"/>
    <col min="689" max="689" width="7.7109375" customWidth="1"/>
    <col min="690" max="691" width="7.42578125" customWidth="1"/>
    <col min="692" max="696" width="6.7109375" customWidth="1"/>
    <col min="697" max="701" width="10.140625" customWidth="1"/>
    <col min="702" max="703" width="7.140625" customWidth="1"/>
    <col min="943" max="943" width="7.7109375" customWidth="1"/>
    <col min="944" max="944" width="10.28515625" customWidth="1"/>
    <col min="945" max="945" width="7.7109375" customWidth="1"/>
    <col min="946" max="947" width="7.42578125" customWidth="1"/>
    <col min="948" max="952" width="6.7109375" customWidth="1"/>
    <col min="953" max="957" width="10.140625" customWidth="1"/>
    <col min="958" max="959" width="7.140625" customWidth="1"/>
    <col min="1199" max="1199" width="7.7109375" customWidth="1"/>
    <col min="1200" max="1200" width="10.28515625" customWidth="1"/>
    <col min="1201" max="1201" width="7.7109375" customWidth="1"/>
    <col min="1202" max="1203" width="7.42578125" customWidth="1"/>
    <col min="1204" max="1208" width="6.7109375" customWidth="1"/>
    <col min="1209" max="1213" width="10.140625" customWidth="1"/>
    <col min="1214" max="1215" width="7.140625" customWidth="1"/>
    <col min="1455" max="1455" width="7.7109375" customWidth="1"/>
    <col min="1456" max="1456" width="10.28515625" customWidth="1"/>
    <col min="1457" max="1457" width="7.7109375" customWidth="1"/>
    <col min="1458" max="1459" width="7.42578125" customWidth="1"/>
    <col min="1460" max="1464" width="6.7109375" customWidth="1"/>
    <col min="1465" max="1469" width="10.140625" customWidth="1"/>
    <col min="1470" max="1471" width="7.140625" customWidth="1"/>
    <col min="1711" max="1711" width="7.7109375" customWidth="1"/>
    <col min="1712" max="1712" width="10.28515625" customWidth="1"/>
    <col min="1713" max="1713" width="7.7109375" customWidth="1"/>
    <col min="1714" max="1715" width="7.42578125" customWidth="1"/>
    <col min="1716" max="1720" width="6.7109375" customWidth="1"/>
    <col min="1721" max="1725" width="10.140625" customWidth="1"/>
    <col min="1726" max="1727" width="7.140625" customWidth="1"/>
    <col min="1967" max="1967" width="7.7109375" customWidth="1"/>
    <col min="1968" max="1968" width="10.28515625" customWidth="1"/>
    <col min="1969" max="1969" width="7.7109375" customWidth="1"/>
    <col min="1970" max="1971" width="7.42578125" customWidth="1"/>
    <col min="1972" max="1976" width="6.7109375" customWidth="1"/>
    <col min="1977" max="1981" width="10.140625" customWidth="1"/>
    <col min="1982" max="1983" width="7.140625" customWidth="1"/>
    <col min="2223" max="2223" width="7.7109375" customWidth="1"/>
    <col min="2224" max="2224" width="10.28515625" customWidth="1"/>
    <col min="2225" max="2225" width="7.7109375" customWidth="1"/>
    <col min="2226" max="2227" width="7.42578125" customWidth="1"/>
    <col min="2228" max="2232" width="6.7109375" customWidth="1"/>
    <col min="2233" max="2237" width="10.140625" customWidth="1"/>
    <col min="2238" max="2239" width="7.140625" customWidth="1"/>
    <col min="2479" max="2479" width="7.7109375" customWidth="1"/>
    <col min="2480" max="2480" width="10.28515625" customWidth="1"/>
    <col min="2481" max="2481" width="7.7109375" customWidth="1"/>
    <col min="2482" max="2483" width="7.42578125" customWidth="1"/>
    <col min="2484" max="2488" width="6.7109375" customWidth="1"/>
    <col min="2489" max="2493" width="10.140625" customWidth="1"/>
    <col min="2494" max="2495" width="7.140625" customWidth="1"/>
    <col min="2735" max="2735" width="7.7109375" customWidth="1"/>
    <col min="2736" max="2736" width="10.28515625" customWidth="1"/>
    <col min="2737" max="2737" width="7.7109375" customWidth="1"/>
    <col min="2738" max="2739" width="7.42578125" customWidth="1"/>
    <col min="2740" max="2744" width="6.7109375" customWidth="1"/>
    <col min="2745" max="2749" width="10.140625" customWidth="1"/>
    <col min="2750" max="2751" width="7.140625" customWidth="1"/>
    <col min="2991" max="2991" width="7.7109375" customWidth="1"/>
    <col min="2992" max="2992" width="10.28515625" customWidth="1"/>
    <col min="2993" max="2993" width="7.7109375" customWidth="1"/>
    <col min="2994" max="2995" width="7.42578125" customWidth="1"/>
    <col min="2996" max="3000" width="6.7109375" customWidth="1"/>
    <col min="3001" max="3005" width="10.140625" customWidth="1"/>
    <col min="3006" max="3007" width="7.140625" customWidth="1"/>
    <col min="3247" max="3247" width="7.7109375" customWidth="1"/>
    <col min="3248" max="3248" width="10.28515625" customWidth="1"/>
    <col min="3249" max="3249" width="7.7109375" customWidth="1"/>
    <col min="3250" max="3251" width="7.42578125" customWidth="1"/>
    <col min="3252" max="3256" width="6.7109375" customWidth="1"/>
    <col min="3257" max="3261" width="10.140625" customWidth="1"/>
    <col min="3262" max="3263" width="7.140625" customWidth="1"/>
    <col min="3503" max="3503" width="7.7109375" customWidth="1"/>
    <col min="3504" max="3504" width="10.28515625" customWidth="1"/>
    <col min="3505" max="3505" width="7.7109375" customWidth="1"/>
    <col min="3506" max="3507" width="7.42578125" customWidth="1"/>
    <col min="3508" max="3512" width="6.7109375" customWidth="1"/>
    <col min="3513" max="3517" width="10.140625" customWidth="1"/>
    <col min="3518" max="3519" width="7.140625" customWidth="1"/>
    <col min="3759" max="3759" width="7.7109375" customWidth="1"/>
    <col min="3760" max="3760" width="10.28515625" customWidth="1"/>
    <col min="3761" max="3761" width="7.7109375" customWidth="1"/>
    <col min="3762" max="3763" width="7.42578125" customWidth="1"/>
    <col min="3764" max="3768" width="6.7109375" customWidth="1"/>
    <col min="3769" max="3773" width="10.140625" customWidth="1"/>
    <col min="3774" max="3775" width="7.140625" customWidth="1"/>
    <col min="4015" max="4015" width="7.7109375" customWidth="1"/>
    <col min="4016" max="4016" width="10.28515625" customWidth="1"/>
    <col min="4017" max="4017" width="7.7109375" customWidth="1"/>
    <col min="4018" max="4019" width="7.42578125" customWidth="1"/>
    <col min="4020" max="4024" width="6.7109375" customWidth="1"/>
    <col min="4025" max="4029" width="10.140625" customWidth="1"/>
    <col min="4030" max="4031" width="7.140625" customWidth="1"/>
    <col min="4271" max="4271" width="7.7109375" customWidth="1"/>
    <col min="4272" max="4272" width="10.28515625" customWidth="1"/>
    <col min="4273" max="4273" width="7.7109375" customWidth="1"/>
    <col min="4274" max="4275" width="7.42578125" customWidth="1"/>
    <col min="4276" max="4280" width="6.7109375" customWidth="1"/>
    <col min="4281" max="4285" width="10.140625" customWidth="1"/>
    <col min="4286" max="4287" width="7.140625" customWidth="1"/>
    <col min="4527" max="4527" width="7.7109375" customWidth="1"/>
    <col min="4528" max="4528" width="10.28515625" customWidth="1"/>
    <col min="4529" max="4529" width="7.7109375" customWidth="1"/>
    <col min="4530" max="4531" width="7.42578125" customWidth="1"/>
    <col min="4532" max="4536" width="6.7109375" customWidth="1"/>
    <col min="4537" max="4541" width="10.140625" customWidth="1"/>
    <col min="4542" max="4543" width="7.140625" customWidth="1"/>
    <col min="4783" max="4783" width="7.7109375" customWidth="1"/>
    <col min="4784" max="4784" width="10.28515625" customWidth="1"/>
    <col min="4785" max="4785" width="7.7109375" customWidth="1"/>
    <col min="4786" max="4787" width="7.42578125" customWidth="1"/>
    <col min="4788" max="4792" width="6.7109375" customWidth="1"/>
    <col min="4793" max="4797" width="10.140625" customWidth="1"/>
    <col min="4798" max="4799" width="7.140625" customWidth="1"/>
    <col min="5039" max="5039" width="7.7109375" customWidth="1"/>
    <col min="5040" max="5040" width="10.28515625" customWidth="1"/>
    <col min="5041" max="5041" width="7.7109375" customWidth="1"/>
    <col min="5042" max="5043" width="7.42578125" customWidth="1"/>
    <col min="5044" max="5048" width="6.7109375" customWidth="1"/>
    <col min="5049" max="5053" width="10.140625" customWidth="1"/>
    <col min="5054" max="5055" width="7.140625" customWidth="1"/>
    <col min="5295" max="5295" width="7.7109375" customWidth="1"/>
    <col min="5296" max="5296" width="10.28515625" customWidth="1"/>
    <col min="5297" max="5297" width="7.7109375" customWidth="1"/>
    <col min="5298" max="5299" width="7.42578125" customWidth="1"/>
    <col min="5300" max="5304" width="6.7109375" customWidth="1"/>
    <col min="5305" max="5309" width="10.140625" customWidth="1"/>
    <col min="5310" max="5311" width="7.140625" customWidth="1"/>
    <col min="5551" max="5551" width="7.7109375" customWidth="1"/>
    <col min="5552" max="5552" width="10.28515625" customWidth="1"/>
    <col min="5553" max="5553" width="7.7109375" customWidth="1"/>
    <col min="5554" max="5555" width="7.42578125" customWidth="1"/>
    <col min="5556" max="5560" width="6.7109375" customWidth="1"/>
    <col min="5561" max="5565" width="10.140625" customWidth="1"/>
    <col min="5566" max="5567" width="7.140625" customWidth="1"/>
    <col min="5807" max="5807" width="7.7109375" customWidth="1"/>
    <col min="5808" max="5808" width="10.28515625" customWidth="1"/>
    <col min="5809" max="5809" width="7.7109375" customWidth="1"/>
    <col min="5810" max="5811" width="7.42578125" customWidth="1"/>
    <col min="5812" max="5816" width="6.7109375" customWidth="1"/>
    <col min="5817" max="5821" width="10.140625" customWidth="1"/>
    <col min="5822" max="5823" width="7.140625" customWidth="1"/>
    <col min="6063" max="6063" width="7.7109375" customWidth="1"/>
    <col min="6064" max="6064" width="10.28515625" customWidth="1"/>
    <col min="6065" max="6065" width="7.7109375" customWidth="1"/>
    <col min="6066" max="6067" width="7.42578125" customWidth="1"/>
    <col min="6068" max="6072" width="6.7109375" customWidth="1"/>
    <col min="6073" max="6077" width="10.140625" customWidth="1"/>
    <col min="6078" max="6079" width="7.140625" customWidth="1"/>
    <col min="6319" max="6319" width="7.7109375" customWidth="1"/>
    <col min="6320" max="6320" width="10.28515625" customWidth="1"/>
    <col min="6321" max="6321" width="7.7109375" customWidth="1"/>
    <col min="6322" max="6323" width="7.42578125" customWidth="1"/>
    <col min="6324" max="6328" width="6.7109375" customWidth="1"/>
    <col min="6329" max="6333" width="10.140625" customWidth="1"/>
    <col min="6334" max="6335" width="7.140625" customWidth="1"/>
    <col min="6575" max="6575" width="7.7109375" customWidth="1"/>
    <col min="6576" max="6576" width="10.28515625" customWidth="1"/>
    <col min="6577" max="6577" width="7.7109375" customWidth="1"/>
    <col min="6578" max="6579" width="7.42578125" customWidth="1"/>
    <col min="6580" max="6584" width="6.7109375" customWidth="1"/>
    <col min="6585" max="6589" width="10.140625" customWidth="1"/>
    <col min="6590" max="6591" width="7.140625" customWidth="1"/>
    <col min="6831" max="6831" width="7.7109375" customWidth="1"/>
    <col min="6832" max="6832" width="10.28515625" customWidth="1"/>
    <col min="6833" max="6833" width="7.7109375" customWidth="1"/>
    <col min="6834" max="6835" width="7.42578125" customWidth="1"/>
    <col min="6836" max="6840" width="6.7109375" customWidth="1"/>
    <col min="6841" max="6845" width="10.140625" customWidth="1"/>
    <col min="6846" max="6847" width="7.140625" customWidth="1"/>
    <col min="7087" max="7087" width="7.7109375" customWidth="1"/>
    <col min="7088" max="7088" width="10.28515625" customWidth="1"/>
    <col min="7089" max="7089" width="7.7109375" customWidth="1"/>
    <col min="7090" max="7091" width="7.42578125" customWidth="1"/>
    <col min="7092" max="7096" width="6.7109375" customWidth="1"/>
    <col min="7097" max="7101" width="10.140625" customWidth="1"/>
    <col min="7102" max="7103" width="7.140625" customWidth="1"/>
    <col min="7343" max="7343" width="7.7109375" customWidth="1"/>
    <col min="7344" max="7344" width="10.28515625" customWidth="1"/>
    <col min="7345" max="7345" width="7.7109375" customWidth="1"/>
    <col min="7346" max="7347" width="7.42578125" customWidth="1"/>
    <col min="7348" max="7352" width="6.7109375" customWidth="1"/>
    <col min="7353" max="7357" width="10.140625" customWidth="1"/>
    <col min="7358" max="7359" width="7.140625" customWidth="1"/>
    <col min="7599" max="7599" width="7.7109375" customWidth="1"/>
    <col min="7600" max="7600" width="10.28515625" customWidth="1"/>
    <col min="7601" max="7601" width="7.7109375" customWidth="1"/>
    <col min="7602" max="7603" width="7.42578125" customWidth="1"/>
    <col min="7604" max="7608" width="6.7109375" customWidth="1"/>
    <col min="7609" max="7613" width="10.140625" customWidth="1"/>
    <col min="7614" max="7615" width="7.140625" customWidth="1"/>
    <col min="7855" max="7855" width="7.7109375" customWidth="1"/>
    <col min="7856" max="7856" width="10.28515625" customWidth="1"/>
    <col min="7857" max="7857" width="7.7109375" customWidth="1"/>
    <col min="7858" max="7859" width="7.42578125" customWidth="1"/>
    <col min="7860" max="7864" width="6.7109375" customWidth="1"/>
    <col min="7865" max="7869" width="10.140625" customWidth="1"/>
    <col min="7870" max="7871" width="7.140625" customWidth="1"/>
    <col min="8111" max="8111" width="7.7109375" customWidth="1"/>
    <col min="8112" max="8112" width="10.28515625" customWidth="1"/>
    <col min="8113" max="8113" width="7.7109375" customWidth="1"/>
    <col min="8114" max="8115" width="7.42578125" customWidth="1"/>
    <col min="8116" max="8120" width="6.7109375" customWidth="1"/>
    <col min="8121" max="8125" width="10.140625" customWidth="1"/>
    <col min="8126" max="8127" width="7.140625" customWidth="1"/>
    <col min="8367" max="8367" width="7.7109375" customWidth="1"/>
    <col min="8368" max="8368" width="10.28515625" customWidth="1"/>
    <col min="8369" max="8369" width="7.7109375" customWidth="1"/>
    <col min="8370" max="8371" width="7.42578125" customWidth="1"/>
    <col min="8372" max="8376" width="6.7109375" customWidth="1"/>
    <col min="8377" max="8381" width="10.140625" customWidth="1"/>
    <col min="8382" max="8383" width="7.140625" customWidth="1"/>
    <col min="8623" max="8623" width="7.7109375" customWidth="1"/>
    <col min="8624" max="8624" width="10.28515625" customWidth="1"/>
    <col min="8625" max="8625" width="7.7109375" customWidth="1"/>
    <col min="8626" max="8627" width="7.42578125" customWidth="1"/>
    <col min="8628" max="8632" width="6.7109375" customWidth="1"/>
    <col min="8633" max="8637" width="10.140625" customWidth="1"/>
    <col min="8638" max="8639" width="7.140625" customWidth="1"/>
    <col min="8879" max="8879" width="7.7109375" customWidth="1"/>
    <col min="8880" max="8880" width="10.28515625" customWidth="1"/>
    <col min="8881" max="8881" width="7.7109375" customWidth="1"/>
    <col min="8882" max="8883" width="7.42578125" customWidth="1"/>
    <col min="8884" max="8888" width="6.7109375" customWidth="1"/>
    <col min="8889" max="8893" width="10.140625" customWidth="1"/>
    <col min="8894" max="8895" width="7.140625" customWidth="1"/>
    <col min="9135" max="9135" width="7.7109375" customWidth="1"/>
    <col min="9136" max="9136" width="10.28515625" customWidth="1"/>
    <col min="9137" max="9137" width="7.7109375" customWidth="1"/>
    <col min="9138" max="9139" width="7.42578125" customWidth="1"/>
    <col min="9140" max="9144" width="6.7109375" customWidth="1"/>
    <col min="9145" max="9149" width="10.140625" customWidth="1"/>
    <col min="9150" max="9151" width="7.140625" customWidth="1"/>
    <col min="9391" max="9391" width="7.7109375" customWidth="1"/>
    <col min="9392" max="9392" width="10.28515625" customWidth="1"/>
    <col min="9393" max="9393" width="7.7109375" customWidth="1"/>
    <col min="9394" max="9395" width="7.42578125" customWidth="1"/>
    <col min="9396" max="9400" width="6.7109375" customWidth="1"/>
    <col min="9401" max="9405" width="10.140625" customWidth="1"/>
    <col min="9406" max="9407" width="7.140625" customWidth="1"/>
    <col min="9647" max="9647" width="7.7109375" customWidth="1"/>
    <col min="9648" max="9648" width="10.28515625" customWidth="1"/>
    <col min="9649" max="9649" width="7.7109375" customWidth="1"/>
    <col min="9650" max="9651" width="7.42578125" customWidth="1"/>
    <col min="9652" max="9656" width="6.7109375" customWidth="1"/>
    <col min="9657" max="9661" width="10.140625" customWidth="1"/>
    <col min="9662" max="9663" width="7.140625" customWidth="1"/>
    <col min="9903" max="9903" width="7.7109375" customWidth="1"/>
    <col min="9904" max="9904" width="10.28515625" customWidth="1"/>
    <col min="9905" max="9905" width="7.7109375" customWidth="1"/>
    <col min="9906" max="9907" width="7.42578125" customWidth="1"/>
    <col min="9908" max="9912" width="6.7109375" customWidth="1"/>
    <col min="9913" max="9917" width="10.140625" customWidth="1"/>
    <col min="9918" max="9919" width="7.140625" customWidth="1"/>
    <col min="10159" max="10159" width="7.7109375" customWidth="1"/>
    <col min="10160" max="10160" width="10.28515625" customWidth="1"/>
    <col min="10161" max="10161" width="7.7109375" customWidth="1"/>
    <col min="10162" max="10163" width="7.42578125" customWidth="1"/>
    <col min="10164" max="10168" width="6.7109375" customWidth="1"/>
    <col min="10169" max="10173" width="10.140625" customWidth="1"/>
    <col min="10174" max="10175" width="7.140625" customWidth="1"/>
    <col min="10415" max="10415" width="7.7109375" customWidth="1"/>
    <col min="10416" max="10416" width="10.28515625" customWidth="1"/>
    <col min="10417" max="10417" width="7.7109375" customWidth="1"/>
    <col min="10418" max="10419" width="7.42578125" customWidth="1"/>
    <col min="10420" max="10424" width="6.7109375" customWidth="1"/>
    <col min="10425" max="10429" width="10.140625" customWidth="1"/>
    <col min="10430" max="10431" width="7.140625" customWidth="1"/>
    <col min="10671" max="10671" width="7.7109375" customWidth="1"/>
    <col min="10672" max="10672" width="10.28515625" customWidth="1"/>
    <col min="10673" max="10673" width="7.7109375" customWidth="1"/>
    <col min="10674" max="10675" width="7.42578125" customWidth="1"/>
    <col min="10676" max="10680" width="6.7109375" customWidth="1"/>
    <col min="10681" max="10685" width="10.140625" customWidth="1"/>
    <col min="10686" max="10687" width="7.140625" customWidth="1"/>
    <col min="10927" max="10927" width="7.7109375" customWidth="1"/>
    <col min="10928" max="10928" width="10.28515625" customWidth="1"/>
    <col min="10929" max="10929" width="7.7109375" customWidth="1"/>
    <col min="10930" max="10931" width="7.42578125" customWidth="1"/>
    <col min="10932" max="10936" width="6.7109375" customWidth="1"/>
    <col min="10937" max="10941" width="10.140625" customWidth="1"/>
    <col min="10942" max="10943" width="7.140625" customWidth="1"/>
    <col min="11183" max="11183" width="7.7109375" customWidth="1"/>
    <col min="11184" max="11184" width="10.28515625" customWidth="1"/>
    <col min="11185" max="11185" width="7.7109375" customWidth="1"/>
    <col min="11186" max="11187" width="7.42578125" customWidth="1"/>
    <col min="11188" max="11192" width="6.7109375" customWidth="1"/>
    <col min="11193" max="11197" width="10.140625" customWidth="1"/>
    <col min="11198" max="11199" width="7.140625" customWidth="1"/>
    <col min="11439" max="11439" width="7.7109375" customWidth="1"/>
    <col min="11440" max="11440" width="10.28515625" customWidth="1"/>
    <col min="11441" max="11441" width="7.7109375" customWidth="1"/>
    <col min="11442" max="11443" width="7.42578125" customWidth="1"/>
    <col min="11444" max="11448" width="6.7109375" customWidth="1"/>
    <col min="11449" max="11453" width="10.140625" customWidth="1"/>
    <col min="11454" max="11455" width="7.140625" customWidth="1"/>
    <col min="11695" max="11695" width="7.7109375" customWidth="1"/>
    <col min="11696" max="11696" width="10.28515625" customWidth="1"/>
    <col min="11697" max="11697" width="7.7109375" customWidth="1"/>
    <col min="11698" max="11699" width="7.42578125" customWidth="1"/>
    <col min="11700" max="11704" width="6.7109375" customWidth="1"/>
    <col min="11705" max="11709" width="10.140625" customWidth="1"/>
    <col min="11710" max="11711" width="7.140625" customWidth="1"/>
    <col min="11951" max="11951" width="7.7109375" customWidth="1"/>
    <col min="11952" max="11952" width="10.28515625" customWidth="1"/>
    <col min="11953" max="11953" width="7.7109375" customWidth="1"/>
    <col min="11954" max="11955" width="7.42578125" customWidth="1"/>
    <col min="11956" max="11960" width="6.7109375" customWidth="1"/>
    <col min="11961" max="11965" width="10.140625" customWidth="1"/>
    <col min="11966" max="11967" width="7.140625" customWidth="1"/>
    <col min="12207" max="12207" width="7.7109375" customWidth="1"/>
    <col min="12208" max="12208" width="10.28515625" customWidth="1"/>
    <col min="12209" max="12209" width="7.7109375" customWidth="1"/>
    <col min="12210" max="12211" width="7.42578125" customWidth="1"/>
    <col min="12212" max="12216" width="6.7109375" customWidth="1"/>
    <col min="12217" max="12221" width="10.140625" customWidth="1"/>
    <col min="12222" max="12223" width="7.140625" customWidth="1"/>
    <col min="12463" max="12463" width="7.7109375" customWidth="1"/>
    <col min="12464" max="12464" width="10.28515625" customWidth="1"/>
    <col min="12465" max="12465" width="7.7109375" customWidth="1"/>
    <col min="12466" max="12467" width="7.42578125" customWidth="1"/>
    <col min="12468" max="12472" width="6.7109375" customWidth="1"/>
    <col min="12473" max="12477" width="10.140625" customWidth="1"/>
    <col min="12478" max="12479" width="7.140625" customWidth="1"/>
    <col min="12719" max="12719" width="7.7109375" customWidth="1"/>
    <col min="12720" max="12720" width="10.28515625" customWidth="1"/>
    <col min="12721" max="12721" width="7.7109375" customWidth="1"/>
    <col min="12722" max="12723" width="7.42578125" customWidth="1"/>
    <col min="12724" max="12728" width="6.7109375" customWidth="1"/>
    <col min="12729" max="12733" width="10.140625" customWidth="1"/>
    <col min="12734" max="12735" width="7.140625" customWidth="1"/>
    <col min="12975" max="12975" width="7.7109375" customWidth="1"/>
    <col min="12976" max="12976" width="10.28515625" customWidth="1"/>
    <col min="12977" max="12977" width="7.7109375" customWidth="1"/>
    <col min="12978" max="12979" width="7.42578125" customWidth="1"/>
    <col min="12980" max="12984" width="6.7109375" customWidth="1"/>
    <col min="12985" max="12989" width="10.140625" customWidth="1"/>
    <col min="12990" max="12991" width="7.140625" customWidth="1"/>
    <col min="13231" max="13231" width="7.7109375" customWidth="1"/>
    <col min="13232" max="13232" width="10.28515625" customWidth="1"/>
    <col min="13233" max="13233" width="7.7109375" customWidth="1"/>
    <col min="13234" max="13235" width="7.42578125" customWidth="1"/>
    <col min="13236" max="13240" width="6.7109375" customWidth="1"/>
    <col min="13241" max="13245" width="10.140625" customWidth="1"/>
    <col min="13246" max="13247" width="7.140625" customWidth="1"/>
    <col min="13487" max="13487" width="7.7109375" customWidth="1"/>
    <col min="13488" max="13488" width="10.28515625" customWidth="1"/>
    <col min="13489" max="13489" width="7.7109375" customWidth="1"/>
    <col min="13490" max="13491" width="7.42578125" customWidth="1"/>
    <col min="13492" max="13496" width="6.7109375" customWidth="1"/>
    <col min="13497" max="13501" width="10.140625" customWidth="1"/>
    <col min="13502" max="13503" width="7.140625" customWidth="1"/>
    <col min="13743" max="13743" width="7.7109375" customWidth="1"/>
    <col min="13744" max="13744" width="10.28515625" customWidth="1"/>
    <col min="13745" max="13745" width="7.7109375" customWidth="1"/>
    <col min="13746" max="13747" width="7.42578125" customWidth="1"/>
    <col min="13748" max="13752" width="6.7109375" customWidth="1"/>
    <col min="13753" max="13757" width="10.140625" customWidth="1"/>
    <col min="13758" max="13759" width="7.140625" customWidth="1"/>
    <col min="13999" max="13999" width="7.7109375" customWidth="1"/>
    <col min="14000" max="14000" width="10.28515625" customWidth="1"/>
    <col min="14001" max="14001" width="7.7109375" customWidth="1"/>
    <col min="14002" max="14003" width="7.42578125" customWidth="1"/>
    <col min="14004" max="14008" width="6.7109375" customWidth="1"/>
    <col min="14009" max="14013" width="10.140625" customWidth="1"/>
    <col min="14014" max="14015" width="7.140625" customWidth="1"/>
    <col min="14255" max="14255" width="7.7109375" customWidth="1"/>
    <col min="14256" max="14256" width="10.28515625" customWidth="1"/>
    <col min="14257" max="14257" width="7.7109375" customWidth="1"/>
    <col min="14258" max="14259" width="7.42578125" customWidth="1"/>
    <col min="14260" max="14264" width="6.7109375" customWidth="1"/>
    <col min="14265" max="14269" width="10.140625" customWidth="1"/>
    <col min="14270" max="14271" width="7.140625" customWidth="1"/>
    <col min="14511" max="14511" width="7.7109375" customWidth="1"/>
    <col min="14512" max="14512" width="10.28515625" customWidth="1"/>
    <col min="14513" max="14513" width="7.7109375" customWidth="1"/>
    <col min="14514" max="14515" width="7.42578125" customWidth="1"/>
    <col min="14516" max="14520" width="6.7109375" customWidth="1"/>
    <col min="14521" max="14525" width="10.140625" customWidth="1"/>
    <col min="14526" max="14527" width="7.140625" customWidth="1"/>
    <col min="14767" max="14767" width="7.7109375" customWidth="1"/>
    <col min="14768" max="14768" width="10.28515625" customWidth="1"/>
    <col min="14769" max="14769" width="7.7109375" customWidth="1"/>
    <col min="14770" max="14771" width="7.42578125" customWidth="1"/>
    <col min="14772" max="14776" width="6.7109375" customWidth="1"/>
    <col min="14777" max="14781" width="10.140625" customWidth="1"/>
    <col min="14782" max="14783" width="7.140625" customWidth="1"/>
    <col min="15023" max="15023" width="7.7109375" customWidth="1"/>
    <col min="15024" max="15024" width="10.28515625" customWidth="1"/>
    <col min="15025" max="15025" width="7.7109375" customWidth="1"/>
    <col min="15026" max="15027" width="7.42578125" customWidth="1"/>
    <col min="15028" max="15032" width="6.7109375" customWidth="1"/>
    <col min="15033" max="15037" width="10.140625" customWidth="1"/>
    <col min="15038" max="15039" width="7.140625" customWidth="1"/>
    <col min="15279" max="15279" width="7.7109375" customWidth="1"/>
    <col min="15280" max="15280" width="10.28515625" customWidth="1"/>
    <col min="15281" max="15281" width="7.7109375" customWidth="1"/>
    <col min="15282" max="15283" width="7.42578125" customWidth="1"/>
    <col min="15284" max="15288" width="6.7109375" customWidth="1"/>
    <col min="15289" max="15293" width="10.140625" customWidth="1"/>
    <col min="15294" max="15295" width="7.140625" customWidth="1"/>
    <col min="15535" max="15535" width="7.7109375" customWidth="1"/>
    <col min="15536" max="15536" width="10.28515625" customWidth="1"/>
    <col min="15537" max="15537" width="7.7109375" customWidth="1"/>
    <col min="15538" max="15539" width="7.42578125" customWidth="1"/>
    <col min="15540" max="15544" width="6.7109375" customWidth="1"/>
    <col min="15545" max="15549" width="10.140625" customWidth="1"/>
    <col min="15550" max="15551" width="7.140625" customWidth="1"/>
    <col min="15791" max="15791" width="7.7109375" customWidth="1"/>
    <col min="15792" max="15792" width="10.28515625" customWidth="1"/>
    <col min="15793" max="15793" width="7.7109375" customWidth="1"/>
    <col min="15794" max="15795" width="7.42578125" customWidth="1"/>
    <col min="15796" max="15800" width="6.7109375" customWidth="1"/>
    <col min="15801" max="15805" width="10.140625" customWidth="1"/>
    <col min="15806" max="15807" width="7.140625" customWidth="1"/>
    <col min="16047" max="16047" width="7.7109375" customWidth="1"/>
    <col min="16048" max="16048" width="10.28515625" customWidth="1"/>
    <col min="16049" max="16049" width="7.7109375" customWidth="1"/>
    <col min="16050" max="16051" width="7.42578125" customWidth="1"/>
    <col min="16052" max="16056" width="6.7109375" customWidth="1"/>
    <col min="16057" max="16061" width="10.140625" customWidth="1"/>
    <col min="16062" max="16063" width="7.140625" customWidth="1"/>
  </cols>
  <sheetData>
    <row r="1" spans="1:130" ht="30" customHeight="1" thickBot="1" x14ac:dyDescent="0.3">
      <c r="A1" s="209"/>
      <c r="B1" s="210"/>
      <c r="C1" s="210"/>
      <c r="D1" s="211"/>
      <c r="E1" s="218" t="s">
        <v>120</v>
      </c>
      <c r="F1" s="219"/>
      <c r="G1" s="219"/>
      <c r="H1" s="219"/>
      <c r="I1" s="219"/>
      <c r="J1" s="219"/>
      <c r="K1" s="220"/>
      <c r="L1" s="62" t="s">
        <v>91</v>
      </c>
      <c r="M1" s="209"/>
      <c r="N1" s="210"/>
      <c r="O1" s="210"/>
      <c r="P1" s="211"/>
      <c r="Q1" s="218" t="s">
        <v>120</v>
      </c>
      <c r="R1" s="219"/>
      <c r="S1" s="219"/>
      <c r="T1" s="219"/>
      <c r="U1" s="219"/>
      <c r="V1" s="219"/>
      <c r="W1" s="220"/>
      <c r="X1" s="62" t="s">
        <v>91</v>
      </c>
      <c r="Y1" s="209"/>
      <c r="Z1" s="210"/>
      <c r="AA1" s="210"/>
      <c r="AB1" s="211"/>
      <c r="AC1" s="218" t="s">
        <v>120</v>
      </c>
      <c r="AD1" s="219"/>
      <c r="AE1" s="219"/>
      <c r="AF1" s="219"/>
      <c r="AG1" s="219"/>
      <c r="AH1" s="219"/>
      <c r="AI1" s="220"/>
      <c r="AJ1" s="62" t="s">
        <v>91</v>
      </c>
      <c r="AK1" s="209"/>
      <c r="AL1" s="210"/>
      <c r="AM1" s="210"/>
      <c r="AN1" s="211"/>
      <c r="AO1" s="218" t="s">
        <v>120</v>
      </c>
      <c r="AP1" s="219"/>
      <c r="AQ1" s="219"/>
      <c r="AR1" s="219"/>
      <c r="AS1" s="219"/>
      <c r="AT1" s="219"/>
      <c r="AU1" s="220"/>
      <c r="AV1" s="62" t="s">
        <v>91</v>
      </c>
    </row>
    <row r="2" spans="1:130" ht="30" customHeight="1" thickBot="1" x14ac:dyDescent="0.3">
      <c r="A2" s="212"/>
      <c r="B2" s="213"/>
      <c r="C2" s="213"/>
      <c r="D2" s="214"/>
      <c r="E2" s="221"/>
      <c r="F2" s="222"/>
      <c r="G2" s="222"/>
      <c r="H2" s="222"/>
      <c r="I2" s="222"/>
      <c r="J2" s="222"/>
      <c r="K2" s="223"/>
      <c r="L2" s="62" t="s">
        <v>45</v>
      </c>
      <c r="M2" s="212"/>
      <c r="N2" s="213"/>
      <c r="O2" s="213"/>
      <c r="P2" s="214"/>
      <c r="Q2" s="221"/>
      <c r="R2" s="222"/>
      <c r="S2" s="222"/>
      <c r="T2" s="222"/>
      <c r="U2" s="222"/>
      <c r="V2" s="222"/>
      <c r="W2" s="223"/>
      <c r="X2" s="62" t="s">
        <v>45</v>
      </c>
      <c r="Y2" s="212"/>
      <c r="Z2" s="213"/>
      <c r="AA2" s="213"/>
      <c r="AB2" s="214"/>
      <c r="AC2" s="221"/>
      <c r="AD2" s="222"/>
      <c r="AE2" s="222"/>
      <c r="AF2" s="222"/>
      <c r="AG2" s="222"/>
      <c r="AH2" s="222"/>
      <c r="AI2" s="223"/>
      <c r="AJ2" s="62" t="s">
        <v>45</v>
      </c>
      <c r="AK2" s="212"/>
      <c r="AL2" s="213"/>
      <c r="AM2" s="213"/>
      <c r="AN2" s="214"/>
      <c r="AO2" s="221"/>
      <c r="AP2" s="222"/>
      <c r="AQ2" s="222"/>
      <c r="AR2" s="222"/>
      <c r="AS2" s="222"/>
      <c r="AT2" s="222"/>
      <c r="AU2" s="223"/>
      <c r="AV2" s="62" t="s">
        <v>45</v>
      </c>
    </row>
    <row r="3" spans="1:130" ht="15.75" customHeight="1" thickBot="1" x14ac:dyDescent="0.3">
      <c r="A3" s="215"/>
      <c r="B3" s="216"/>
      <c r="C3" s="216"/>
      <c r="D3" s="217"/>
      <c r="E3" s="224" t="s">
        <v>43</v>
      </c>
      <c r="F3" s="225"/>
      <c r="G3" s="225"/>
      <c r="H3" s="225"/>
      <c r="I3" s="225"/>
      <c r="J3" s="225"/>
      <c r="K3" s="225"/>
      <c r="L3" s="62" t="s">
        <v>105</v>
      </c>
      <c r="M3" s="215"/>
      <c r="N3" s="216"/>
      <c r="O3" s="216"/>
      <c r="P3" s="217"/>
      <c r="Q3" s="224" t="s">
        <v>43</v>
      </c>
      <c r="R3" s="225"/>
      <c r="S3" s="225"/>
      <c r="T3" s="225"/>
      <c r="U3" s="225"/>
      <c r="V3" s="225"/>
      <c r="W3" s="225"/>
      <c r="X3" s="62" t="s">
        <v>104</v>
      </c>
      <c r="Y3" s="215"/>
      <c r="Z3" s="216"/>
      <c r="AA3" s="216"/>
      <c r="AB3" s="217"/>
      <c r="AC3" s="224" t="s">
        <v>43</v>
      </c>
      <c r="AD3" s="225"/>
      <c r="AE3" s="225"/>
      <c r="AF3" s="225"/>
      <c r="AG3" s="225"/>
      <c r="AH3" s="225"/>
      <c r="AI3" s="225"/>
      <c r="AJ3" s="62" t="s">
        <v>106</v>
      </c>
      <c r="AK3" s="215"/>
      <c r="AL3" s="216"/>
      <c r="AM3" s="216"/>
      <c r="AN3" s="217"/>
      <c r="AO3" s="224" t="s">
        <v>43</v>
      </c>
      <c r="AP3" s="225"/>
      <c r="AQ3" s="225"/>
      <c r="AR3" s="225"/>
      <c r="AS3" s="225"/>
      <c r="AT3" s="225"/>
      <c r="AU3" s="244"/>
      <c r="AV3" s="62" t="s">
        <v>107</v>
      </c>
    </row>
    <row r="4" spans="1:130" ht="14.25" customHeight="1" x14ac:dyDescent="0.25">
      <c r="A4" s="227" t="s">
        <v>114</v>
      </c>
      <c r="B4" s="227"/>
      <c r="C4" s="227"/>
      <c r="D4" s="227"/>
      <c r="E4" s="227"/>
      <c r="F4" s="227"/>
      <c r="G4" s="227" t="s">
        <v>102</v>
      </c>
      <c r="H4" s="227"/>
      <c r="I4" s="227"/>
      <c r="J4" s="227"/>
      <c r="K4" s="227"/>
      <c r="L4" s="227"/>
      <c r="M4" s="227" t="s">
        <v>114</v>
      </c>
      <c r="N4" s="227"/>
      <c r="O4" s="227"/>
      <c r="P4" s="227"/>
      <c r="Q4" s="227"/>
      <c r="R4" s="227"/>
      <c r="S4" s="227" t="s">
        <v>102</v>
      </c>
      <c r="T4" s="227"/>
      <c r="U4" s="227"/>
      <c r="V4" s="227"/>
      <c r="W4" s="227"/>
      <c r="X4" s="227"/>
      <c r="Y4" s="227" t="s">
        <v>116</v>
      </c>
      <c r="Z4" s="227"/>
      <c r="AA4" s="227"/>
      <c r="AB4" s="227"/>
      <c r="AC4" s="227"/>
      <c r="AD4" s="227"/>
      <c r="AE4" s="227" t="s">
        <v>102</v>
      </c>
      <c r="AF4" s="227"/>
      <c r="AG4" s="227"/>
      <c r="AH4" s="227"/>
      <c r="AI4" s="227"/>
      <c r="AJ4" s="227"/>
      <c r="AK4" s="227" t="s">
        <v>116</v>
      </c>
      <c r="AL4" s="227"/>
      <c r="AM4" s="227"/>
      <c r="AN4" s="227"/>
      <c r="AO4" s="227"/>
      <c r="AP4" s="227"/>
      <c r="AQ4" s="227" t="s">
        <v>102</v>
      </c>
      <c r="AR4" s="227"/>
      <c r="AS4" s="227"/>
      <c r="AT4" s="227"/>
      <c r="AU4" s="227"/>
      <c r="AV4" s="227"/>
    </row>
    <row r="5" spans="1:130" ht="14.25" customHeight="1" x14ac:dyDescent="0.25">
      <c r="A5" s="226"/>
      <c r="B5" s="226"/>
      <c r="C5" s="226"/>
      <c r="D5" s="226"/>
      <c r="E5" s="226"/>
      <c r="F5" s="226"/>
      <c r="G5" s="226"/>
      <c r="H5" s="226"/>
      <c r="I5" s="226"/>
      <c r="J5" s="226"/>
      <c r="K5" s="226"/>
      <c r="L5" s="226"/>
      <c r="M5" s="226"/>
      <c r="N5" s="226"/>
      <c r="O5" s="226"/>
      <c r="P5" s="226"/>
      <c r="Q5" s="226"/>
      <c r="R5" s="226"/>
      <c r="S5" s="226"/>
      <c r="T5" s="226"/>
      <c r="U5" s="226"/>
      <c r="V5" s="226"/>
      <c r="W5" s="226"/>
      <c r="X5" s="226"/>
      <c r="Y5" s="226"/>
      <c r="Z5" s="226"/>
      <c r="AA5" s="226"/>
      <c r="AB5" s="226"/>
      <c r="AC5" s="226"/>
      <c r="AD5" s="226"/>
      <c r="AE5" s="226"/>
      <c r="AF5" s="226"/>
      <c r="AG5" s="226"/>
      <c r="AH5" s="226"/>
      <c r="AI5" s="226"/>
      <c r="AJ5" s="226"/>
      <c r="AK5" s="226"/>
      <c r="AL5" s="226"/>
      <c r="AM5" s="226"/>
      <c r="AN5" s="226"/>
      <c r="AO5" s="226"/>
      <c r="AP5" s="226"/>
      <c r="AQ5" s="226"/>
      <c r="AR5" s="226"/>
      <c r="AS5" s="226"/>
      <c r="AT5" s="226"/>
      <c r="AU5" s="226"/>
      <c r="AV5" s="226"/>
    </row>
    <row r="6" spans="1:130" ht="14.25" customHeight="1" x14ac:dyDescent="0.25">
      <c r="A6" s="226" t="s">
        <v>100</v>
      </c>
      <c r="B6" s="226"/>
      <c r="C6" s="226"/>
      <c r="D6" s="228" t="s">
        <v>113</v>
      </c>
      <c r="E6" s="228"/>
      <c r="F6" s="228"/>
      <c r="G6" s="226" t="s">
        <v>103</v>
      </c>
      <c r="H6" s="226"/>
      <c r="I6" s="226"/>
      <c r="J6" s="226"/>
      <c r="K6" s="226"/>
      <c r="L6" s="226"/>
      <c r="M6" s="226" t="s">
        <v>100</v>
      </c>
      <c r="N6" s="226"/>
      <c r="O6" s="226"/>
      <c r="P6" s="228" t="s">
        <v>118</v>
      </c>
      <c r="Q6" s="228"/>
      <c r="R6" s="228"/>
      <c r="S6" s="226" t="s">
        <v>103</v>
      </c>
      <c r="T6" s="226"/>
      <c r="U6" s="226"/>
      <c r="V6" s="226"/>
      <c r="W6" s="226"/>
      <c r="X6" s="226"/>
      <c r="Y6" s="226" t="s">
        <v>100</v>
      </c>
      <c r="Z6" s="226"/>
      <c r="AA6" s="226"/>
      <c r="AB6" s="228" t="s">
        <v>117</v>
      </c>
      <c r="AC6" s="228"/>
      <c r="AD6" s="228"/>
      <c r="AE6" s="226" t="s">
        <v>103</v>
      </c>
      <c r="AF6" s="226"/>
      <c r="AG6" s="226"/>
      <c r="AH6" s="226"/>
      <c r="AI6" s="226"/>
      <c r="AJ6" s="226"/>
      <c r="AK6" s="226" t="s">
        <v>100</v>
      </c>
      <c r="AL6" s="226"/>
      <c r="AM6" s="226"/>
      <c r="AN6" s="228" t="s">
        <v>119</v>
      </c>
      <c r="AO6" s="228"/>
      <c r="AP6" s="228"/>
      <c r="AQ6" s="226" t="s">
        <v>103</v>
      </c>
      <c r="AR6" s="226"/>
      <c r="AS6" s="226"/>
      <c r="AT6" s="226"/>
      <c r="AU6" s="226"/>
      <c r="AV6" s="226"/>
    </row>
    <row r="7" spans="1:130" ht="14.25" customHeight="1" x14ac:dyDescent="0.25">
      <c r="A7" s="226"/>
      <c r="B7" s="226"/>
      <c r="C7" s="226"/>
      <c r="D7" s="228"/>
      <c r="E7" s="228"/>
      <c r="F7" s="228"/>
      <c r="G7" s="226"/>
      <c r="H7" s="226"/>
      <c r="I7" s="226"/>
      <c r="J7" s="226"/>
      <c r="K7" s="226"/>
      <c r="L7" s="226"/>
      <c r="M7" s="226"/>
      <c r="N7" s="226"/>
      <c r="O7" s="226"/>
      <c r="P7" s="228"/>
      <c r="Q7" s="228"/>
      <c r="R7" s="228"/>
      <c r="S7" s="226"/>
      <c r="T7" s="226"/>
      <c r="U7" s="226"/>
      <c r="V7" s="226"/>
      <c r="W7" s="226"/>
      <c r="X7" s="226"/>
      <c r="Y7" s="226"/>
      <c r="Z7" s="226"/>
      <c r="AA7" s="226"/>
      <c r="AB7" s="228"/>
      <c r="AC7" s="228"/>
      <c r="AD7" s="228"/>
      <c r="AE7" s="226"/>
      <c r="AF7" s="226"/>
      <c r="AG7" s="226"/>
      <c r="AH7" s="226"/>
      <c r="AI7" s="226"/>
      <c r="AJ7" s="226"/>
      <c r="AK7" s="226"/>
      <c r="AL7" s="226"/>
      <c r="AM7" s="226"/>
      <c r="AN7" s="228"/>
      <c r="AO7" s="228"/>
      <c r="AP7" s="228"/>
      <c r="AQ7" s="226"/>
      <c r="AR7" s="226"/>
      <c r="AS7" s="226"/>
      <c r="AT7" s="226"/>
      <c r="AU7" s="226"/>
      <c r="AV7" s="226"/>
    </row>
    <row r="8" spans="1:130" x14ac:dyDescent="0.25">
      <c r="A8" s="243"/>
      <c r="B8" s="243"/>
      <c r="C8" s="243"/>
      <c r="D8" s="243"/>
      <c r="E8" s="243"/>
      <c r="F8" s="243"/>
      <c r="G8" s="243"/>
      <c r="H8" s="243"/>
      <c r="I8" s="243"/>
      <c r="J8" s="243"/>
      <c r="K8" s="243"/>
      <c r="L8" s="243"/>
      <c r="M8" s="243"/>
      <c r="N8" s="243"/>
      <c r="O8" s="243"/>
      <c r="P8" s="243"/>
      <c r="Q8" s="243"/>
      <c r="R8" s="243"/>
      <c r="S8" s="243"/>
      <c r="T8" s="243"/>
      <c r="U8" s="243"/>
      <c r="V8" s="243"/>
      <c r="W8" s="243"/>
      <c r="X8" s="243"/>
      <c r="Y8" s="243"/>
      <c r="Z8" s="243"/>
      <c r="AA8" s="243"/>
      <c r="AB8" s="243"/>
      <c r="AC8" s="243"/>
      <c r="AD8" s="243"/>
      <c r="AE8" s="243"/>
      <c r="AF8" s="243"/>
      <c r="AG8" s="243"/>
      <c r="AH8" s="243"/>
      <c r="AI8" s="243"/>
      <c r="AJ8" s="243"/>
      <c r="AK8" s="243"/>
      <c r="AL8" s="243"/>
      <c r="AM8" s="243"/>
      <c r="AN8" s="243"/>
      <c r="AO8" s="243"/>
      <c r="AP8" s="243"/>
      <c r="AQ8" s="243"/>
      <c r="AR8" s="243"/>
      <c r="AS8" s="243"/>
      <c r="AT8" s="243"/>
      <c r="AU8" s="243"/>
      <c r="AV8" s="243"/>
    </row>
    <row r="9" spans="1:130" ht="15.75" thickBot="1" x14ac:dyDescent="0.3">
      <c r="A9" s="243"/>
      <c r="B9" s="243"/>
      <c r="C9" s="243"/>
      <c r="D9" s="243"/>
      <c r="E9" s="243"/>
      <c r="F9" s="243"/>
      <c r="G9" s="243"/>
      <c r="H9" s="243"/>
      <c r="I9" s="243"/>
      <c r="J9" s="243"/>
      <c r="K9" s="243"/>
      <c r="L9" s="243"/>
      <c r="M9" s="243"/>
      <c r="N9" s="243"/>
      <c r="O9" s="243"/>
      <c r="P9" s="243"/>
      <c r="Q9" s="243"/>
      <c r="R9" s="243"/>
      <c r="S9" s="243"/>
      <c r="T9" s="243"/>
      <c r="U9" s="243"/>
      <c r="V9" s="243"/>
      <c r="W9" s="243"/>
      <c r="X9" s="243"/>
      <c r="Y9" s="243"/>
      <c r="Z9" s="243"/>
      <c r="AA9" s="243"/>
      <c r="AB9" s="243"/>
      <c r="AC9" s="243"/>
      <c r="AD9" s="243"/>
      <c r="AE9" s="243"/>
      <c r="AF9" s="243"/>
      <c r="AG9" s="243"/>
      <c r="AH9" s="243"/>
      <c r="AI9" s="243"/>
      <c r="AJ9" s="243"/>
      <c r="AK9" s="243"/>
      <c r="AL9" s="243"/>
      <c r="AM9" s="243"/>
      <c r="AN9" s="243"/>
      <c r="AO9" s="243"/>
      <c r="AP9" s="243"/>
      <c r="AQ9" s="243"/>
      <c r="AR9" s="243"/>
      <c r="AS9" s="243"/>
      <c r="AT9" s="243"/>
      <c r="AU9" s="243"/>
      <c r="AV9" s="243"/>
    </row>
    <row r="10" spans="1:130" ht="21.75" customHeight="1" thickBot="1" x14ac:dyDescent="0.3">
      <c r="A10" s="73"/>
      <c r="B10" s="73"/>
      <c r="C10" s="245" t="s">
        <v>97</v>
      </c>
      <c r="D10" s="246"/>
      <c r="E10" s="246"/>
      <c r="F10" s="246"/>
      <c r="G10" s="229" t="s">
        <v>98</v>
      </c>
      <c r="H10" s="230"/>
      <c r="I10" s="230"/>
      <c r="J10" s="230"/>
      <c r="K10" s="231"/>
      <c r="L10" s="232" t="s">
        <v>99</v>
      </c>
      <c r="M10" s="73"/>
      <c r="N10" s="73"/>
      <c r="O10" s="245" t="s">
        <v>97</v>
      </c>
      <c r="P10" s="246"/>
      <c r="Q10" s="246"/>
      <c r="R10" s="246"/>
      <c r="S10" s="229" t="s">
        <v>98</v>
      </c>
      <c r="T10" s="230"/>
      <c r="U10" s="230"/>
      <c r="V10" s="230"/>
      <c r="W10" s="231"/>
      <c r="X10" s="232" t="s">
        <v>99</v>
      </c>
      <c r="Y10" s="73"/>
      <c r="Z10" s="73"/>
      <c r="AA10" s="245" t="s">
        <v>97</v>
      </c>
      <c r="AB10" s="246"/>
      <c r="AC10" s="246"/>
      <c r="AD10" s="246"/>
      <c r="AE10" s="229" t="s">
        <v>98</v>
      </c>
      <c r="AF10" s="230"/>
      <c r="AG10" s="230"/>
      <c r="AH10" s="230"/>
      <c r="AI10" s="231"/>
      <c r="AJ10" s="232" t="s">
        <v>99</v>
      </c>
      <c r="AK10" s="73"/>
      <c r="AL10" s="73"/>
      <c r="AM10" s="245" t="s">
        <v>97</v>
      </c>
      <c r="AN10" s="246"/>
      <c r="AO10" s="246"/>
      <c r="AP10" s="247"/>
      <c r="AQ10" s="229" t="s">
        <v>98</v>
      </c>
      <c r="AR10" s="230"/>
      <c r="AS10" s="230"/>
      <c r="AT10" s="230"/>
      <c r="AU10" s="231"/>
      <c r="AV10" s="232" t="s">
        <v>99</v>
      </c>
    </row>
    <row r="11" spans="1:130" s="1" customFormat="1" ht="38.25" customHeight="1" thickBot="1" x14ac:dyDescent="0.3">
      <c r="A11" s="58" t="s">
        <v>112</v>
      </c>
      <c r="B11" s="10" t="s">
        <v>69</v>
      </c>
      <c r="C11" s="11" t="s">
        <v>92</v>
      </c>
      <c r="D11" s="11" t="s">
        <v>93</v>
      </c>
      <c r="E11" s="75" t="s">
        <v>94</v>
      </c>
      <c r="F11" s="77" t="s">
        <v>95</v>
      </c>
      <c r="G11" s="78" t="s">
        <v>92</v>
      </c>
      <c r="H11" s="11" t="s">
        <v>101</v>
      </c>
      <c r="I11" s="75" t="s">
        <v>94</v>
      </c>
      <c r="J11" s="76" t="s">
        <v>95</v>
      </c>
      <c r="K11" s="77" t="s">
        <v>96</v>
      </c>
      <c r="L11" s="233"/>
      <c r="M11" s="58" t="s">
        <v>112</v>
      </c>
      <c r="N11" s="10" t="s">
        <v>69</v>
      </c>
      <c r="O11" s="11" t="s">
        <v>92</v>
      </c>
      <c r="P11" s="11" t="s">
        <v>93</v>
      </c>
      <c r="Q11" s="75" t="s">
        <v>94</v>
      </c>
      <c r="R11" s="77" t="s">
        <v>95</v>
      </c>
      <c r="S11" s="78" t="s">
        <v>92</v>
      </c>
      <c r="T11" s="11" t="s">
        <v>101</v>
      </c>
      <c r="U11" s="75" t="s">
        <v>94</v>
      </c>
      <c r="V11" s="76" t="s">
        <v>95</v>
      </c>
      <c r="W11" s="77" t="s">
        <v>96</v>
      </c>
      <c r="X11" s="233"/>
      <c r="Y11" s="58" t="s">
        <v>58</v>
      </c>
      <c r="Z11" s="10" t="s">
        <v>69</v>
      </c>
      <c r="AA11" s="11" t="s">
        <v>92</v>
      </c>
      <c r="AB11" s="11" t="s">
        <v>93</v>
      </c>
      <c r="AC11" s="75" t="s">
        <v>94</v>
      </c>
      <c r="AD11" s="77" t="s">
        <v>95</v>
      </c>
      <c r="AE11" s="78" t="s">
        <v>92</v>
      </c>
      <c r="AF11" s="11" t="s">
        <v>101</v>
      </c>
      <c r="AG11" s="75" t="s">
        <v>94</v>
      </c>
      <c r="AH11" s="76" t="s">
        <v>95</v>
      </c>
      <c r="AI11" s="77" t="s">
        <v>96</v>
      </c>
      <c r="AJ11" s="233"/>
      <c r="AK11" s="58" t="s">
        <v>58</v>
      </c>
      <c r="AL11" s="10" t="s">
        <v>69</v>
      </c>
      <c r="AM11" s="11" t="s">
        <v>92</v>
      </c>
      <c r="AN11" s="11" t="s">
        <v>93</v>
      </c>
      <c r="AO11" s="75" t="s">
        <v>94</v>
      </c>
      <c r="AP11" s="77" t="s">
        <v>95</v>
      </c>
      <c r="AQ11" s="78" t="s">
        <v>92</v>
      </c>
      <c r="AR11" s="11" t="s">
        <v>101</v>
      </c>
      <c r="AS11" s="75" t="s">
        <v>94</v>
      </c>
      <c r="AT11" s="76" t="s">
        <v>95</v>
      </c>
      <c r="AU11" s="77" t="s">
        <v>96</v>
      </c>
      <c r="AV11" s="233"/>
    </row>
    <row r="12" spans="1:130" ht="21" customHeight="1" x14ac:dyDescent="0.25">
      <c r="A12" s="59">
        <v>1</v>
      </c>
      <c r="B12" s="61"/>
      <c r="C12" s="67"/>
      <c r="D12" s="63"/>
      <c r="E12" s="64"/>
      <c r="F12" s="68"/>
      <c r="G12" s="12"/>
      <c r="H12" s="13"/>
      <c r="I12" s="13"/>
      <c r="J12" s="13"/>
      <c r="K12" s="14"/>
      <c r="L12" s="74"/>
      <c r="M12" s="59">
        <v>16</v>
      </c>
      <c r="N12" s="61"/>
      <c r="O12" s="67"/>
      <c r="P12" s="63"/>
      <c r="Q12" s="64"/>
      <c r="R12" s="68"/>
      <c r="S12" s="12"/>
      <c r="T12" s="13"/>
      <c r="U12" s="13"/>
      <c r="V12" s="13"/>
      <c r="W12" s="14"/>
      <c r="X12" s="74"/>
      <c r="Y12" s="59">
        <v>1</v>
      </c>
      <c r="Z12" s="61"/>
      <c r="AA12" s="67"/>
      <c r="AB12" s="63"/>
      <c r="AC12" s="64"/>
      <c r="AD12" s="68"/>
      <c r="AE12" s="12"/>
      <c r="AF12" s="13"/>
      <c r="AG12" s="13"/>
      <c r="AH12" s="13"/>
      <c r="AI12" s="14"/>
      <c r="AJ12" s="74"/>
      <c r="AK12" s="59">
        <v>16</v>
      </c>
      <c r="AL12" s="61"/>
      <c r="AM12" s="67"/>
      <c r="AN12" s="63"/>
      <c r="AO12" s="64"/>
      <c r="AP12" s="68"/>
      <c r="AQ12" s="12"/>
      <c r="AR12" s="13"/>
      <c r="AS12" s="13"/>
      <c r="AT12" s="13"/>
      <c r="AU12" s="14"/>
      <c r="AV12" s="74"/>
      <c r="DY12" t="s">
        <v>16</v>
      </c>
      <c r="DZ12" t="s">
        <v>12</v>
      </c>
    </row>
    <row r="13" spans="1:130" ht="21" customHeight="1" x14ac:dyDescent="0.25">
      <c r="A13" s="59">
        <v>2</v>
      </c>
      <c r="B13" s="60"/>
      <c r="C13" s="69"/>
      <c r="D13" s="65"/>
      <c r="E13" s="66"/>
      <c r="F13" s="70"/>
      <c r="G13" s="71"/>
      <c r="H13" s="57"/>
      <c r="I13" s="57"/>
      <c r="J13" s="57"/>
      <c r="K13" s="72"/>
      <c r="L13" s="59"/>
      <c r="M13" s="59">
        <v>17</v>
      </c>
      <c r="N13" s="60"/>
      <c r="O13" s="69"/>
      <c r="P13" s="65"/>
      <c r="Q13" s="66"/>
      <c r="R13" s="70"/>
      <c r="S13" s="71"/>
      <c r="T13" s="57"/>
      <c r="U13" s="57"/>
      <c r="V13" s="57"/>
      <c r="W13" s="72"/>
      <c r="X13" s="59"/>
      <c r="Y13" s="59">
        <v>2</v>
      </c>
      <c r="Z13" s="60"/>
      <c r="AA13" s="69"/>
      <c r="AB13" s="65"/>
      <c r="AC13" s="66"/>
      <c r="AD13" s="70"/>
      <c r="AE13" s="71"/>
      <c r="AF13" s="57"/>
      <c r="AG13" s="57"/>
      <c r="AH13" s="57"/>
      <c r="AI13" s="72"/>
      <c r="AJ13" s="59"/>
      <c r="AK13" s="59">
        <v>17</v>
      </c>
      <c r="AL13" s="60"/>
      <c r="AM13" s="69"/>
      <c r="AN13" s="65"/>
      <c r="AO13" s="66"/>
      <c r="AP13" s="70"/>
      <c r="AQ13" s="71"/>
      <c r="AR13" s="57"/>
      <c r="AS13" s="57"/>
      <c r="AT13" s="57"/>
      <c r="AU13" s="72"/>
      <c r="AV13" s="59"/>
    </row>
    <row r="14" spans="1:130" ht="21" customHeight="1" x14ac:dyDescent="0.25">
      <c r="A14" s="59">
        <v>3</v>
      </c>
      <c r="B14" s="60"/>
      <c r="C14" s="69"/>
      <c r="D14" s="65"/>
      <c r="E14" s="66"/>
      <c r="F14" s="70"/>
      <c r="G14" s="71"/>
      <c r="H14" s="57"/>
      <c r="I14" s="57"/>
      <c r="J14" s="57"/>
      <c r="K14" s="72"/>
      <c r="L14" s="59"/>
      <c r="M14" s="59">
        <v>18</v>
      </c>
      <c r="N14" s="60"/>
      <c r="O14" s="69"/>
      <c r="P14" s="65"/>
      <c r="Q14" s="66"/>
      <c r="R14" s="70"/>
      <c r="S14" s="71"/>
      <c r="T14" s="57"/>
      <c r="U14" s="57"/>
      <c r="V14" s="57"/>
      <c r="W14" s="72"/>
      <c r="X14" s="59"/>
      <c r="Y14" s="59">
        <v>3</v>
      </c>
      <c r="Z14" s="60"/>
      <c r="AA14" s="69"/>
      <c r="AB14" s="65"/>
      <c r="AC14" s="66"/>
      <c r="AD14" s="70"/>
      <c r="AE14" s="71"/>
      <c r="AF14" s="57"/>
      <c r="AG14" s="57"/>
      <c r="AH14" s="57"/>
      <c r="AI14" s="72"/>
      <c r="AJ14" s="59"/>
      <c r="AK14" s="59">
        <v>18</v>
      </c>
      <c r="AL14" s="60"/>
      <c r="AM14" s="69"/>
      <c r="AN14" s="65"/>
      <c r="AO14" s="66"/>
      <c r="AP14" s="70"/>
      <c r="AQ14" s="71"/>
      <c r="AR14" s="57"/>
      <c r="AS14" s="57"/>
      <c r="AT14" s="57"/>
      <c r="AU14" s="72"/>
      <c r="AV14" s="59"/>
    </row>
    <row r="15" spans="1:130" ht="21" customHeight="1" x14ac:dyDescent="0.25">
      <c r="A15" s="59">
        <v>4</v>
      </c>
      <c r="B15" s="60"/>
      <c r="C15" s="69"/>
      <c r="D15" s="65"/>
      <c r="E15" s="66"/>
      <c r="F15" s="70"/>
      <c r="G15" s="71"/>
      <c r="H15" s="57"/>
      <c r="I15" s="57"/>
      <c r="J15" s="57"/>
      <c r="K15" s="72"/>
      <c r="L15" s="59"/>
      <c r="M15" s="59">
        <v>19</v>
      </c>
      <c r="N15" s="60"/>
      <c r="O15" s="69"/>
      <c r="P15" s="65"/>
      <c r="Q15" s="66"/>
      <c r="R15" s="70"/>
      <c r="S15" s="71"/>
      <c r="T15" s="57"/>
      <c r="U15" s="57"/>
      <c r="V15" s="57"/>
      <c r="W15" s="72"/>
      <c r="X15" s="59"/>
      <c r="Y15" s="59">
        <v>4</v>
      </c>
      <c r="Z15" s="60"/>
      <c r="AA15" s="69"/>
      <c r="AB15" s="65"/>
      <c r="AC15" s="66"/>
      <c r="AD15" s="70"/>
      <c r="AE15" s="71"/>
      <c r="AF15" s="57"/>
      <c r="AG15" s="57"/>
      <c r="AH15" s="57"/>
      <c r="AI15" s="72"/>
      <c r="AJ15" s="59"/>
      <c r="AK15" s="59">
        <v>19</v>
      </c>
      <c r="AL15" s="60"/>
      <c r="AM15" s="69"/>
      <c r="AN15" s="65"/>
      <c r="AO15" s="66"/>
      <c r="AP15" s="70"/>
      <c r="AQ15" s="71"/>
      <c r="AR15" s="57"/>
      <c r="AS15" s="57"/>
      <c r="AT15" s="57"/>
      <c r="AU15" s="72"/>
      <c r="AV15" s="59"/>
    </row>
    <row r="16" spans="1:130" ht="21" customHeight="1" x14ac:dyDescent="0.25">
      <c r="A16" s="59">
        <v>5</v>
      </c>
      <c r="B16" s="60"/>
      <c r="C16" s="69"/>
      <c r="D16" s="65"/>
      <c r="E16" s="66"/>
      <c r="F16" s="70"/>
      <c r="G16" s="71"/>
      <c r="H16" s="57"/>
      <c r="I16" s="57"/>
      <c r="J16" s="57"/>
      <c r="K16" s="72"/>
      <c r="L16" s="59"/>
      <c r="M16" s="59">
        <v>20</v>
      </c>
      <c r="N16" s="60"/>
      <c r="O16" s="69"/>
      <c r="P16" s="65"/>
      <c r="Q16" s="66"/>
      <c r="R16" s="70"/>
      <c r="S16" s="71"/>
      <c r="T16" s="57"/>
      <c r="U16" s="57"/>
      <c r="V16" s="57"/>
      <c r="W16" s="72"/>
      <c r="X16" s="59"/>
      <c r="Y16" s="59">
        <v>5</v>
      </c>
      <c r="Z16" s="60"/>
      <c r="AA16" s="69"/>
      <c r="AB16" s="65"/>
      <c r="AC16" s="66"/>
      <c r="AD16" s="70"/>
      <c r="AE16" s="71"/>
      <c r="AF16" s="57"/>
      <c r="AG16" s="57"/>
      <c r="AH16" s="57"/>
      <c r="AI16" s="72"/>
      <c r="AJ16" s="59"/>
      <c r="AK16" s="59">
        <v>20</v>
      </c>
      <c r="AL16" s="60"/>
      <c r="AM16" s="69"/>
      <c r="AN16" s="65"/>
      <c r="AO16" s="66"/>
      <c r="AP16" s="70"/>
      <c r="AQ16" s="71"/>
      <c r="AR16" s="57"/>
      <c r="AS16" s="57"/>
      <c r="AT16" s="57"/>
      <c r="AU16" s="72"/>
      <c r="AV16" s="59"/>
    </row>
    <row r="17" spans="1:48" ht="21" customHeight="1" x14ac:dyDescent="0.25">
      <c r="A17" s="59">
        <v>6</v>
      </c>
      <c r="B17" s="60"/>
      <c r="C17" s="69"/>
      <c r="D17" s="65"/>
      <c r="E17" s="66"/>
      <c r="F17" s="70"/>
      <c r="G17" s="71"/>
      <c r="H17" s="57"/>
      <c r="I17" s="57"/>
      <c r="J17" s="57"/>
      <c r="K17" s="72"/>
      <c r="L17" s="59"/>
      <c r="M17" s="59">
        <v>21</v>
      </c>
      <c r="N17" s="60"/>
      <c r="O17" s="69"/>
      <c r="P17" s="65"/>
      <c r="Q17" s="66"/>
      <c r="R17" s="70"/>
      <c r="S17" s="71"/>
      <c r="T17" s="57"/>
      <c r="U17" s="57"/>
      <c r="V17" s="57"/>
      <c r="W17" s="72"/>
      <c r="X17" s="59"/>
      <c r="Y17" s="59">
        <v>6</v>
      </c>
      <c r="Z17" s="60"/>
      <c r="AA17" s="69"/>
      <c r="AB17" s="65"/>
      <c r="AC17" s="66"/>
      <c r="AD17" s="70"/>
      <c r="AE17" s="71"/>
      <c r="AF17" s="57"/>
      <c r="AG17" s="57"/>
      <c r="AH17" s="57"/>
      <c r="AI17" s="72"/>
      <c r="AJ17" s="59"/>
      <c r="AK17" s="59">
        <v>21</v>
      </c>
      <c r="AL17" s="60"/>
      <c r="AM17" s="69"/>
      <c r="AN17" s="65"/>
      <c r="AO17" s="66"/>
      <c r="AP17" s="70"/>
      <c r="AQ17" s="71"/>
      <c r="AR17" s="57"/>
      <c r="AS17" s="57"/>
      <c r="AT17" s="57"/>
      <c r="AU17" s="72"/>
      <c r="AV17" s="59"/>
    </row>
    <row r="18" spans="1:48" ht="21" customHeight="1" x14ac:dyDescent="0.25">
      <c r="A18" s="59">
        <v>7</v>
      </c>
      <c r="B18" s="60"/>
      <c r="C18" s="69"/>
      <c r="D18" s="65"/>
      <c r="E18" s="66"/>
      <c r="F18" s="70"/>
      <c r="G18" s="71"/>
      <c r="H18" s="57"/>
      <c r="I18" s="57"/>
      <c r="J18" s="57"/>
      <c r="K18" s="72"/>
      <c r="L18" s="59"/>
      <c r="M18" s="59">
        <v>22</v>
      </c>
      <c r="N18" s="60"/>
      <c r="O18" s="69"/>
      <c r="P18" s="65"/>
      <c r="Q18" s="66"/>
      <c r="R18" s="70"/>
      <c r="S18" s="71"/>
      <c r="T18" s="57"/>
      <c r="U18" s="57"/>
      <c r="V18" s="57"/>
      <c r="W18" s="72"/>
      <c r="X18" s="59"/>
      <c r="Y18" s="59">
        <v>7</v>
      </c>
      <c r="Z18" s="60"/>
      <c r="AA18" s="69"/>
      <c r="AB18" s="65"/>
      <c r="AC18" s="66"/>
      <c r="AD18" s="70"/>
      <c r="AE18" s="71"/>
      <c r="AF18" s="57"/>
      <c r="AG18" s="57"/>
      <c r="AH18" s="57"/>
      <c r="AI18" s="72"/>
      <c r="AJ18" s="59"/>
      <c r="AK18" s="59">
        <v>22</v>
      </c>
      <c r="AL18" s="60"/>
      <c r="AM18" s="69"/>
      <c r="AN18" s="65"/>
      <c r="AO18" s="66"/>
      <c r="AP18" s="70"/>
      <c r="AQ18" s="71"/>
      <c r="AR18" s="57"/>
      <c r="AS18" s="57"/>
      <c r="AT18" s="57"/>
      <c r="AU18" s="72"/>
      <c r="AV18" s="59"/>
    </row>
    <row r="19" spans="1:48" ht="21" customHeight="1" x14ac:dyDescent="0.25">
      <c r="A19" s="59">
        <v>8</v>
      </c>
      <c r="B19" s="60"/>
      <c r="C19" s="69"/>
      <c r="D19" s="65"/>
      <c r="E19" s="66"/>
      <c r="F19" s="70"/>
      <c r="G19" s="71"/>
      <c r="H19" s="57"/>
      <c r="I19" s="57"/>
      <c r="J19" s="57"/>
      <c r="K19" s="72"/>
      <c r="L19" s="59"/>
      <c r="M19" s="59">
        <v>23</v>
      </c>
      <c r="N19" s="60"/>
      <c r="O19" s="69"/>
      <c r="P19" s="65"/>
      <c r="Q19" s="66"/>
      <c r="R19" s="70"/>
      <c r="S19" s="71"/>
      <c r="T19" s="57"/>
      <c r="U19" s="57"/>
      <c r="V19" s="57"/>
      <c r="W19" s="72"/>
      <c r="X19" s="59"/>
      <c r="Y19" s="59">
        <v>8</v>
      </c>
      <c r="Z19" s="60"/>
      <c r="AA19" s="69"/>
      <c r="AB19" s="65"/>
      <c r="AC19" s="66"/>
      <c r="AD19" s="70"/>
      <c r="AE19" s="71"/>
      <c r="AF19" s="57"/>
      <c r="AG19" s="57"/>
      <c r="AH19" s="57"/>
      <c r="AI19" s="72"/>
      <c r="AJ19" s="59"/>
      <c r="AK19" s="59">
        <v>23</v>
      </c>
      <c r="AL19" s="60"/>
      <c r="AM19" s="69"/>
      <c r="AN19" s="65"/>
      <c r="AO19" s="66"/>
      <c r="AP19" s="70"/>
      <c r="AQ19" s="71"/>
      <c r="AR19" s="57"/>
      <c r="AS19" s="57"/>
      <c r="AT19" s="57"/>
      <c r="AU19" s="72"/>
      <c r="AV19" s="59"/>
    </row>
    <row r="20" spans="1:48" ht="21" customHeight="1" x14ac:dyDescent="0.25">
      <c r="A20" s="59">
        <v>9</v>
      </c>
      <c r="B20" s="60"/>
      <c r="C20" s="69"/>
      <c r="D20" s="65"/>
      <c r="E20" s="66"/>
      <c r="F20" s="70"/>
      <c r="G20" s="71"/>
      <c r="H20" s="57"/>
      <c r="I20" s="57"/>
      <c r="J20" s="57"/>
      <c r="K20" s="72"/>
      <c r="L20" s="59"/>
      <c r="M20" s="59">
        <v>24</v>
      </c>
      <c r="N20" s="60"/>
      <c r="O20" s="69"/>
      <c r="P20" s="65"/>
      <c r="Q20" s="66"/>
      <c r="R20" s="70"/>
      <c r="S20" s="71"/>
      <c r="T20" s="57"/>
      <c r="U20" s="57"/>
      <c r="V20" s="57"/>
      <c r="W20" s="72"/>
      <c r="X20" s="59"/>
      <c r="Y20" s="59">
        <v>9</v>
      </c>
      <c r="Z20" s="60"/>
      <c r="AA20" s="69"/>
      <c r="AB20" s="65"/>
      <c r="AC20" s="66"/>
      <c r="AD20" s="70"/>
      <c r="AE20" s="71"/>
      <c r="AF20" s="57"/>
      <c r="AG20" s="57"/>
      <c r="AH20" s="57"/>
      <c r="AI20" s="72"/>
      <c r="AJ20" s="59"/>
      <c r="AK20" s="59">
        <v>24</v>
      </c>
      <c r="AL20" s="60"/>
      <c r="AM20" s="69"/>
      <c r="AN20" s="65"/>
      <c r="AO20" s="66"/>
      <c r="AP20" s="70"/>
      <c r="AQ20" s="71"/>
      <c r="AR20" s="57"/>
      <c r="AS20" s="57"/>
      <c r="AT20" s="57"/>
      <c r="AU20" s="72"/>
      <c r="AV20" s="59"/>
    </row>
    <row r="21" spans="1:48" ht="21" customHeight="1" x14ac:dyDescent="0.25">
      <c r="A21" s="59">
        <v>10</v>
      </c>
      <c r="B21" s="60"/>
      <c r="C21" s="69"/>
      <c r="D21" s="65"/>
      <c r="E21" s="66"/>
      <c r="F21" s="70"/>
      <c r="G21" s="71"/>
      <c r="H21" s="57"/>
      <c r="I21" s="57"/>
      <c r="J21" s="57"/>
      <c r="K21" s="72"/>
      <c r="L21" s="59"/>
      <c r="M21" s="59">
        <v>25</v>
      </c>
      <c r="N21" s="60"/>
      <c r="O21" s="69"/>
      <c r="P21" s="65"/>
      <c r="Q21" s="66"/>
      <c r="R21" s="70"/>
      <c r="S21" s="71"/>
      <c r="T21" s="57"/>
      <c r="U21" s="57"/>
      <c r="V21" s="57"/>
      <c r="W21" s="72"/>
      <c r="X21" s="59"/>
      <c r="Y21" s="59">
        <v>10</v>
      </c>
      <c r="Z21" s="60"/>
      <c r="AA21" s="69"/>
      <c r="AB21" s="65"/>
      <c r="AC21" s="66"/>
      <c r="AD21" s="70"/>
      <c r="AE21" s="71"/>
      <c r="AF21" s="57"/>
      <c r="AG21" s="57"/>
      <c r="AH21" s="57"/>
      <c r="AI21" s="72"/>
      <c r="AJ21" s="59"/>
      <c r="AK21" s="59">
        <v>25</v>
      </c>
      <c r="AL21" s="60"/>
      <c r="AM21" s="69"/>
      <c r="AN21" s="65"/>
      <c r="AO21" s="66"/>
      <c r="AP21" s="70"/>
      <c r="AQ21" s="71"/>
      <c r="AR21" s="57"/>
      <c r="AS21" s="57"/>
      <c r="AT21" s="57"/>
      <c r="AU21" s="72"/>
      <c r="AV21" s="59"/>
    </row>
    <row r="22" spans="1:48" ht="21" customHeight="1" x14ac:dyDescent="0.25">
      <c r="A22" s="59">
        <v>11</v>
      </c>
      <c r="B22" s="60"/>
      <c r="C22" s="69"/>
      <c r="D22" s="65"/>
      <c r="E22" s="66"/>
      <c r="F22" s="70"/>
      <c r="G22" s="71"/>
      <c r="H22" s="57"/>
      <c r="I22" s="57"/>
      <c r="J22" s="57"/>
      <c r="K22" s="72"/>
      <c r="L22" s="59"/>
      <c r="M22" s="59">
        <v>26</v>
      </c>
      <c r="N22" s="60"/>
      <c r="O22" s="69"/>
      <c r="P22" s="65"/>
      <c r="Q22" s="66"/>
      <c r="R22" s="70"/>
      <c r="S22" s="71"/>
      <c r="T22" s="57"/>
      <c r="U22" s="57"/>
      <c r="V22" s="57"/>
      <c r="W22" s="72"/>
      <c r="X22" s="59"/>
      <c r="Y22" s="59">
        <v>11</v>
      </c>
      <c r="Z22" s="60"/>
      <c r="AA22" s="69"/>
      <c r="AB22" s="65"/>
      <c r="AC22" s="66"/>
      <c r="AD22" s="70"/>
      <c r="AE22" s="71"/>
      <c r="AF22" s="57"/>
      <c r="AG22" s="57"/>
      <c r="AH22" s="57"/>
      <c r="AI22" s="72"/>
      <c r="AJ22" s="59"/>
      <c r="AK22" s="59">
        <v>26</v>
      </c>
      <c r="AL22" s="60"/>
      <c r="AM22" s="69"/>
      <c r="AN22" s="65"/>
      <c r="AO22" s="66"/>
      <c r="AP22" s="70"/>
      <c r="AQ22" s="71"/>
      <c r="AR22" s="57"/>
      <c r="AS22" s="57"/>
      <c r="AT22" s="57"/>
      <c r="AU22" s="72"/>
      <c r="AV22" s="59"/>
    </row>
    <row r="23" spans="1:48" ht="21" customHeight="1" x14ac:dyDescent="0.25">
      <c r="A23" s="59">
        <v>12</v>
      </c>
      <c r="B23" s="60"/>
      <c r="C23" s="69"/>
      <c r="D23" s="65"/>
      <c r="E23" s="66"/>
      <c r="F23" s="70"/>
      <c r="G23" s="71"/>
      <c r="H23" s="57"/>
      <c r="I23" s="57"/>
      <c r="J23" s="57"/>
      <c r="K23" s="72"/>
      <c r="L23" s="59"/>
      <c r="M23" s="59">
        <v>27</v>
      </c>
      <c r="N23" s="60"/>
      <c r="O23" s="69"/>
      <c r="P23" s="65"/>
      <c r="Q23" s="66"/>
      <c r="R23" s="70"/>
      <c r="S23" s="71"/>
      <c r="T23" s="57"/>
      <c r="U23" s="57"/>
      <c r="V23" s="57"/>
      <c r="W23" s="72"/>
      <c r="X23" s="59"/>
      <c r="Y23" s="59">
        <v>12</v>
      </c>
      <c r="Z23" s="60"/>
      <c r="AA23" s="69"/>
      <c r="AB23" s="65"/>
      <c r="AC23" s="66"/>
      <c r="AD23" s="70"/>
      <c r="AE23" s="71"/>
      <c r="AF23" s="57"/>
      <c r="AG23" s="57"/>
      <c r="AH23" s="57"/>
      <c r="AI23" s="72"/>
      <c r="AJ23" s="59"/>
      <c r="AK23" s="59">
        <v>27</v>
      </c>
      <c r="AL23" s="60"/>
      <c r="AM23" s="69"/>
      <c r="AN23" s="65"/>
      <c r="AO23" s="66"/>
      <c r="AP23" s="70"/>
      <c r="AQ23" s="71"/>
      <c r="AR23" s="57"/>
      <c r="AS23" s="57"/>
      <c r="AT23" s="57"/>
      <c r="AU23" s="72"/>
      <c r="AV23" s="59"/>
    </row>
    <row r="24" spans="1:48" ht="21" customHeight="1" x14ac:dyDescent="0.25">
      <c r="A24" s="59">
        <v>13</v>
      </c>
      <c r="B24" s="60"/>
      <c r="C24" s="69"/>
      <c r="D24" s="65"/>
      <c r="E24" s="66"/>
      <c r="F24" s="70"/>
      <c r="G24" s="71"/>
      <c r="H24" s="57"/>
      <c r="I24" s="57"/>
      <c r="J24" s="57"/>
      <c r="K24" s="72"/>
      <c r="L24" s="59"/>
      <c r="M24" s="59">
        <v>28</v>
      </c>
      <c r="N24" s="60"/>
      <c r="O24" s="69"/>
      <c r="P24" s="65"/>
      <c r="Q24" s="66"/>
      <c r="R24" s="70"/>
      <c r="S24" s="71"/>
      <c r="T24" s="57"/>
      <c r="U24" s="57"/>
      <c r="V24" s="57"/>
      <c r="W24" s="72"/>
      <c r="X24" s="59"/>
      <c r="Y24" s="59">
        <v>13</v>
      </c>
      <c r="Z24" s="60"/>
      <c r="AA24" s="69"/>
      <c r="AB24" s="65"/>
      <c r="AC24" s="66"/>
      <c r="AD24" s="70"/>
      <c r="AE24" s="71"/>
      <c r="AF24" s="57"/>
      <c r="AG24" s="57"/>
      <c r="AH24" s="57"/>
      <c r="AI24" s="72"/>
      <c r="AJ24" s="59"/>
      <c r="AK24" s="59">
        <v>28</v>
      </c>
      <c r="AL24" s="60"/>
      <c r="AM24" s="69"/>
      <c r="AN24" s="65"/>
      <c r="AO24" s="66"/>
      <c r="AP24" s="70"/>
      <c r="AQ24" s="71"/>
      <c r="AR24" s="57"/>
      <c r="AS24" s="57"/>
      <c r="AT24" s="57"/>
      <c r="AU24" s="72"/>
      <c r="AV24" s="59"/>
    </row>
    <row r="25" spans="1:48" ht="21" customHeight="1" x14ac:dyDescent="0.25">
      <c r="A25" s="59">
        <v>14</v>
      </c>
      <c r="B25" s="60"/>
      <c r="C25" s="69"/>
      <c r="D25" s="65"/>
      <c r="E25" s="66"/>
      <c r="F25" s="70"/>
      <c r="G25" s="71"/>
      <c r="H25" s="57"/>
      <c r="I25" s="57"/>
      <c r="J25" s="57"/>
      <c r="K25" s="72"/>
      <c r="L25" s="59"/>
      <c r="M25" s="59">
        <v>29</v>
      </c>
      <c r="N25" s="60"/>
      <c r="O25" s="69"/>
      <c r="P25" s="65"/>
      <c r="Q25" s="66"/>
      <c r="R25" s="70"/>
      <c r="S25" s="71"/>
      <c r="T25" s="57"/>
      <c r="U25" s="57"/>
      <c r="V25" s="57"/>
      <c r="W25" s="72"/>
      <c r="X25" s="59"/>
      <c r="Y25" s="59">
        <v>14</v>
      </c>
      <c r="Z25" s="60"/>
      <c r="AA25" s="69"/>
      <c r="AB25" s="65"/>
      <c r="AC25" s="66"/>
      <c r="AD25" s="70"/>
      <c r="AE25" s="71"/>
      <c r="AF25" s="57"/>
      <c r="AG25" s="57"/>
      <c r="AH25" s="57"/>
      <c r="AI25" s="72"/>
      <c r="AJ25" s="59"/>
      <c r="AK25" s="59">
        <v>29</v>
      </c>
      <c r="AL25" s="60"/>
      <c r="AM25" s="69"/>
      <c r="AN25" s="65"/>
      <c r="AO25" s="66"/>
      <c r="AP25" s="70"/>
      <c r="AQ25" s="71"/>
      <c r="AR25" s="57"/>
      <c r="AS25" s="57"/>
      <c r="AT25" s="57"/>
      <c r="AU25" s="72"/>
      <c r="AV25" s="59"/>
    </row>
    <row r="26" spans="1:48" ht="21" customHeight="1" thickBot="1" x14ac:dyDescent="0.3">
      <c r="A26" s="191">
        <v>15</v>
      </c>
      <c r="B26" s="192"/>
      <c r="C26" s="193"/>
      <c r="D26" s="194"/>
      <c r="E26" s="195"/>
      <c r="F26" s="196"/>
      <c r="G26" s="81"/>
      <c r="H26" s="197"/>
      <c r="I26" s="197"/>
      <c r="J26" s="197"/>
      <c r="K26" s="198"/>
      <c r="L26" s="191"/>
      <c r="M26" s="191">
        <v>30</v>
      </c>
      <c r="N26" s="192"/>
      <c r="O26" s="193"/>
      <c r="P26" s="194"/>
      <c r="Q26" s="195"/>
      <c r="R26" s="196"/>
      <c r="S26" s="81"/>
      <c r="T26" s="197"/>
      <c r="U26" s="197"/>
      <c r="V26" s="197"/>
      <c r="W26" s="198"/>
      <c r="X26" s="191"/>
      <c r="Y26" s="59">
        <v>15</v>
      </c>
      <c r="Z26" s="60"/>
      <c r="AA26" s="69"/>
      <c r="AB26" s="65"/>
      <c r="AC26" s="66"/>
      <c r="AD26" s="70"/>
      <c r="AE26" s="71"/>
      <c r="AF26" s="57"/>
      <c r="AG26" s="57"/>
      <c r="AH26" s="57"/>
      <c r="AI26" s="72"/>
      <c r="AJ26" s="59"/>
      <c r="AK26" s="59">
        <v>30</v>
      </c>
      <c r="AL26" s="60"/>
      <c r="AM26" s="69"/>
      <c r="AN26" s="65"/>
      <c r="AO26" s="66"/>
      <c r="AP26" s="70"/>
      <c r="AQ26" s="71"/>
      <c r="AR26" s="57"/>
      <c r="AS26" s="57"/>
      <c r="AT26" s="57"/>
      <c r="AU26" s="72"/>
      <c r="AV26" s="59"/>
    </row>
    <row r="27" spans="1:48" x14ac:dyDescent="0.25">
      <c r="A27" s="234" t="s">
        <v>115</v>
      </c>
      <c r="B27" s="235"/>
      <c r="C27" s="235"/>
      <c r="D27" s="235"/>
      <c r="E27" s="235"/>
      <c r="F27" s="235"/>
      <c r="G27" s="235"/>
      <c r="H27" s="235"/>
      <c r="I27" s="235"/>
      <c r="J27" s="235"/>
      <c r="K27" s="235"/>
      <c r="L27" s="236"/>
      <c r="M27" s="234" t="s">
        <v>115</v>
      </c>
      <c r="N27" s="235"/>
      <c r="O27" s="235"/>
      <c r="P27" s="235"/>
      <c r="Q27" s="235"/>
      <c r="R27" s="235"/>
      <c r="S27" s="235"/>
      <c r="T27" s="235"/>
      <c r="U27" s="235"/>
      <c r="V27" s="235"/>
      <c r="W27" s="235"/>
      <c r="X27" s="236"/>
      <c r="Y27" s="234" t="s">
        <v>115</v>
      </c>
      <c r="Z27" s="235"/>
      <c r="AA27" s="235"/>
      <c r="AB27" s="235"/>
      <c r="AC27" s="235"/>
      <c r="AD27" s="235"/>
      <c r="AE27" s="235"/>
      <c r="AF27" s="235"/>
      <c r="AG27" s="235"/>
      <c r="AH27" s="235"/>
      <c r="AI27" s="235"/>
      <c r="AJ27" s="236"/>
      <c r="AK27" s="234" t="s">
        <v>115</v>
      </c>
      <c r="AL27" s="235"/>
      <c r="AM27" s="235"/>
      <c r="AN27" s="235"/>
      <c r="AO27" s="235"/>
      <c r="AP27" s="235"/>
      <c r="AQ27" s="235"/>
      <c r="AR27" s="235"/>
      <c r="AS27" s="235"/>
      <c r="AT27" s="235"/>
      <c r="AU27" s="235"/>
      <c r="AV27" s="236"/>
    </row>
    <row r="28" spans="1:48" x14ac:dyDescent="0.25">
      <c r="A28" s="237"/>
      <c r="B28" s="238"/>
      <c r="C28" s="238"/>
      <c r="D28" s="238"/>
      <c r="E28" s="238"/>
      <c r="F28" s="238"/>
      <c r="G28" s="238"/>
      <c r="H28" s="238"/>
      <c r="I28" s="238"/>
      <c r="J28" s="238"/>
      <c r="K28" s="238"/>
      <c r="L28" s="239"/>
      <c r="M28" s="237"/>
      <c r="N28" s="238"/>
      <c r="O28" s="238"/>
      <c r="P28" s="238"/>
      <c r="Q28" s="238"/>
      <c r="R28" s="238"/>
      <c r="S28" s="238"/>
      <c r="T28" s="238"/>
      <c r="U28" s="238"/>
      <c r="V28" s="238"/>
      <c r="W28" s="238"/>
      <c r="X28" s="239"/>
      <c r="Y28" s="237"/>
      <c r="Z28" s="238"/>
      <c r="AA28" s="238"/>
      <c r="AB28" s="238"/>
      <c r="AC28" s="238"/>
      <c r="AD28" s="238"/>
      <c r="AE28" s="238"/>
      <c r="AF28" s="238"/>
      <c r="AG28" s="238"/>
      <c r="AH28" s="238"/>
      <c r="AI28" s="238"/>
      <c r="AJ28" s="239"/>
      <c r="AK28" s="237"/>
      <c r="AL28" s="238"/>
      <c r="AM28" s="238"/>
      <c r="AN28" s="238"/>
      <c r="AO28" s="238"/>
      <c r="AP28" s="238"/>
      <c r="AQ28" s="238"/>
      <c r="AR28" s="238"/>
      <c r="AS28" s="238"/>
      <c r="AT28" s="238"/>
      <c r="AU28" s="238"/>
      <c r="AV28" s="239"/>
    </row>
    <row r="29" spans="1:48" x14ac:dyDescent="0.25">
      <c r="A29" s="237"/>
      <c r="B29" s="238"/>
      <c r="C29" s="238"/>
      <c r="D29" s="238"/>
      <c r="E29" s="238"/>
      <c r="F29" s="238"/>
      <c r="G29" s="238"/>
      <c r="H29" s="238"/>
      <c r="I29" s="238"/>
      <c r="J29" s="238"/>
      <c r="K29" s="238"/>
      <c r="L29" s="239"/>
      <c r="M29" s="237"/>
      <c r="N29" s="238"/>
      <c r="O29" s="238"/>
      <c r="P29" s="238"/>
      <c r="Q29" s="238"/>
      <c r="R29" s="238"/>
      <c r="S29" s="238"/>
      <c r="T29" s="238"/>
      <c r="U29" s="238"/>
      <c r="V29" s="238"/>
      <c r="W29" s="238"/>
      <c r="X29" s="239"/>
      <c r="Y29" s="237"/>
      <c r="Z29" s="238"/>
      <c r="AA29" s="238"/>
      <c r="AB29" s="238"/>
      <c r="AC29" s="238"/>
      <c r="AD29" s="238"/>
      <c r="AE29" s="238"/>
      <c r="AF29" s="238"/>
      <c r="AG29" s="238"/>
      <c r="AH29" s="238"/>
      <c r="AI29" s="238"/>
      <c r="AJ29" s="239"/>
      <c r="AK29" s="237"/>
      <c r="AL29" s="238"/>
      <c r="AM29" s="238"/>
      <c r="AN29" s="238"/>
      <c r="AO29" s="238"/>
      <c r="AP29" s="238"/>
      <c r="AQ29" s="238"/>
      <c r="AR29" s="238"/>
      <c r="AS29" s="238"/>
      <c r="AT29" s="238"/>
      <c r="AU29" s="238"/>
      <c r="AV29" s="239"/>
    </row>
    <row r="30" spans="1:48" ht="15.75" thickBot="1" x14ac:dyDescent="0.3">
      <c r="A30" s="240"/>
      <c r="B30" s="241"/>
      <c r="C30" s="241"/>
      <c r="D30" s="241"/>
      <c r="E30" s="241"/>
      <c r="F30" s="241"/>
      <c r="G30" s="241"/>
      <c r="H30" s="241"/>
      <c r="I30" s="241"/>
      <c r="J30" s="241"/>
      <c r="K30" s="241"/>
      <c r="L30" s="242"/>
      <c r="M30" s="240"/>
      <c r="N30" s="241"/>
      <c r="O30" s="241"/>
      <c r="P30" s="241"/>
      <c r="Q30" s="241"/>
      <c r="R30" s="241"/>
      <c r="S30" s="241"/>
      <c r="T30" s="241"/>
      <c r="U30" s="241"/>
      <c r="V30" s="241"/>
      <c r="W30" s="241"/>
      <c r="X30" s="242"/>
      <c r="Y30" s="240"/>
      <c r="Z30" s="241"/>
      <c r="AA30" s="241"/>
      <c r="AB30" s="241"/>
      <c r="AC30" s="241"/>
      <c r="AD30" s="241"/>
      <c r="AE30" s="241"/>
      <c r="AF30" s="241"/>
      <c r="AG30" s="241"/>
      <c r="AH30" s="241"/>
      <c r="AI30" s="241"/>
      <c r="AJ30" s="242"/>
      <c r="AK30" s="240"/>
      <c r="AL30" s="241"/>
      <c r="AM30" s="241"/>
      <c r="AN30" s="241"/>
      <c r="AO30" s="241"/>
      <c r="AP30" s="241"/>
      <c r="AQ30" s="241"/>
      <c r="AR30" s="241"/>
      <c r="AS30" s="241"/>
      <c r="AT30" s="241"/>
      <c r="AU30" s="241"/>
      <c r="AV30" s="242"/>
    </row>
    <row r="31" spans="1:48" ht="16.5" customHeight="1" x14ac:dyDescent="0.25"/>
    <row r="34" ht="15" customHeight="1" x14ac:dyDescent="0.25"/>
    <row r="35" ht="15" customHeight="1" x14ac:dyDescent="0.25"/>
    <row r="36" ht="15" customHeight="1" x14ac:dyDescent="0.25"/>
    <row r="37" ht="15" customHeight="1" x14ac:dyDescent="0.25"/>
  </sheetData>
  <mergeCells count="52">
    <mergeCell ref="AK4:AP5"/>
    <mergeCell ref="AQ4:AV5"/>
    <mergeCell ref="AO1:AU2"/>
    <mergeCell ref="AO3:AU3"/>
    <mergeCell ref="A27:L30"/>
    <mergeCell ref="Y27:AJ30"/>
    <mergeCell ref="AM10:AP10"/>
    <mergeCell ref="AQ10:AU10"/>
    <mergeCell ref="AV10:AV11"/>
    <mergeCell ref="C10:F10"/>
    <mergeCell ref="G10:K10"/>
    <mergeCell ref="L10:L11"/>
    <mergeCell ref="AA10:AD10"/>
    <mergeCell ref="AE10:AI10"/>
    <mergeCell ref="AJ10:AJ11"/>
    <mergeCell ref="O10:R10"/>
    <mergeCell ref="AK27:AV30"/>
    <mergeCell ref="A8:L9"/>
    <mergeCell ref="Y8:AJ9"/>
    <mergeCell ref="M8:X9"/>
    <mergeCell ref="AK8:AV9"/>
    <mergeCell ref="P6:R7"/>
    <mergeCell ref="S6:X7"/>
    <mergeCell ref="S10:W10"/>
    <mergeCell ref="X10:X11"/>
    <mergeCell ref="M27:X30"/>
    <mergeCell ref="AQ6:AV7"/>
    <mergeCell ref="A4:F5"/>
    <mergeCell ref="G4:L5"/>
    <mergeCell ref="Y4:AD5"/>
    <mergeCell ref="AE4:AJ5"/>
    <mergeCell ref="M4:R5"/>
    <mergeCell ref="S4:X5"/>
    <mergeCell ref="AK6:AM7"/>
    <mergeCell ref="AN6:AP7"/>
    <mergeCell ref="A6:C7"/>
    <mergeCell ref="D6:F7"/>
    <mergeCell ref="G6:L7"/>
    <mergeCell ref="Y6:AA7"/>
    <mergeCell ref="AB6:AD7"/>
    <mergeCell ref="AE6:AJ7"/>
    <mergeCell ref="M6:O7"/>
    <mergeCell ref="AK1:AN3"/>
    <mergeCell ref="A1:D3"/>
    <mergeCell ref="E1:K2"/>
    <mergeCell ref="Y1:AB3"/>
    <mergeCell ref="AC1:AI2"/>
    <mergeCell ref="E3:K3"/>
    <mergeCell ref="AC3:AI3"/>
    <mergeCell ref="M1:P3"/>
    <mergeCell ref="Q1:W2"/>
    <mergeCell ref="Q3:W3"/>
  </mergeCells>
  <pageMargins left="0.31496062992125984" right="0.31496062992125984" top="0.35433070866141736" bottom="0.35433070866141736" header="0" footer="0"/>
  <pageSetup scale="95"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U48"/>
  <sheetViews>
    <sheetView zoomScale="90" zoomScaleNormal="90" workbookViewId="0">
      <pane ySplit="12" topLeftCell="A13" activePane="bottomLeft" state="frozenSplit"/>
      <selection pane="bottomLeft" activeCell="R28" sqref="A1:AH34"/>
    </sheetView>
  </sheetViews>
  <sheetFormatPr baseColWidth="10" defaultRowHeight="15" x14ac:dyDescent="0.25"/>
  <cols>
    <col min="1" max="1" width="7.7109375" style="2" customWidth="1"/>
    <col min="2" max="2" width="10.28515625" style="2" customWidth="1"/>
    <col min="3" max="3" width="7.7109375" style="2" customWidth="1"/>
    <col min="4" max="5" width="7.42578125" style="2" customWidth="1"/>
    <col min="6" max="10" width="6.7109375" style="2" customWidth="1"/>
    <col min="11" max="15" width="10.140625" style="2" customWidth="1"/>
    <col min="16" max="17" width="7.140625" style="2" customWidth="1"/>
    <col min="18" max="18" width="7.7109375" customWidth="1"/>
    <col min="19" max="19" width="10.28515625" customWidth="1"/>
    <col min="20" max="20" width="7.7109375" customWidth="1"/>
    <col min="21" max="22" width="7.42578125" customWidth="1"/>
    <col min="23" max="27" width="6.7109375" customWidth="1"/>
    <col min="28" max="32" width="10.140625" customWidth="1"/>
    <col min="33" max="34" width="7.140625" customWidth="1"/>
    <col min="222" max="222" width="7.7109375" customWidth="1"/>
    <col min="223" max="223" width="10.28515625" customWidth="1"/>
    <col min="224" max="224" width="7.7109375" customWidth="1"/>
    <col min="225" max="226" width="7.42578125" customWidth="1"/>
    <col min="227" max="231" width="6.7109375" customWidth="1"/>
    <col min="232" max="236" width="10.140625" customWidth="1"/>
    <col min="237" max="238" width="7.140625" customWidth="1"/>
    <col min="478" max="478" width="7.7109375" customWidth="1"/>
    <col min="479" max="479" width="10.28515625" customWidth="1"/>
    <col min="480" max="480" width="7.7109375" customWidth="1"/>
    <col min="481" max="482" width="7.42578125" customWidth="1"/>
    <col min="483" max="487" width="6.7109375" customWidth="1"/>
    <col min="488" max="492" width="10.140625" customWidth="1"/>
    <col min="493" max="494" width="7.140625" customWidth="1"/>
    <col min="734" max="734" width="7.7109375" customWidth="1"/>
    <col min="735" max="735" width="10.28515625" customWidth="1"/>
    <col min="736" max="736" width="7.7109375" customWidth="1"/>
    <col min="737" max="738" width="7.42578125" customWidth="1"/>
    <col min="739" max="743" width="6.7109375" customWidth="1"/>
    <col min="744" max="748" width="10.140625" customWidth="1"/>
    <col min="749" max="750" width="7.140625" customWidth="1"/>
    <col min="990" max="990" width="7.7109375" customWidth="1"/>
    <col min="991" max="991" width="10.28515625" customWidth="1"/>
    <col min="992" max="992" width="7.7109375" customWidth="1"/>
    <col min="993" max="994" width="7.42578125" customWidth="1"/>
    <col min="995" max="999" width="6.7109375" customWidth="1"/>
    <col min="1000" max="1004" width="10.140625" customWidth="1"/>
    <col min="1005" max="1006" width="7.140625" customWidth="1"/>
    <col min="1246" max="1246" width="7.7109375" customWidth="1"/>
    <col min="1247" max="1247" width="10.28515625" customWidth="1"/>
    <col min="1248" max="1248" width="7.7109375" customWidth="1"/>
    <col min="1249" max="1250" width="7.42578125" customWidth="1"/>
    <col min="1251" max="1255" width="6.7109375" customWidth="1"/>
    <col min="1256" max="1260" width="10.140625" customWidth="1"/>
    <col min="1261" max="1262" width="7.140625" customWidth="1"/>
    <col min="1502" max="1502" width="7.7109375" customWidth="1"/>
    <col min="1503" max="1503" width="10.28515625" customWidth="1"/>
    <col min="1504" max="1504" width="7.7109375" customWidth="1"/>
    <col min="1505" max="1506" width="7.42578125" customWidth="1"/>
    <col min="1507" max="1511" width="6.7109375" customWidth="1"/>
    <col min="1512" max="1516" width="10.140625" customWidth="1"/>
    <col min="1517" max="1518" width="7.140625" customWidth="1"/>
    <col min="1758" max="1758" width="7.7109375" customWidth="1"/>
    <col min="1759" max="1759" width="10.28515625" customWidth="1"/>
    <col min="1760" max="1760" width="7.7109375" customWidth="1"/>
    <col min="1761" max="1762" width="7.42578125" customWidth="1"/>
    <col min="1763" max="1767" width="6.7109375" customWidth="1"/>
    <col min="1768" max="1772" width="10.140625" customWidth="1"/>
    <col min="1773" max="1774" width="7.140625" customWidth="1"/>
    <col min="2014" max="2014" width="7.7109375" customWidth="1"/>
    <col min="2015" max="2015" width="10.28515625" customWidth="1"/>
    <col min="2016" max="2016" width="7.7109375" customWidth="1"/>
    <col min="2017" max="2018" width="7.42578125" customWidth="1"/>
    <col min="2019" max="2023" width="6.7109375" customWidth="1"/>
    <col min="2024" max="2028" width="10.140625" customWidth="1"/>
    <col min="2029" max="2030" width="7.140625" customWidth="1"/>
    <col min="2270" max="2270" width="7.7109375" customWidth="1"/>
    <col min="2271" max="2271" width="10.28515625" customWidth="1"/>
    <col min="2272" max="2272" width="7.7109375" customWidth="1"/>
    <col min="2273" max="2274" width="7.42578125" customWidth="1"/>
    <col min="2275" max="2279" width="6.7109375" customWidth="1"/>
    <col min="2280" max="2284" width="10.140625" customWidth="1"/>
    <col min="2285" max="2286" width="7.140625" customWidth="1"/>
    <col min="2526" max="2526" width="7.7109375" customWidth="1"/>
    <col min="2527" max="2527" width="10.28515625" customWidth="1"/>
    <col min="2528" max="2528" width="7.7109375" customWidth="1"/>
    <col min="2529" max="2530" width="7.42578125" customWidth="1"/>
    <col min="2531" max="2535" width="6.7109375" customWidth="1"/>
    <col min="2536" max="2540" width="10.140625" customWidth="1"/>
    <col min="2541" max="2542" width="7.140625" customWidth="1"/>
    <col min="2782" max="2782" width="7.7109375" customWidth="1"/>
    <col min="2783" max="2783" width="10.28515625" customWidth="1"/>
    <col min="2784" max="2784" width="7.7109375" customWidth="1"/>
    <col min="2785" max="2786" width="7.42578125" customWidth="1"/>
    <col min="2787" max="2791" width="6.7109375" customWidth="1"/>
    <col min="2792" max="2796" width="10.140625" customWidth="1"/>
    <col min="2797" max="2798" width="7.140625" customWidth="1"/>
    <col min="3038" max="3038" width="7.7109375" customWidth="1"/>
    <col min="3039" max="3039" width="10.28515625" customWidth="1"/>
    <col min="3040" max="3040" width="7.7109375" customWidth="1"/>
    <col min="3041" max="3042" width="7.42578125" customWidth="1"/>
    <col min="3043" max="3047" width="6.7109375" customWidth="1"/>
    <col min="3048" max="3052" width="10.140625" customWidth="1"/>
    <col min="3053" max="3054" width="7.140625" customWidth="1"/>
    <col min="3294" max="3294" width="7.7109375" customWidth="1"/>
    <col min="3295" max="3295" width="10.28515625" customWidth="1"/>
    <col min="3296" max="3296" width="7.7109375" customWidth="1"/>
    <col min="3297" max="3298" width="7.42578125" customWidth="1"/>
    <col min="3299" max="3303" width="6.7109375" customWidth="1"/>
    <col min="3304" max="3308" width="10.140625" customWidth="1"/>
    <col min="3309" max="3310" width="7.140625" customWidth="1"/>
    <col min="3550" max="3550" width="7.7109375" customWidth="1"/>
    <col min="3551" max="3551" width="10.28515625" customWidth="1"/>
    <col min="3552" max="3552" width="7.7109375" customWidth="1"/>
    <col min="3553" max="3554" width="7.42578125" customWidth="1"/>
    <col min="3555" max="3559" width="6.7109375" customWidth="1"/>
    <col min="3560" max="3564" width="10.140625" customWidth="1"/>
    <col min="3565" max="3566" width="7.140625" customWidth="1"/>
    <col min="3806" max="3806" width="7.7109375" customWidth="1"/>
    <col min="3807" max="3807" width="10.28515625" customWidth="1"/>
    <col min="3808" max="3808" width="7.7109375" customWidth="1"/>
    <col min="3809" max="3810" width="7.42578125" customWidth="1"/>
    <col min="3811" max="3815" width="6.7109375" customWidth="1"/>
    <col min="3816" max="3820" width="10.140625" customWidth="1"/>
    <col min="3821" max="3822" width="7.140625" customWidth="1"/>
    <col min="4062" max="4062" width="7.7109375" customWidth="1"/>
    <col min="4063" max="4063" width="10.28515625" customWidth="1"/>
    <col min="4064" max="4064" width="7.7109375" customWidth="1"/>
    <col min="4065" max="4066" width="7.42578125" customWidth="1"/>
    <col min="4067" max="4071" width="6.7109375" customWidth="1"/>
    <col min="4072" max="4076" width="10.140625" customWidth="1"/>
    <col min="4077" max="4078" width="7.140625" customWidth="1"/>
    <col min="4318" max="4318" width="7.7109375" customWidth="1"/>
    <col min="4319" max="4319" width="10.28515625" customWidth="1"/>
    <col min="4320" max="4320" width="7.7109375" customWidth="1"/>
    <col min="4321" max="4322" width="7.42578125" customWidth="1"/>
    <col min="4323" max="4327" width="6.7109375" customWidth="1"/>
    <col min="4328" max="4332" width="10.140625" customWidth="1"/>
    <col min="4333" max="4334" width="7.140625" customWidth="1"/>
    <col min="4574" max="4574" width="7.7109375" customWidth="1"/>
    <col min="4575" max="4575" width="10.28515625" customWidth="1"/>
    <col min="4576" max="4576" width="7.7109375" customWidth="1"/>
    <col min="4577" max="4578" width="7.42578125" customWidth="1"/>
    <col min="4579" max="4583" width="6.7109375" customWidth="1"/>
    <col min="4584" max="4588" width="10.140625" customWidth="1"/>
    <col min="4589" max="4590" width="7.140625" customWidth="1"/>
    <col min="4830" max="4830" width="7.7109375" customWidth="1"/>
    <col min="4831" max="4831" width="10.28515625" customWidth="1"/>
    <col min="4832" max="4832" width="7.7109375" customWidth="1"/>
    <col min="4833" max="4834" width="7.42578125" customWidth="1"/>
    <col min="4835" max="4839" width="6.7109375" customWidth="1"/>
    <col min="4840" max="4844" width="10.140625" customWidth="1"/>
    <col min="4845" max="4846" width="7.140625" customWidth="1"/>
    <col min="5086" max="5086" width="7.7109375" customWidth="1"/>
    <col min="5087" max="5087" width="10.28515625" customWidth="1"/>
    <col min="5088" max="5088" width="7.7109375" customWidth="1"/>
    <col min="5089" max="5090" width="7.42578125" customWidth="1"/>
    <col min="5091" max="5095" width="6.7109375" customWidth="1"/>
    <col min="5096" max="5100" width="10.140625" customWidth="1"/>
    <col min="5101" max="5102" width="7.140625" customWidth="1"/>
    <col min="5342" max="5342" width="7.7109375" customWidth="1"/>
    <col min="5343" max="5343" width="10.28515625" customWidth="1"/>
    <col min="5344" max="5344" width="7.7109375" customWidth="1"/>
    <col min="5345" max="5346" width="7.42578125" customWidth="1"/>
    <col min="5347" max="5351" width="6.7109375" customWidth="1"/>
    <col min="5352" max="5356" width="10.140625" customWidth="1"/>
    <col min="5357" max="5358" width="7.140625" customWidth="1"/>
    <col min="5598" max="5598" width="7.7109375" customWidth="1"/>
    <col min="5599" max="5599" width="10.28515625" customWidth="1"/>
    <col min="5600" max="5600" width="7.7109375" customWidth="1"/>
    <col min="5601" max="5602" width="7.42578125" customWidth="1"/>
    <col min="5603" max="5607" width="6.7109375" customWidth="1"/>
    <col min="5608" max="5612" width="10.140625" customWidth="1"/>
    <col min="5613" max="5614" width="7.140625" customWidth="1"/>
    <col min="5854" max="5854" width="7.7109375" customWidth="1"/>
    <col min="5855" max="5855" width="10.28515625" customWidth="1"/>
    <col min="5856" max="5856" width="7.7109375" customWidth="1"/>
    <col min="5857" max="5858" width="7.42578125" customWidth="1"/>
    <col min="5859" max="5863" width="6.7109375" customWidth="1"/>
    <col min="5864" max="5868" width="10.140625" customWidth="1"/>
    <col min="5869" max="5870" width="7.140625" customWidth="1"/>
    <col min="6110" max="6110" width="7.7109375" customWidth="1"/>
    <col min="6111" max="6111" width="10.28515625" customWidth="1"/>
    <col min="6112" max="6112" width="7.7109375" customWidth="1"/>
    <col min="6113" max="6114" width="7.42578125" customWidth="1"/>
    <col min="6115" max="6119" width="6.7109375" customWidth="1"/>
    <col min="6120" max="6124" width="10.140625" customWidth="1"/>
    <col min="6125" max="6126" width="7.140625" customWidth="1"/>
    <col min="6366" max="6366" width="7.7109375" customWidth="1"/>
    <col min="6367" max="6367" width="10.28515625" customWidth="1"/>
    <col min="6368" max="6368" width="7.7109375" customWidth="1"/>
    <col min="6369" max="6370" width="7.42578125" customWidth="1"/>
    <col min="6371" max="6375" width="6.7109375" customWidth="1"/>
    <col min="6376" max="6380" width="10.140625" customWidth="1"/>
    <col min="6381" max="6382" width="7.140625" customWidth="1"/>
    <col min="6622" max="6622" width="7.7109375" customWidth="1"/>
    <col min="6623" max="6623" width="10.28515625" customWidth="1"/>
    <col min="6624" max="6624" width="7.7109375" customWidth="1"/>
    <col min="6625" max="6626" width="7.42578125" customWidth="1"/>
    <col min="6627" max="6631" width="6.7109375" customWidth="1"/>
    <col min="6632" max="6636" width="10.140625" customWidth="1"/>
    <col min="6637" max="6638" width="7.140625" customWidth="1"/>
    <col min="6878" max="6878" width="7.7109375" customWidth="1"/>
    <col min="6879" max="6879" width="10.28515625" customWidth="1"/>
    <col min="6880" max="6880" width="7.7109375" customWidth="1"/>
    <col min="6881" max="6882" width="7.42578125" customWidth="1"/>
    <col min="6883" max="6887" width="6.7109375" customWidth="1"/>
    <col min="6888" max="6892" width="10.140625" customWidth="1"/>
    <col min="6893" max="6894" width="7.140625" customWidth="1"/>
    <col min="7134" max="7134" width="7.7109375" customWidth="1"/>
    <col min="7135" max="7135" width="10.28515625" customWidth="1"/>
    <col min="7136" max="7136" width="7.7109375" customWidth="1"/>
    <col min="7137" max="7138" width="7.42578125" customWidth="1"/>
    <col min="7139" max="7143" width="6.7109375" customWidth="1"/>
    <col min="7144" max="7148" width="10.140625" customWidth="1"/>
    <col min="7149" max="7150" width="7.140625" customWidth="1"/>
    <col min="7390" max="7390" width="7.7109375" customWidth="1"/>
    <col min="7391" max="7391" width="10.28515625" customWidth="1"/>
    <col min="7392" max="7392" width="7.7109375" customWidth="1"/>
    <col min="7393" max="7394" width="7.42578125" customWidth="1"/>
    <col min="7395" max="7399" width="6.7109375" customWidth="1"/>
    <col min="7400" max="7404" width="10.140625" customWidth="1"/>
    <col min="7405" max="7406" width="7.140625" customWidth="1"/>
    <col min="7646" max="7646" width="7.7109375" customWidth="1"/>
    <col min="7647" max="7647" width="10.28515625" customWidth="1"/>
    <col min="7648" max="7648" width="7.7109375" customWidth="1"/>
    <col min="7649" max="7650" width="7.42578125" customWidth="1"/>
    <col min="7651" max="7655" width="6.7109375" customWidth="1"/>
    <col min="7656" max="7660" width="10.140625" customWidth="1"/>
    <col min="7661" max="7662" width="7.140625" customWidth="1"/>
    <col min="7902" max="7902" width="7.7109375" customWidth="1"/>
    <col min="7903" max="7903" width="10.28515625" customWidth="1"/>
    <col min="7904" max="7904" width="7.7109375" customWidth="1"/>
    <col min="7905" max="7906" width="7.42578125" customWidth="1"/>
    <col min="7907" max="7911" width="6.7109375" customWidth="1"/>
    <col min="7912" max="7916" width="10.140625" customWidth="1"/>
    <col min="7917" max="7918" width="7.140625" customWidth="1"/>
    <col min="8158" max="8158" width="7.7109375" customWidth="1"/>
    <col min="8159" max="8159" width="10.28515625" customWidth="1"/>
    <col min="8160" max="8160" width="7.7109375" customWidth="1"/>
    <col min="8161" max="8162" width="7.42578125" customWidth="1"/>
    <col min="8163" max="8167" width="6.7109375" customWidth="1"/>
    <col min="8168" max="8172" width="10.140625" customWidth="1"/>
    <col min="8173" max="8174" width="7.140625" customWidth="1"/>
    <col min="8414" max="8414" width="7.7109375" customWidth="1"/>
    <col min="8415" max="8415" width="10.28515625" customWidth="1"/>
    <col min="8416" max="8416" width="7.7109375" customWidth="1"/>
    <col min="8417" max="8418" width="7.42578125" customWidth="1"/>
    <col min="8419" max="8423" width="6.7109375" customWidth="1"/>
    <col min="8424" max="8428" width="10.140625" customWidth="1"/>
    <col min="8429" max="8430" width="7.140625" customWidth="1"/>
    <col min="8670" max="8670" width="7.7109375" customWidth="1"/>
    <col min="8671" max="8671" width="10.28515625" customWidth="1"/>
    <col min="8672" max="8672" width="7.7109375" customWidth="1"/>
    <col min="8673" max="8674" width="7.42578125" customWidth="1"/>
    <col min="8675" max="8679" width="6.7109375" customWidth="1"/>
    <col min="8680" max="8684" width="10.140625" customWidth="1"/>
    <col min="8685" max="8686" width="7.140625" customWidth="1"/>
    <col min="8926" max="8926" width="7.7109375" customWidth="1"/>
    <col min="8927" max="8927" width="10.28515625" customWidth="1"/>
    <col min="8928" max="8928" width="7.7109375" customWidth="1"/>
    <col min="8929" max="8930" width="7.42578125" customWidth="1"/>
    <col min="8931" max="8935" width="6.7109375" customWidth="1"/>
    <col min="8936" max="8940" width="10.140625" customWidth="1"/>
    <col min="8941" max="8942" width="7.140625" customWidth="1"/>
    <col min="9182" max="9182" width="7.7109375" customWidth="1"/>
    <col min="9183" max="9183" width="10.28515625" customWidth="1"/>
    <col min="9184" max="9184" width="7.7109375" customWidth="1"/>
    <col min="9185" max="9186" width="7.42578125" customWidth="1"/>
    <col min="9187" max="9191" width="6.7109375" customWidth="1"/>
    <col min="9192" max="9196" width="10.140625" customWidth="1"/>
    <col min="9197" max="9198" width="7.140625" customWidth="1"/>
    <col min="9438" max="9438" width="7.7109375" customWidth="1"/>
    <col min="9439" max="9439" width="10.28515625" customWidth="1"/>
    <col min="9440" max="9440" width="7.7109375" customWidth="1"/>
    <col min="9441" max="9442" width="7.42578125" customWidth="1"/>
    <col min="9443" max="9447" width="6.7109375" customWidth="1"/>
    <col min="9448" max="9452" width="10.140625" customWidth="1"/>
    <col min="9453" max="9454" width="7.140625" customWidth="1"/>
    <col min="9694" max="9694" width="7.7109375" customWidth="1"/>
    <col min="9695" max="9695" width="10.28515625" customWidth="1"/>
    <col min="9696" max="9696" width="7.7109375" customWidth="1"/>
    <col min="9697" max="9698" width="7.42578125" customWidth="1"/>
    <col min="9699" max="9703" width="6.7109375" customWidth="1"/>
    <col min="9704" max="9708" width="10.140625" customWidth="1"/>
    <col min="9709" max="9710" width="7.140625" customWidth="1"/>
    <col min="9950" max="9950" width="7.7109375" customWidth="1"/>
    <col min="9951" max="9951" width="10.28515625" customWidth="1"/>
    <col min="9952" max="9952" width="7.7109375" customWidth="1"/>
    <col min="9953" max="9954" width="7.42578125" customWidth="1"/>
    <col min="9955" max="9959" width="6.7109375" customWidth="1"/>
    <col min="9960" max="9964" width="10.140625" customWidth="1"/>
    <col min="9965" max="9966" width="7.140625" customWidth="1"/>
    <col min="10206" max="10206" width="7.7109375" customWidth="1"/>
    <col min="10207" max="10207" width="10.28515625" customWidth="1"/>
    <col min="10208" max="10208" width="7.7109375" customWidth="1"/>
    <col min="10209" max="10210" width="7.42578125" customWidth="1"/>
    <col min="10211" max="10215" width="6.7109375" customWidth="1"/>
    <col min="10216" max="10220" width="10.140625" customWidth="1"/>
    <col min="10221" max="10222" width="7.140625" customWidth="1"/>
    <col min="10462" max="10462" width="7.7109375" customWidth="1"/>
    <col min="10463" max="10463" width="10.28515625" customWidth="1"/>
    <col min="10464" max="10464" width="7.7109375" customWidth="1"/>
    <col min="10465" max="10466" width="7.42578125" customWidth="1"/>
    <col min="10467" max="10471" width="6.7109375" customWidth="1"/>
    <col min="10472" max="10476" width="10.140625" customWidth="1"/>
    <col min="10477" max="10478" width="7.140625" customWidth="1"/>
    <col min="10718" max="10718" width="7.7109375" customWidth="1"/>
    <col min="10719" max="10719" width="10.28515625" customWidth="1"/>
    <col min="10720" max="10720" width="7.7109375" customWidth="1"/>
    <col min="10721" max="10722" width="7.42578125" customWidth="1"/>
    <col min="10723" max="10727" width="6.7109375" customWidth="1"/>
    <col min="10728" max="10732" width="10.140625" customWidth="1"/>
    <col min="10733" max="10734" width="7.140625" customWidth="1"/>
    <col min="10974" max="10974" width="7.7109375" customWidth="1"/>
    <col min="10975" max="10975" width="10.28515625" customWidth="1"/>
    <col min="10976" max="10976" width="7.7109375" customWidth="1"/>
    <col min="10977" max="10978" width="7.42578125" customWidth="1"/>
    <col min="10979" max="10983" width="6.7109375" customWidth="1"/>
    <col min="10984" max="10988" width="10.140625" customWidth="1"/>
    <col min="10989" max="10990" width="7.140625" customWidth="1"/>
    <col min="11230" max="11230" width="7.7109375" customWidth="1"/>
    <col min="11231" max="11231" width="10.28515625" customWidth="1"/>
    <col min="11232" max="11232" width="7.7109375" customWidth="1"/>
    <col min="11233" max="11234" width="7.42578125" customWidth="1"/>
    <col min="11235" max="11239" width="6.7109375" customWidth="1"/>
    <col min="11240" max="11244" width="10.140625" customWidth="1"/>
    <col min="11245" max="11246" width="7.140625" customWidth="1"/>
    <col min="11486" max="11486" width="7.7109375" customWidth="1"/>
    <col min="11487" max="11487" width="10.28515625" customWidth="1"/>
    <col min="11488" max="11488" width="7.7109375" customWidth="1"/>
    <col min="11489" max="11490" width="7.42578125" customWidth="1"/>
    <col min="11491" max="11495" width="6.7109375" customWidth="1"/>
    <col min="11496" max="11500" width="10.140625" customWidth="1"/>
    <col min="11501" max="11502" width="7.140625" customWidth="1"/>
    <col min="11742" max="11742" width="7.7109375" customWidth="1"/>
    <col min="11743" max="11743" width="10.28515625" customWidth="1"/>
    <col min="11744" max="11744" width="7.7109375" customWidth="1"/>
    <col min="11745" max="11746" width="7.42578125" customWidth="1"/>
    <col min="11747" max="11751" width="6.7109375" customWidth="1"/>
    <col min="11752" max="11756" width="10.140625" customWidth="1"/>
    <col min="11757" max="11758" width="7.140625" customWidth="1"/>
    <col min="11998" max="11998" width="7.7109375" customWidth="1"/>
    <col min="11999" max="11999" width="10.28515625" customWidth="1"/>
    <col min="12000" max="12000" width="7.7109375" customWidth="1"/>
    <col min="12001" max="12002" width="7.42578125" customWidth="1"/>
    <col min="12003" max="12007" width="6.7109375" customWidth="1"/>
    <col min="12008" max="12012" width="10.140625" customWidth="1"/>
    <col min="12013" max="12014" width="7.140625" customWidth="1"/>
    <col min="12254" max="12254" width="7.7109375" customWidth="1"/>
    <col min="12255" max="12255" width="10.28515625" customWidth="1"/>
    <col min="12256" max="12256" width="7.7109375" customWidth="1"/>
    <col min="12257" max="12258" width="7.42578125" customWidth="1"/>
    <col min="12259" max="12263" width="6.7109375" customWidth="1"/>
    <col min="12264" max="12268" width="10.140625" customWidth="1"/>
    <col min="12269" max="12270" width="7.140625" customWidth="1"/>
    <col min="12510" max="12510" width="7.7109375" customWidth="1"/>
    <col min="12511" max="12511" width="10.28515625" customWidth="1"/>
    <col min="12512" max="12512" width="7.7109375" customWidth="1"/>
    <col min="12513" max="12514" width="7.42578125" customWidth="1"/>
    <col min="12515" max="12519" width="6.7109375" customWidth="1"/>
    <col min="12520" max="12524" width="10.140625" customWidth="1"/>
    <col min="12525" max="12526" width="7.140625" customWidth="1"/>
    <col min="12766" max="12766" width="7.7109375" customWidth="1"/>
    <col min="12767" max="12767" width="10.28515625" customWidth="1"/>
    <col min="12768" max="12768" width="7.7109375" customWidth="1"/>
    <col min="12769" max="12770" width="7.42578125" customWidth="1"/>
    <col min="12771" max="12775" width="6.7109375" customWidth="1"/>
    <col min="12776" max="12780" width="10.140625" customWidth="1"/>
    <col min="12781" max="12782" width="7.140625" customWidth="1"/>
    <col min="13022" max="13022" width="7.7109375" customWidth="1"/>
    <col min="13023" max="13023" width="10.28515625" customWidth="1"/>
    <col min="13024" max="13024" width="7.7109375" customWidth="1"/>
    <col min="13025" max="13026" width="7.42578125" customWidth="1"/>
    <col min="13027" max="13031" width="6.7109375" customWidth="1"/>
    <col min="13032" max="13036" width="10.140625" customWidth="1"/>
    <col min="13037" max="13038" width="7.140625" customWidth="1"/>
    <col min="13278" max="13278" width="7.7109375" customWidth="1"/>
    <col min="13279" max="13279" width="10.28515625" customWidth="1"/>
    <col min="13280" max="13280" width="7.7109375" customWidth="1"/>
    <col min="13281" max="13282" width="7.42578125" customWidth="1"/>
    <col min="13283" max="13287" width="6.7109375" customWidth="1"/>
    <col min="13288" max="13292" width="10.140625" customWidth="1"/>
    <col min="13293" max="13294" width="7.140625" customWidth="1"/>
    <col min="13534" max="13534" width="7.7109375" customWidth="1"/>
    <col min="13535" max="13535" width="10.28515625" customWidth="1"/>
    <col min="13536" max="13536" width="7.7109375" customWidth="1"/>
    <col min="13537" max="13538" width="7.42578125" customWidth="1"/>
    <col min="13539" max="13543" width="6.7109375" customWidth="1"/>
    <col min="13544" max="13548" width="10.140625" customWidth="1"/>
    <col min="13549" max="13550" width="7.140625" customWidth="1"/>
    <col min="13790" max="13790" width="7.7109375" customWidth="1"/>
    <col min="13791" max="13791" width="10.28515625" customWidth="1"/>
    <col min="13792" max="13792" width="7.7109375" customWidth="1"/>
    <col min="13793" max="13794" width="7.42578125" customWidth="1"/>
    <col min="13795" max="13799" width="6.7109375" customWidth="1"/>
    <col min="13800" max="13804" width="10.140625" customWidth="1"/>
    <col min="13805" max="13806" width="7.140625" customWidth="1"/>
    <col min="14046" max="14046" width="7.7109375" customWidth="1"/>
    <col min="14047" max="14047" width="10.28515625" customWidth="1"/>
    <col min="14048" max="14048" width="7.7109375" customWidth="1"/>
    <col min="14049" max="14050" width="7.42578125" customWidth="1"/>
    <col min="14051" max="14055" width="6.7109375" customWidth="1"/>
    <col min="14056" max="14060" width="10.140625" customWidth="1"/>
    <col min="14061" max="14062" width="7.140625" customWidth="1"/>
    <col min="14302" max="14302" width="7.7109375" customWidth="1"/>
    <col min="14303" max="14303" width="10.28515625" customWidth="1"/>
    <col min="14304" max="14304" width="7.7109375" customWidth="1"/>
    <col min="14305" max="14306" width="7.42578125" customWidth="1"/>
    <col min="14307" max="14311" width="6.7109375" customWidth="1"/>
    <col min="14312" max="14316" width="10.140625" customWidth="1"/>
    <col min="14317" max="14318" width="7.140625" customWidth="1"/>
    <col min="14558" max="14558" width="7.7109375" customWidth="1"/>
    <col min="14559" max="14559" width="10.28515625" customWidth="1"/>
    <col min="14560" max="14560" width="7.7109375" customWidth="1"/>
    <col min="14561" max="14562" width="7.42578125" customWidth="1"/>
    <col min="14563" max="14567" width="6.7109375" customWidth="1"/>
    <col min="14568" max="14572" width="10.140625" customWidth="1"/>
    <col min="14573" max="14574" width="7.140625" customWidth="1"/>
    <col min="14814" max="14814" width="7.7109375" customWidth="1"/>
    <col min="14815" max="14815" width="10.28515625" customWidth="1"/>
    <col min="14816" max="14816" width="7.7109375" customWidth="1"/>
    <col min="14817" max="14818" width="7.42578125" customWidth="1"/>
    <col min="14819" max="14823" width="6.7109375" customWidth="1"/>
    <col min="14824" max="14828" width="10.140625" customWidth="1"/>
    <col min="14829" max="14830" width="7.140625" customWidth="1"/>
    <col min="15070" max="15070" width="7.7109375" customWidth="1"/>
    <col min="15071" max="15071" width="10.28515625" customWidth="1"/>
    <col min="15072" max="15072" width="7.7109375" customWidth="1"/>
    <col min="15073" max="15074" width="7.42578125" customWidth="1"/>
    <col min="15075" max="15079" width="6.7109375" customWidth="1"/>
    <col min="15080" max="15084" width="10.140625" customWidth="1"/>
    <col min="15085" max="15086" width="7.140625" customWidth="1"/>
    <col min="15326" max="15326" width="7.7109375" customWidth="1"/>
    <col min="15327" max="15327" width="10.28515625" customWidth="1"/>
    <col min="15328" max="15328" width="7.7109375" customWidth="1"/>
    <col min="15329" max="15330" width="7.42578125" customWidth="1"/>
    <col min="15331" max="15335" width="6.7109375" customWidth="1"/>
    <col min="15336" max="15340" width="10.140625" customWidth="1"/>
    <col min="15341" max="15342" width="7.140625" customWidth="1"/>
    <col min="15582" max="15582" width="7.7109375" customWidth="1"/>
    <col min="15583" max="15583" width="10.28515625" customWidth="1"/>
    <col min="15584" max="15584" width="7.7109375" customWidth="1"/>
    <col min="15585" max="15586" width="7.42578125" customWidth="1"/>
    <col min="15587" max="15591" width="6.7109375" customWidth="1"/>
    <col min="15592" max="15596" width="10.140625" customWidth="1"/>
    <col min="15597" max="15598" width="7.140625" customWidth="1"/>
    <col min="15838" max="15838" width="7.7109375" customWidth="1"/>
    <col min="15839" max="15839" width="10.28515625" customWidth="1"/>
    <col min="15840" max="15840" width="7.7109375" customWidth="1"/>
    <col min="15841" max="15842" width="7.42578125" customWidth="1"/>
    <col min="15843" max="15847" width="6.7109375" customWidth="1"/>
    <col min="15848" max="15852" width="10.140625" customWidth="1"/>
    <col min="15853" max="15854" width="7.140625" customWidth="1"/>
    <col min="16094" max="16094" width="7.7109375" customWidth="1"/>
    <col min="16095" max="16095" width="10.28515625" customWidth="1"/>
    <col min="16096" max="16096" width="7.7109375" customWidth="1"/>
    <col min="16097" max="16098" width="7.42578125" customWidth="1"/>
    <col min="16099" max="16103" width="6.7109375" customWidth="1"/>
    <col min="16104" max="16108" width="10.140625" customWidth="1"/>
    <col min="16109" max="16110" width="7.140625" customWidth="1"/>
  </cols>
  <sheetData>
    <row r="1" spans="1:177" ht="15.75" customHeight="1" thickBot="1" x14ac:dyDescent="0.3">
      <c r="A1" s="209"/>
      <c r="B1" s="210"/>
      <c r="C1" s="210"/>
      <c r="D1" s="210"/>
      <c r="E1" s="211"/>
      <c r="F1" s="218" t="s">
        <v>68</v>
      </c>
      <c r="G1" s="219"/>
      <c r="H1" s="219"/>
      <c r="I1" s="219"/>
      <c r="J1" s="219"/>
      <c r="K1" s="219"/>
      <c r="L1" s="219"/>
      <c r="M1" s="219"/>
      <c r="N1" s="219"/>
      <c r="O1" s="220"/>
      <c r="P1" s="224" t="s">
        <v>44</v>
      </c>
      <c r="Q1" s="244"/>
      <c r="R1" s="209"/>
      <c r="S1" s="210"/>
      <c r="T1" s="210"/>
      <c r="U1" s="210"/>
      <c r="V1" s="211"/>
      <c r="W1" s="218" t="s">
        <v>68</v>
      </c>
      <c r="X1" s="219"/>
      <c r="Y1" s="219"/>
      <c r="Z1" s="219"/>
      <c r="AA1" s="219"/>
      <c r="AB1" s="219"/>
      <c r="AC1" s="219"/>
      <c r="AD1" s="219"/>
      <c r="AE1" s="219"/>
      <c r="AF1" s="220"/>
      <c r="AG1" s="224" t="s">
        <v>44</v>
      </c>
      <c r="AH1" s="244"/>
    </row>
    <row r="2" spans="1:177" ht="15.75" customHeight="1" thickBot="1" x14ac:dyDescent="0.3">
      <c r="A2" s="212"/>
      <c r="B2" s="213"/>
      <c r="C2" s="213"/>
      <c r="D2" s="213"/>
      <c r="E2" s="214"/>
      <c r="F2" s="221"/>
      <c r="G2" s="222"/>
      <c r="H2" s="222"/>
      <c r="I2" s="222"/>
      <c r="J2" s="222"/>
      <c r="K2" s="222"/>
      <c r="L2" s="222"/>
      <c r="M2" s="222"/>
      <c r="N2" s="222"/>
      <c r="O2" s="223"/>
      <c r="P2" s="224" t="s">
        <v>55</v>
      </c>
      <c r="Q2" s="244"/>
      <c r="R2" s="212"/>
      <c r="S2" s="213"/>
      <c r="T2" s="213"/>
      <c r="U2" s="213"/>
      <c r="V2" s="214"/>
      <c r="W2" s="221"/>
      <c r="X2" s="222"/>
      <c r="Y2" s="222"/>
      <c r="Z2" s="222"/>
      <c r="AA2" s="222"/>
      <c r="AB2" s="222"/>
      <c r="AC2" s="222"/>
      <c r="AD2" s="222"/>
      <c r="AE2" s="222"/>
      <c r="AF2" s="223"/>
      <c r="AG2" s="224" t="s">
        <v>55</v>
      </c>
      <c r="AH2" s="244"/>
    </row>
    <row r="3" spans="1:177" ht="15.75" customHeight="1" thickBot="1" x14ac:dyDescent="0.3">
      <c r="A3" s="215"/>
      <c r="B3" s="216"/>
      <c r="C3" s="216"/>
      <c r="D3" s="216"/>
      <c r="E3" s="217"/>
      <c r="F3" s="224" t="s">
        <v>43</v>
      </c>
      <c r="G3" s="225"/>
      <c r="H3" s="225"/>
      <c r="I3" s="225"/>
      <c r="J3" s="225"/>
      <c r="K3" s="225"/>
      <c r="L3" s="225"/>
      <c r="M3" s="225"/>
      <c r="N3" s="225"/>
      <c r="O3" s="244"/>
      <c r="P3" s="224" t="s">
        <v>47</v>
      </c>
      <c r="Q3" s="244"/>
      <c r="R3" s="215"/>
      <c r="S3" s="216"/>
      <c r="T3" s="216"/>
      <c r="U3" s="216"/>
      <c r="V3" s="217"/>
      <c r="W3" s="224" t="s">
        <v>43</v>
      </c>
      <c r="X3" s="225"/>
      <c r="Y3" s="225"/>
      <c r="Z3" s="225"/>
      <c r="AA3" s="225"/>
      <c r="AB3" s="225"/>
      <c r="AC3" s="225"/>
      <c r="AD3" s="225"/>
      <c r="AE3" s="225"/>
      <c r="AF3" s="244"/>
      <c r="AG3" s="224" t="s">
        <v>47</v>
      </c>
      <c r="AH3" s="244"/>
    </row>
    <row r="4" spans="1:177" ht="14.25" customHeight="1" x14ac:dyDescent="0.25">
      <c r="A4" s="227" t="s">
        <v>108</v>
      </c>
      <c r="B4" s="227"/>
      <c r="C4" s="227"/>
      <c r="D4" s="227"/>
      <c r="E4" s="227"/>
      <c r="F4" s="227"/>
      <c r="G4" s="227"/>
      <c r="H4" s="227" t="s">
        <v>56</v>
      </c>
      <c r="I4" s="227"/>
      <c r="J4" s="227"/>
      <c r="K4" s="227"/>
      <c r="L4" s="227"/>
      <c r="M4" s="227"/>
      <c r="N4" s="227"/>
      <c r="O4" s="263" t="s">
        <v>76</v>
      </c>
      <c r="P4" s="263"/>
      <c r="Q4" s="263"/>
      <c r="R4" s="227" t="s">
        <v>109</v>
      </c>
      <c r="S4" s="227"/>
      <c r="T4" s="227"/>
      <c r="U4" s="227"/>
      <c r="V4" s="227"/>
      <c r="W4" s="227"/>
      <c r="X4" s="227"/>
      <c r="Y4" s="227" t="s">
        <v>56</v>
      </c>
      <c r="Z4" s="227"/>
      <c r="AA4" s="227"/>
      <c r="AB4" s="227"/>
      <c r="AC4" s="227"/>
      <c r="AD4" s="227"/>
      <c r="AE4" s="227"/>
      <c r="AF4" s="263" t="s">
        <v>76</v>
      </c>
      <c r="AG4" s="263"/>
      <c r="AH4" s="263"/>
    </row>
    <row r="5" spans="1:177" ht="14.25" customHeight="1" x14ac:dyDescent="0.25">
      <c r="A5" s="226"/>
      <c r="B5" s="226"/>
      <c r="C5" s="226"/>
      <c r="D5" s="226"/>
      <c r="E5" s="226"/>
      <c r="F5" s="226"/>
      <c r="G5" s="226"/>
      <c r="H5" s="226"/>
      <c r="I5" s="226"/>
      <c r="J5" s="226"/>
      <c r="K5" s="226"/>
      <c r="L5" s="226"/>
      <c r="M5" s="226"/>
      <c r="N5" s="226"/>
      <c r="O5" s="228"/>
      <c r="P5" s="228"/>
      <c r="Q5" s="228"/>
      <c r="R5" s="226"/>
      <c r="S5" s="226"/>
      <c r="T5" s="226"/>
      <c r="U5" s="226"/>
      <c r="V5" s="226"/>
      <c r="W5" s="226"/>
      <c r="X5" s="226"/>
      <c r="Y5" s="226"/>
      <c r="Z5" s="226"/>
      <c r="AA5" s="226"/>
      <c r="AB5" s="226"/>
      <c r="AC5" s="226"/>
      <c r="AD5" s="226"/>
      <c r="AE5" s="226"/>
      <c r="AF5" s="228"/>
      <c r="AG5" s="228"/>
      <c r="AH5" s="228"/>
    </row>
    <row r="6" spans="1:177" ht="14.25" customHeight="1" x14ac:dyDescent="0.25">
      <c r="A6" s="226" t="s">
        <v>80</v>
      </c>
      <c r="B6" s="226"/>
      <c r="C6" s="226"/>
      <c r="D6" s="226"/>
      <c r="E6" s="226"/>
      <c r="F6" s="226"/>
      <c r="G6" s="226"/>
      <c r="H6" s="226" t="s">
        <v>90</v>
      </c>
      <c r="I6" s="226"/>
      <c r="J6" s="226"/>
      <c r="K6" s="226"/>
      <c r="L6" s="226" t="s">
        <v>77</v>
      </c>
      <c r="M6" s="226"/>
      <c r="N6" s="226"/>
      <c r="O6" s="226"/>
      <c r="P6" s="226"/>
      <c r="Q6" s="226"/>
      <c r="R6" s="226" t="s">
        <v>80</v>
      </c>
      <c r="S6" s="226"/>
      <c r="T6" s="226"/>
      <c r="U6" s="226"/>
      <c r="V6" s="226"/>
      <c r="W6" s="226"/>
      <c r="X6" s="226"/>
      <c r="Y6" s="226" t="s">
        <v>90</v>
      </c>
      <c r="Z6" s="226"/>
      <c r="AA6" s="226"/>
      <c r="AB6" s="226"/>
      <c r="AC6" s="226" t="s">
        <v>77</v>
      </c>
      <c r="AD6" s="226"/>
      <c r="AE6" s="226"/>
      <c r="AF6" s="226"/>
      <c r="AG6" s="226"/>
      <c r="AH6" s="226"/>
    </row>
    <row r="7" spans="1:177" ht="14.25" customHeight="1" x14ac:dyDescent="0.25">
      <c r="A7" s="226"/>
      <c r="B7" s="226"/>
      <c r="C7" s="226"/>
      <c r="D7" s="226"/>
      <c r="E7" s="226"/>
      <c r="F7" s="226"/>
      <c r="G7" s="226"/>
      <c r="H7" s="226"/>
      <c r="I7" s="226"/>
      <c r="J7" s="226"/>
      <c r="K7" s="226"/>
      <c r="L7" s="226"/>
      <c r="M7" s="226"/>
      <c r="N7" s="226"/>
      <c r="O7" s="226"/>
      <c r="P7" s="226"/>
      <c r="Q7" s="226"/>
      <c r="R7" s="226"/>
      <c r="S7" s="226"/>
      <c r="T7" s="226"/>
      <c r="U7" s="226"/>
      <c r="V7" s="226"/>
      <c r="W7" s="226"/>
      <c r="X7" s="226"/>
      <c r="Y7" s="226"/>
      <c r="Z7" s="226"/>
      <c r="AA7" s="226"/>
      <c r="AB7" s="226"/>
      <c r="AC7" s="226"/>
      <c r="AD7" s="226"/>
      <c r="AE7" s="226"/>
      <c r="AF7" s="226"/>
      <c r="AG7" s="226"/>
      <c r="AH7" s="226"/>
    </row>
    <row r="8" spans="1:177" ht="14.25" customHeight="1" x14ac:dyDescent="0.25">
      <c r="A8" s="226" t="s">
        <v>79</v>
      </c>
      <c r="B8" s="226"/>
      <c r="C8" s="226"/>
      <c r="D8" s="226"/>
      <c r="E8" s="226"/>
      <c r="F8" s="226"/>
      <c r="G8" s="226"/>
      <c r="H8" s="226"/>
      <c r="I8" s="226" t="s">
        <v>78</v>
      </c>
      <c r="J8" s="226"/>
      <c r="K8" s="226"/>
      <c r="L8" s="226"/>
      <c r="M8" s="226"/>
      <c r="N8" s="226"/>
      <c r="O8" s="226"/>
      <c r="P8" s="226"/>
      <c r="Q8" s="226"/>
      <c r="R8" s="226" t="s">
        <v>79</v>
      </c>
      <c r="S8" s="226"/>
      <c r="T8" s="226"/>
      <c r="U8" s="226"/>
      <c r="V8" s="226"/>
      <c r="W8" s="226"/>
      <c r="X8" s="226"/>
      <c r="Y8" s="226"/>
      <c r="Z8" s="226" t="s">
        <v>78</v>
      </c>
      <c r="AA8" s="226"/>
      <c r="AB8" s="226"/>
      <c r="AC8" s="226"/>
      <c r="AD8" s="226"/>
      <c r="AE8" s="226"/>
      <c r="AF8" s="226"/>
      <c r="AG8" s="226"/>
      <c r="AH8" s="226"/>
    </row>
    <row r="9" spans="1:177" ht="14.25" customHeight="1" x14ac:dyDescent="0.25">
      <c r="A9" s="226"/>
      <c r="B9" s="226"/>
      <c r="C9" s="226"/>
      <c r="D9" s="226"/>
      <c r="E9" s="226"/>
      <c r="F9" s="226"/>
      <c r="G9" s="226"/>
      <c r="H9" s="226"/>
      <c r="I9" s="226"/>
      <c r="J9" s="226"/>
      <c r="K9" s="226"/>
      <c r="L9" s="226"/>
      <c r="M9" s="226"/>
      <c r="N9" s="226"/>
      <c r="O9" s="226"/>
      <c r="P9" s="226"/>
      <c r="Q9" s="226"/>
      <c r="R9" s="226"/>
      <c r="S9" s="226"/>
      <c r="T9" s="226"/>
      <c r="U9" s="226"/>
      <c r="V9" s="226"/>
      <c r="W9" s="226"/>
      <c r="X9" s="226"/>
      <c r="Y9" s="226"/>
      <c r="Z9" s="226"/>
      <c r="AA9" s="226"/>
      <c r="AB9" s="226"/>
      <c r="AC9" s="226"/>
      <c r="AD9" s="226"/>
      <c r="AE9" s="226"/>
      <c r="AF9" s="226"/>
      <c r="AG9" s="226"/>
      <c r="AH9" s="226"/>
    </row>
    <row r="10" spans="1:177" ht="14.25" customHeight="1" x14ac:dyDescent="0.25">
      <c r="A10" s="226" t="s">
        <v>57</v>
      </c>
      <c r="B10" s="226"/>
      <c r="C10" s="226"/>
      <c r="D10" s="226"/>
      <c r="E10" s="226"/>
      <c r="F10" s="226"/>
      <c r="G10" s="226"/>
      <c r="H10" s="226" t="s">
        <v>54</v>
      </c>
      <c r="I10" s="226"/>
      <c r="J10" s="226"/>
      <c r="K10" s="226"/>
      <c r="L10" s="226"/>
      <c r="M10" s="226"/>
      <c r="N10" s="226"/>
      <c r="O10" s="226"/>
      <c r="P10" s="226"/>
      <c r="Q10" s="226"/>
      <c r="R10" s="226" t="s">
        <v>57</v>
      </c>
      <c r="S10" s="226"/>
      <c r="T10" s="226"/>
      <c r="U10" s="226"/>
      <c r="V10" s="226"/>
      <c r="W10" s="226"/>
      <c r="X10" s="226"/>
      <c r="Y10" s="226" t="s">
        <v>54</v>
      </c>
      <c r="Z10" s="226"/>
      <c r="AA10" s="226"/>
      <c r="AB10" s="226"/>
      <c r="AC10" s="226"/>
      <c r="AD10" s="226"/>
      <c r="AE10" s="226"/>
      <c r="AF10" s="226"/>
      <c r="AG10" s="226"/>
      <c r="AH10" s="226"/>
    </row>
    <row r="11" spans="1:177" ht="14.25" customHeight="1" x14ac:dyDescent="0.25">
      <c r="A11" s="226"/>
      <c r="B11" s="226"/>
      <c r="C11" s="226"/>
      <c r="D11" s="226"/>
      <c r="E11" s="226"/>
      <c r="F11" s="226"/>
      <c r="G11" s="226"/>
      <c r="H11" s="226"/>
      <c r="I11" s="226"/>
      <c r="J11" s="226"/>
      <c r="K11" s="226"/>
      <c r="L11" s="226"/>
      <c r="M11" s="226"/>
      <c r="N11" s="226"/>
      <c r="O11" s="226"/>
      <c r="P11" s="226"/>
      <c r="Q11" s="226"/>
      <c r="R11" s="226"/>
      <c r="S11" s="226"/>
      <c r="T11" s="226"/>
      <c r="U11" s="226"/>
      <c r="V11" s="226"/>
      <c r="W11" s="226"/>
      <c r="X11" s="226"/>
      <c r="Y11" s="226"/>
      <c r="Z11" s="226"/>
      <c r="AA11" s="226"/>
      <c r="AB11" s="226"/>
      <c r="AC11" s="226"/>
      <c r="AD11" s="226"/>
      <c r="AE11" s="226"/>
      <c r="AF11" s="226"/>
      <c r="AG11" s="226"/>
      <c r="AH11" s="226"/>
    </row>
    <row r="12" spans="1:177" ht="15.75" thickBot="1" x14ac:dyDescent="0.3">
      <c r="A12" s="216"/>
      <c r="B12" s="216"/>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row>
    <row r="13" spans="1:177" s="1" customFormat="1" ht="38.25" customHeight="1" thickBot="1" x14ac:dyDescent="0.3">
      <c r="A13" s="10" t="s">
        <v>58</v>
      </c>
      <c r="B13" s="10" t="s">
        <v>69</v>
      </c>
      <c r="C13" s="11" t="s">
        <v>59</v>
      </c>
      <c r="D13" s="11" t="s">
        <v>41</v>
      </c>
      <c r="E13" s="11" t="s">
        <v>40</v>
      </c>
      <c r="F13" s="264" t="s">
        <v>11</v>
      </c>
      <c r="G13" s="265"/>
      <c r="H13" s="265"/>
      <c r="I13" s="265"/>
      <c r="J13" s="266"/>
      <c r="K13" s="19" t="s">
        <v>20</v>
      </c>
      <c r="L13" s="19" t="s">
        <v>60</v>
      </c>
      <c r="M13" s="19" t="s">
        <v>61</v>
      </c>
      <c r="N13" s="19" t="s">
        <v>62</v>
      </c>
      <c r="O13" s="19" t="s">
        <v>63</v>
      </c>
      <c r="P13" s="267" t="s">
        <v>70</v>
      </c>
      <c r="Q13" s="268"/>
      <c r="R13" s="10" t="s">
        <v>58</v>
      </c>
      <c r="S13" s="10" t="s">
        <v>69</v>
      </c>
      <c r="T13" s="11" t="s">
        <v>59</v>
      </c>
      <c r="U13" s="11" t="s">
        <v>41</v>
      </c>
      <c r="V13" s="11" t="s">
        <v>40</v>
      </c>
      <c r="W13" s="264" t="s">
        <v>11</v>
      </c>
      <c r="X13" s="265"/>
      <c r="Y13" s="265"/>
      <c r="Z13" s="265"/>
      <c r="AA13" s="266"/>
      <c r="AB13" s="19" t="s">
        <v>20</v>
      </c>
      <c r="AC13" s="19" t="s">
        <v>60</v>
      </c>
      <c r="AD13" s="19" t="s">
        <v>61</v>
      </c>
      <c r="AE13" s="19" t="s">
        <v>62</v>
      </c>
      <c r="AF13" s="19" t="s">
        <v>63</v>
      </c>
      <c r="AG13" s="267" t="s">
        <v>70</v>
      </c>
      <c r="AH13" s="268"/>
    </row>
    <row r="14" spans="1:177" ht="21" customHeight="1" x14ac:dyDescent="0.25">
      <c r="A14" s="248">
        <v>1</v>
      </c>
      <c r="B14" s="250"/>
      <c r="C14" s="250"/>
      <c r="D14" s="248"/>
      <c r="E14" s="248"/>
      <c r="F14" s="12"/>
      <c r="G14" s="13"/>
      <c r="H14" s="13"/>
      <c r="I14" s="13"/>
      <c r="J14" s="14"/>
      <c r="K14" s="12"/>
      <c r="L14" s="12"/>
      <c r="M14" s="12"/>
      <c r="N14" s="12"/>
      <c r="O14" s="12"/>
      <c r="P14" s="32"/>
      <c r="Q14" s="74"/>
      <c r="R14" s="248">
        <v>7</v>
      </c>
      <c r="S14" s="250"/>
      <c r="T14" s="250"/>
      <c r="U14" s="248"/>
      <c r="V14" s="248"/>
      <c r="W14" s="12"/>
      <c r="X14" s="13"/>
      <c r="Y14" s="13"/>
      <c r="Z14" s="13"/>
      <c r="AA14" s="14"/>
      <c r="AB14" s="12"/>
      <c r="AC14" s="12"/>
      <c r="AD14" s="12"/>
      <c r="AE14" s="12"/>
      <c r="AF14" s="12"/>
      <c r="AG14" s="32"/>
      <c r="AH14" s="74"/>
      <c r="FT14" t="s">
        <v>16</v>
      </c>
      <c r="FU14" t="s">
        <v>12</v>
      </c>
    </row>
    <row r="15" spans="1:177" ht="21" customHeight="1" thickBot="1" x14ac:dyDescent="0.3">
      <c r="A15" s="249"/>
      <c r="B15" s="251"/>
      <c r="C15" s="251"/>
      <c r="D15" s="249"/>
      <c r="E15" s="249"/>
      <c r="F15" s="15"/>
      <c r="G15" s="16"/>
      <c r="H15" s="16"/>
      <c r="I15" s="16"/>
      <c r="J15" s="17"/>
      <c r="K15" s="18"/>
      <c r="L15" s="18"/>
      <c r="M15" s="18"/>
      <c r="N15" s="18"/>
      <c r="O15" s="18"/>
      <c r="P15" s="33"/>
      <c r="Q15" s="23"/>
      <c r="R15" s="249"/>
      <c r="S15" s="251"/>
      <c r="T15" s="251"/>
      <c r="U15" s="249"/>
      <c r="V15" s="249"/>
      <c r="W15" s="15"/>
      <c r="X15" s="16"/>
      <c r="Y15" s="16"/>
      <c r="Z15" s="16"/>
      <c r="AA15" s="17"/>
      <c r="AB15" s="18"/>
      <c r="AC15" s="18"/>
      <c r="AD15" s="18"/>
      <c r="AE15" s="18"/>
      <c r="AF15" s="18"/>
      <c r="AG15" s="33"/>
      <c r="AH15" s="23"/>
    </row>
    <row r="16" spans="1:177" ht="21" customHeight="1" x14ac:dyDescent="0.25">
      <c r="A16" s="248">
        <v>2</v>
      </c>
      <c r="B16" s="250"/>
      <c r="C16" s="250"/>
      <c r="D16" s="248"/>
      <c r="E16" s="248"/>
      <c r="F16" s="12"/>
      <c r="G16" s="13"/>
      <c r="H16" s="13"/>
      <c r="I16" s="13"/>
      <c r="J16" s="14"/>
      <c r="K16" s="12"/>
      <c r="L16" s="12"/>
      <c r="M16" s="12"/>
      <c r="N16" s="12"/>
      <c r="O16" s="12"/>
      <c r="P16" s="32"/>
      <c r="Q16" s="74"/>
      <c r="R16" s="248">
        <v>8</v>
      </c>
      <c r="S16" s="250"/>
      <c r="T16" s="250"/>
      <c r="U16" s="248"/>
      <c r="V16" s="248"/>
      <c r="W16" s="12"/>
      <c r="X16" s="13"/>
      <c r="Y16" s="13"/>
      <c r="Z16" s="13"/>
      <c r="AA16" s="14"/>
      <c r="AB16" s="12"/>
      <c r="AC16" s="12"/>
      <c r="AD16" s="12"/>
      <c r="AE16" s="12"/>
      <c r="AF16" s="12"/>
      <c r="AG16" s="32"/>
      <c r="AH16" s="74"/>
    </row>
    <row r="17" spans="1:34" ht="21" customHeight="1" thickBot="1" x14ac:dyDescent="0.3">
      <c r="A17" s="249"/>
      <c r="B17" s="251"/>
      <c r="C17" s="251"/>
      <c r="D17" s="249"/>
      <c r="E17" s="249"/>
      <c r="F17" s="15"/>
      <c r="G17" s="16"/>
      <c r="H17" s="16"/>
      <c r="I17" s="16"/>
      <c r="J17" s="17"/>
      <c r="K17" s="18"/>
      <c r="L17" s="18"/>
      <c r="M17" s="18"/>
      <c r="N17" s="18"/>
      <c r="O17" s="18"/>
      <c r="P17" s="33"/>
      <c r="Q17" s="23"/>
      <c r="R17" s="249"/>
      <c r="S17" s="251"/>
      <c r="T17" s="251"/>
      <c r="U17" s="249"/>
      <c r="V17" s="249"/>
      <c r="W17" s="15"/>
      <c r="X17" s="16"/>
      <c r="Y17" s="16"/>
      <c r="Z17" s="16"/>
      <c r="AA17" s="17"/>
      <c r="AB17" s="18"/>
      <c r="AC17" s="18"/>
      <c r="AD17" s="18"/>
      <c r="AE17" s="18"/>
      <c r="AF17" s="18"/>
      <c r="AG17" s="33"/>
      <c r="AH17" s="23"/>
    </row>
    <row r="18" spans="1:34" ht="21" customHeight="1" x14ac:dyDescent="0.25">
      <c r="A18" s="248">
        <v>3</v>
      </c>
      <c r="B18" s="250"/>
      <c r="C18" s="250"/>
      <c r="D18" s="248"/>
      <c r="E18" s="248"/>
      <c r="F18" s="12"/>
      <c r="G18" s="13"/>
      <c r="H18" s="13"/>
      <c r="I18" s="13"/>
      <c r="J18" s="14"/>
      <c r="K18" s="12"/>
      <c r="L18" s="12"/>
      <c r="M18" s="12"/>
      <c r="N18" s="12"/>
      <c r="O18" s="12"/>
      <c r="P18" s="32"/>
      <c r="Q18" s="74"/>
      <c r="R18" s="248">
        <v>9</v>
      </c>
      <c r="S18" s="250"/>
      <c r="T18" s="250"/>
      <c r="U18" s="248"/>
      <c r="V18" s="248"/>
      <c r="W18" s="12"/>
      <c r="X18" s="13"/>
      <c r="Y18" s="13"/>
      <c r="Z18" s="13"/>
      <c r="AA18" s="14"/>
      <c r="AB18" s="12"/>
      <c r="AC18" s="12"/>
      <c r="AD18" s="12"/>
      <c r="AE18" s="12"/>
      <c r="AF18" s="12"/>
      <c r="AG18" s="32"/>
      <c r="AH18" s="74"/>
    </row>
    <row r="19" spans="1:34" ht="21" customHeight="1" thickBot="1" x14ac:dyDescent="0.3">
      <c r="A19" s="249"/>
      <c r="B19" s="251"/>
      <c r="C19" s="251"/>
      <c r="D19" s="249"/>
      <c r="E19" s="249"/>
      <c r="F19" s="15"/>
      <c r="G19" s="16"/>
      <c r="H19" s="16"/>
      <c r="I19" s="16"/>
      <c r="J19" s="17"/>
      <c r="K19" s="18"/>
      <c r="L19" s="18"/>
      <c r="M19" s="18"/>
      <c r="N19" s="18"/>
      <c r="O19" s="18"/>
      <c r="P19" s="33"/>
      <c r="Q19" s="23"/>
      <c r="R19" s="249"/>
      <c r="S19" s="251"/>
      <c r="T19" s="251"/>
      <c r="U19" s="249"/>
      <c r="V19" s="249"/>
      <c r="W19" s="15"/>
      <c r="X19" s="16"/>
      <c r="Y19" s="16"/>
      <c r="Z19" s="16"/>
      <c r="AA19" s="17"/>
      <c r="AB19" s="18"/>
      <c r="AC19" s="18"/>
      <c r="AD19" s="18"/>
      <c r="AE19" s="18"/>
      <c r="AF19" s="18"/>
      <c r="AG19" s="33"/>
      <c r="AH19" s="23"/>
    </row>
    <row r="20" spans="1:34" ht="21" customHeight="1" x14ac:dyDescent="0.25">
      <c r="A20" s="248">
        <v>4</v>
      </c>
      <c r="B20" s="250"/>
      <c r="C20" s="250"/>
      <c r="D20" s="248"/>
      <c r="E20" s="248"/>
      <c r="F20" s="12"/>
      <c r="G20" s="13"/>
      <c r="H20" s="13"/>
      <c r="I20" s="13"/>
      <c r="J20" s="14"/>
      <c r="K20" s="12"/>
      <c r="L20" s="12"/>
      <c r="M20" s="12"/>
      <c r="N20" s="12"/>
      <c r="O20" s="12"/>
      <c r="P20" s="32"/>
      <c r="Q20" s="74"/>
      <c r="R20" s="248">
        <v>10</v>
      </c>
      <c r="S20" s="250"/>
      <c r="T20" s="250"/>
      <c r="U20" s="248"/>
      <c r="V20" s="248"/>
      <c r="W20" s="12"/>
      <c r="X20" s="13"/>
      <c r="Y20" s="13"/>
      <c r="Z20" s="13"/>
      <c r="AA20" s="14"/>
      <c r="AB20" s="12"/>
      <c r="AC20" s="12"/>
      <c r="AD20" s="12"/>
      <c r="AE20" s="12"/>
      <c r="AF20" s="12"/>
      <c r="AG20" s="32"/>
      <c r="AH20" s="74"/>
    </row>
    <row r="21" spans="1:34" ht="21" customHeight="1" thickBot="1" x14ac:dyDescent="0.3">
      <c r="A21" s="249"/>
      <c r="B21" s="251"/>
      <c r="C21" s="251"/>
      <c r="D21" s="249"/>
      <c r="E21" s="249"/>
      <c r="F21" s="15"/>
      <c r="G21" s="16"/>
      <c r="H21" s="16"/>
      <c r="I21" s="16"/>
      <c r="J21" s="17"/>
      <c r="K21" s="18"/>
      <c r="L21" s="18"/>
      <c r="M21" s="18"/>
      <c r="N21" s="18"/>
      <c r="O21" s="18"/>
      <c r="P21" s="33"/>
      <c r="Q21" s="23"/>
      <c r="R21" s="249"/>
      <c r="S21" s="251"/>
      <c r="T21" s="251"/>
      <c r="U21" s="249"/>
      <c r="V21" s="249"/>
      <c r="W21" s="15"/>
      <c r="X21" s="16"/>
      <c r="Y21" s="16"/>
      <c r="Z21" s="16"/>
      <c r="AA21" s="17"/>
      <c r="AB21" s="18"/>
      <c r="AC21" s="18"/>
      <c r="AD21" s="18"/>
      <c r="AE21" s="18"/>
      <c r="AF21" s="18"/>
      <c r="AG21" s="33"/>
      <c r="AH21" s="23"/>
    </row>
    <row r="22" spans="1:34" ht="21" customHeight="1" x14ac:dyDescent="0.25">
      <c r="A22" s="248">
        <v>5</v>
      </c>
      <c r="B22" s="250"/>
      <c r="C22" s="250"/>
      <c r="D22" s="248"/>
      <c r="E22" s="248"/>
      <c r="F22" s="12"/>
      <c r="G22" s="13"/>
      <c r="H22" s="13"/>
      <c r="I22" s="13"/>
      <c r="J22" s="14"/>
      <c r="K22" s="12"/>
      <c r="L22" s="12"/>
      <c r="M22" s="12"/>
      <c r="N22" s="12"/>
      <c r="O22" s="12"/>
      <c r="P22" s="32"/>
      <c r="Q22" s="74"/>
      <c r="R22" s="248">
        <v>11</v>
      </c>
      <c r="S22" s="250"/>
      <c r="T22" s="250"/>
      <c r="U22" s="248"/>
      <c r="V22" s="248"/>
      <c r="W22" s="12"/>
      <c r="X22" s="13"/>
      <c r="Y22" s="13"/>
      <c r="Z22" s="13"/>
      <c r="AA22" s="14"/>
      <c r="AB22" s="12"/>
      <c r="AC22" s="12"/>
      <c r="AD22" s="12"/>
      <c r="AE22" s="12"/>
      <c r="AF22" s="12"/>
      <c r="AG22" s="32"/>
      <c r="AH22" s="74"/>
    </row>
    <row r="23" spans="1:34" ht="21" customHeight="1" thickBot="1" x14ac:dyDescent="0.3">
      <c r="A23" s="249"/>
      <c r="B23" s="251"/>
      <c r="C23" s="251"/>
      <c r="D23" s="249"/>
      <c r="E23" s="249"/>
      <c r="F23" s="15"/>
      <c r="G23" s="16"/>
      <c r="H23" s="16"/>
      <c r="I23" s="16"/>
      <c r="J23" s="17"/>
      <c r="K23" s="18"/>
      <c r="L23" s="18"/>
      <c r="M23" s="18"/>
      <c r="N23" s="18"/>
      <c r="O23" s="18"/>
      <c r="P23" s="33"/>
      <c r="Q23" s="23"/>
      <c r="R23" s="249"/>
      <c r="S23" s="251"/>
      <c r="T23" s="251"/>
      <c r="U23" s="249"/>
      <c r="V23" s="249"/>
      <c r="W23" s="15"/>
      <c r="X23" s="16"/>
      <c r="Y23" s="16"/>
      <c r="Z23" s="16"/>
      <c r="AA23" s="17"/>
      <c r="AB23" s="18"/>
      <c r="AC23" s="18"/>
      <c r="AD23" s="18"/>
      <c r="AE23" s="18"/>
      <c r="AF23" s="18"/>
      <c r="AG23" s="33"/>
      <c r="AH23" s="23"/>
    </row>
    <row r="24" spans="1:34" ht="21" customHeight="1" x14ac:dyDescent="0.25">
      <c r="A24" s="248">
        <v>6</v>
      </c>
      <c r="B24" s="250"/>
      <c r="C24" s="250"/>
      <c r="D24" s="248"/>
      <c r="E24" s="248"/>
      <c r="F24" s="12"/>
      <c r="G24" s="13"/>
      <c r="H24" s="13"/>
      <c r="I24" s="13"/>
      <c r="J24" s="14"/>
      <c r="K24" s="12"/>
      <c r="L24" s="12"/>
      <c r="M24" s="12"/>
      <c r="N24" s="12"/>
      <c r="O24" s="12"/>
      <c r="P24" s="32"/>
      <c r="Q24" s="74"/>
      <c r="R24" s="248">
        <v>12</v>
      </c>
      <c r="S24" s="250"/>
      <c r="T24" s="250"/>
      <c r="U24" s="248"/>
      <c r="V24" s="248"/>
      <c r="W24" s="12"/>
      <c r="X24" s="13"/>
      <c r="Y24" s="13"/>
      <c r="Z24" s="13"/>
      <c r="AA24" s="14"/>
      <c r="AB24" s="12"/>
      <c r="AC24" s="12"/>
      <c r="AD24" s="12"/>
      <c r="AE24" s="12"/>
      <c r="AF24" s="12"/>
      <c r="AG24" s="32"/>
      <c r="AH24" s="74"/>
    </row>
    <row r="25" spans="1:34" ht="21" customHeight="1" thickBot="1" x14ac:dyDescent="0.3">
      <c r="A25" s="249"/>
      <c r="B25" s="251"/>
      <c r="C25" s="251"/>
      <c r="D25" s="249"/>
      <c r="E25" s="249"/>
      <c r="F25" s="15"/>
      <c r="G25" s="16"/>
      <c r="H25" s="16"/>
      <c r="I25" s="16"/>
      <c r="J25" s="17"/>
      <c r="K25" s="18"/>
      <c r="L25" s="18"/>
      <c r="M25" s="18"/>
      <c r="N25" s="18"/>
      <c r="O25" s="18"/>
      <c r="P25" s="33"/>
      <c r="Q25" s="23"/>
      <c r="R25" s="249"/>
      <c r="S25" s="251"/>
      <c r="T25" s="251"/>
      <c r="U25" s="249"/>
      <c r="V25" s="249"/>
      <c r="W25" s="15"/>
      <c r="X25" s="16"/>
      <c r="Y25" s="16"/>
      <c r="Z25" s="16"/>
      <c r="AA25" s="17"/>
      <c r="AB25" s="18"/>
      <c r="AC25" s="18"/>
      <c r="AD25" s="18"/>
      <c r="AE25" s="18"/>
      <c r="AF25" s="18"/>
      <c r="AG25" s="33"/>
      <c r="AH25" s="23"/>
    </row>
    <row r="26" spans="1:34" x14ac:dyDescent="0.25">
      <c r="A26" s="252"/>
      <c r="B26" s="252"/>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row>
    <row r="27" spans="1:34" ht="15.75" thickBot="1" x14ac:dyDescent="0.3">
      <c r="A27" s="253"/>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row>
    <row r="28" spans="1:34" ht="15.75" customHeight="1" x14ac:dyDescent="0.25">
      <c r="A28" s="254" t="s">
        <v>46</v>
      </c>
      <c r="B28" s="255"/>
      <c r="C28" s="255"/>
      <c r="D28" s="255"/>
      <c r="E28" s="255"/>
      <c r="F28" s="255"/>
      <c r="G28" s="255"/>
      <c r="H28" s="255"/>
      <c r="I28" s="255"/>
      <c r="J28" s="255"/>
      <c r="K28" s="255"/>
      <c r="L28" s="255"/>
      <c r="M28" s="255"/>
      <c r="N28" s="255"/>
      <c r="O28" s="255"/>
      <c r="P28" s="255"/>
      <c r="Q28" s="256"/>
      <c r="R28" s="254" t="s">
        <v>46</v>
      </c>
      <c r="S28" s="255"/>
      <c r="T28" s="255"/>
      <c r="U28" s="255"/>
      <c r="V28" s="255"/>
      <c r="W28" s="255"/>
      <c r="X28" s="255"/>
      <c r="Y28" s="255"/>
      <c r="Z28" s="255"/>
      <c r="AA28" s="255"/>
      <c r="AB28" s="255"/>
      <c r="AC28" s="255"/>
      <c r="AD28" s="255"/>
      <c r="AE28" s="255"/>
      <c r="AF28" s="255"/>
      <c r="AG28" s="255"/>
      <c r="AH28" s="256"/>
    </row>
    <row r="29" spans="1:34" ht="15" customHeight="1" x14ac:dyDescent="0.25">
      <c r="A29" s="257"/>
      <c r="B29" s="258"/>
      <c r="C29" s="258"/>
      <c r="D29" s="258"/>
      <c r="E29" s="258"/>
      <c r="F29" s="258"/>
      <c r="G29" s="258"/>
      <c r="H29" s="258"/>
      <c r="I29" s="258"/>
      <c r="J29" s="258"/>
      <c r="K29" s="258"/>
      <c r="L29" s="258"/>
      <c r="M29" s="258"/>
      <c r="N29" s="258"/>
      <c r="O29" s="258"/>
      <c r="P29" s="258"/>
      <c r="Q29" s="259"/>
      <c r="R29" s="257"/>
      <c r="S29" s="258"/>
      <c r="T29" s="258"/>
      <c r="U29" s="258"/>
      <c r="V29" s="258"/>
      <c r="W29" s="258"/>
      <c r="X29" s="258"/>
      <c r="Y29" s="258"/>
      <c r="Z29" s="258"/>
      <c r="AA29" s="258"/>
      <c r="AB29" s="258"/>
      <c r="AC29" s="258"/>
      <c r="AD29" s="258"/>
      <c r="AE29" s="258"/>
      <c r="AF29" s="258"/>
      <c r="AG29" s="258"/>
      <c r="AH29" s="259"/>
    </row>
    <row r="30" spans="1:34" ht="15" customHeight="1" x14ac:dyDescent="0.25">
      <c r="A30" s="257"/>
      <c r="B30" s="258"/>
      <c r="C30" s="258"/>
      <c r="D30" s="258"/>
      <c r="E30" s="258"/>
      <c r="F30" s="258"/>
      <c r="G30" s="258"/>
      <c r="H30" s="258"/>
      <c r="I30" s="258"/>
      <c r="J30" s="258"/>
      <c r="K30" s="258"/>
      <c r="L30" s="258"/>
      <c r="M30" s="258"/>
      <c r="N30" s="258"/>
      <c r="O30" s="258"/>
      <c r="P30" s="258"/>
      <c r="Q30" s="259"/>
      <c r="R30" s="257"/>
      <c r="S30" s="258"/>
      <c r="T30" s="258"/>
      <c r="U30" s="258"/>
      <c r="V30" s="258"/>
      <c r="W30" s="258"/>
      <c r="X30" s="258"/>
      <c r="Y30" s="258"/>
      <c r="Z30" s="258"/>
      <c r="AA30" s="258"/>
      <c r="AB30" s="258"/>
      <c r="AC30" s="258"/>
      <c r="AD30" s="258"/>
      <c r="AE30" s="258"/>
      <c r="AF30" s="258"/>
      <c r="AG30" s="258"/>
      <c r="AH30" s="259"/>
    </row>
    <row r="31" spans="1:34" ht="15" customHeight="1" x14ac:dyDescent="0.25">
      <c r="A31" s="257"/>
      <c r="B31" s="258"/>
      <c r="C31" s="258"/>
      <c r="D31" s="258"/>
      <c r="E31" s="258"/>
      <c r="F31" s="258"/>
      <c r="G31" s="258"/>
      <c r="H31" s="258"/>
      <c r="I31" s="258"/>
      <c r="J31" s="258"/>
      <c r="K31" s="258"/>
      <c r="L31" s="258"/>
      <c r="M31" s="258"/>
      <c r="N31" s="258"/>
      <c r="O31" s="258"/>
      <c r="P31" s="258"/>
      <c r="Q31" s="259"/>
      <c r="R31" s="257"/>
      <c r="S31" s="258"/>
      <c r="T31" s="258"/>
      <c r="U31" s="258"/>
      <c r="V31" s="258"/>
      <c r="W31" s="258"/>
      <c r="X31" s="258"/>
      <c r="Y31" s="258"/>
      <c r="Z31" s="258"/>
      <c r="AA31" s="258"/>
      <c r="AB31" s="258"/>
      <c r="AC31" s="258"/>
      <c r="AD31" s="258"/>
      <c r="AE31" s="258"/>
      <c r="AF31" s="258"/>
      <c r="AG31" s="258"/>
      <c r="AH31" s="259"/>
    </row>
    <row r="32" spans="1:34" ht="15" customHeight="1" x14ac:dyDescent="0.25">
      <c r="A32" s="257"/>
      <c r="B32" s="258"/>
      <c r="C32" s="258"/>
      <c r="D32" s="258"/>
      <c r="E32" s="258"/>
      <c r="F32" s="258"/>
      <c r="G32" s="258"/>
      <c r="H32" s="258"/>
      <c r="I32" s="258"/>
      <c r="J32" s="258"/>
      <c r="K32" s="258"/>
      <c r="L32" s="258"/>
      <c r="M32" s="258"/>
      <c r="N32" s="258"/>
      <c r="O32" s="258"/>
      <c r="P32" s="258"/>
      <c r="Q32" s="259"/>
      <c r="R32" s="257"/>
      <c r="S32" s="258"/>
      <c r="T32" s="258"/>
      <c r="U32" s="258"/>
      <c r="V32" s="258"/>
      <c r="W32" s="258"/>
      <c r="X32" s="258"/>
      <c r="Y32" s="258"/>
      <c r="Z32" s="258"/>
      <c r="AA32" s="258"/>
      <c r="AB32" s="258"/>
      <c r="AC32" s="258"/>
      <c r="AD32" s="258"/>
      <c r="AE32" s="258"/>
      <c r="AF32" s="258"/>
      <c r="AG32" s="258"/>
      <c r="AH32" s="259"/>
    </row>
    <row r="33" spans="1:42" ht="15" customHeight="1" x14ac:dyDescent="0.25">
      <c r="A33" s="257"/>
      <c r="B33" s="258"/>
      <c r="C33" s="258"/>
      <c r="D33" s="258"/>
      <c r="E33" s="258"/>
      <c r="F33" s="258"/>
      <c r="G33" s="258"/>
      <c r="H33" s="258"/>
      <c r="I33" s="258"/>
      <c r="J33" s="258"/>
      <c r="K33" s="258"/>
      <c r="L33" s="258"/>
      <c r="M33" s="258"/>
      <c r="N33" s="258"/>
      <c r="O33" s="258"/>
      <c r="P33" s="258"/>
      <c r="Q33" s="259"/>
      <c r="R33" s="257"/>
      <c r="S33" s="258"/>
      <c r="T33" s="258"/>
      <c r="U33" s="258"/>
      <c r="V33" s="258"/>
      <c r="W33" s="258"/>
      <c r="X33" s="258"/>
      <c r="Y33" s="258"/>
      <c r="Z33" s="258"/>
      <c r="AA33" s="258"/>
      <c r="AB33" s="258"/>
      <c r="AC33" s="258"/>
      <c r="AD33" s="258"/>
      <c r="AE33" s="258"/>
      <c r="AF33" s="258"/>
      <c r="AG33" s="258"/>
      <c r="AH33" s="259"/>
    </row>
    <row r="34" spans="1:42" ht="12.75" customHeight="1" thickBot="1" x14ac:dyDescent="0.3">
      <c r="A34" s="260"/>
      <c r="B34" s="261"/>
      <c r="C34" s="261"/>
      <c r="D34" s="261"/>
      <c r="E34" s="261"/>
      <c r="F34" s="261"/>
      <c r="G34" s="261"/>
      <c r="H34" s="261"/>
      <c r="I34" s="261"/>
      <c r="J34" s="261"/>
      <c r="K34" s="261"/>
      <c r="L34" s="261"/>
      <c r="M34" s="261"/>
      <c r="N34" s="261"/>
      <c r="O34" s="261"/>
      <c r="P34" s="261"/>
      <c r="Q34" s="262"/>
      <c r="R34" s="260"/>
      <c r="S34" s="261"/>
      <c r="T34" s="261"/>
      <c r="U34" s="261"/>
      <c r="V34" s="261"/>
      <c r="W34" s="261"/>
      <c r="X34" s="261"/>
      <c r="Y34" s="261"/>
      <c r="Z34" s="261"/>
      <c r="AA34" s="261"/>
      <c r="AB34" s="261"/>
      <c r="AC34" s="261"/>
      <c r="AD34" s="261"/>
      <c r="AE34" s="261"/>
      <c r="AF34" s="261"/>
      <c r="AG34" s="261"/>
      <c r="AH34" s="262"/>
    </row>
    <row r="35" spans="1:42" ht="18.75" customHeight="1" x14ac:dyDescent="0.25">
      <c r="A35" s="82"/>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row>
    <row r="36" spans="1:42" ht="18.75" customHeight="1" x14ac:dyDescent="0.25">
      <c r="A36" s="82"/>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3"/>
      <c r="AI36" s="83"/>
    </row>
    <row r="37" spans="1:42" ht="18.75" customHeight="1" x14ac:dyDescent="0.25">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4"/>
      <c r="AK37" s="84"/>
      <c r="AL37" s="84"/>
      <c r="AM37" s="84"/>
      <c r="AN37" s="84"/>
      <c r="AO37" s="84"/>
      <c r="AP37" s="84"/>
    </row>
    <row r="38" spans="1:42" x14ac:dyDescent="0.25">
      <c r="A38" s="85"/>
      <c r="B38" s="85"/>
      <c r="C38" s="85"/>
      <c r="D38" s="85"/>
      <c r="E38" s="85"/>
      <c r="F38" s="85"/>
      <c r="G38" s="85"/>
      <c r="H38" s="85"/>
      <c r="I38" s="85"/>
      <c r="J38" s="85"/>
      <c r="K38" s="85"/>
      <c r="L38" s="85"/>
      <c r="M38" s="85"/>
      <c r="N38" s="85"/>
      <c r="O38" s="85"/>
      <c r="P38" s="85"/>
      <c r="Q38" s="85"/>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row>
    <row r="39" spans="1:42" x14ac:dyDescent="0.25">
      <c r="A39" s="85"/>
      <c r="B39" s="85"/>
      <c r="C39" s="85"/>
      <c r="D39" s="85"/>
      <c r="E39" s="85"/>
      <c r="F39" s="85"/>
      <c r="G39" s="85"/>
      <c r="H39" s="85"/>
      <c r="I39" s="85"/>
      <c r="J39" s="85"/>
      <c r="K39" s="85"/>
      <c r="L39" s="85"/>
      <c r="M39" s="85"/>
      <c r="N39" s="85"/>
      <c r="O39" s="85"/>
      <c r="P39" s="85"/>
      <c r="Q39" s="85"/>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row>
    <row r="40" spans="1:42" x14ac:dyDescent="0.25">
      <c r="A40" s="85"/>
      <c r="B40" s="85"/>
      <c r="C40" s="85"/>
      <c r="D40" s="85"/>
      <c r="E40" s="85"/>
      <c r="F40" s="85"/>
      <c r="G40" s="85"/>
      <c r="H40" s="85"/>
      <c r="I40" s="85"/>
      <c r="J40" s="85"/>
      <c r="K40" s="85"/>
      <c r="L40" s="85"/>
      <c r="M40" s="85"/>
      <c r="N40" s="85"/>
      <c r="O40" s="85"/>
      <c r="P40" s="85"/>
      <c r="Q40" s="85"/>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row>
    <row r="41" spans="1:42" x14ac:dyDescent="0.25">
      <c r="A41" s="85"/>
      <c r="B41" s="85"/>
      <c r="C41" s="85"/>
      <c r="D41" s="85"/>
      <c r="E41" s="85"/>
      <c r="F41" s="85"/>
      <c r="G41" s="85"/>
      <c r="H41" s="85"/>
      <c r="I41" s="85"/>
      <c r="J41" s="85"/>
      <c r="K41" s="85"/>
      <c r="L41" s="85"/>
      <c r="M41" s="85"/>
      <c r="N41" s="85"/>
      <c r="O41" s="85"/>
      <c r="P41" s="85"/>
      <c r="Q41" s="85"/>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row>
    <row r="42" spans="1:42" x14ac:dyDescent="0.25">
      <c r="A42" s="85"/>
      <c r="B42" s="85"/>
      <c r="C42" s="85"/>
      <c r="D42" s="85"/>
      <c r="E42" s="85"/>
      <c r="F42" s="85"/>
      <c r="G42" s="85"/>
      <c r="H42" s="85"/>
      <c r="I42" s="85"/>
      <c r="J42" s="85"/>
      <c r="K42" s="85"/>
      <c r="L42" s="85"/>
      <c r="M42" s="85"/>
      <c r="N42" s="85"/>
      <c r="O42" s="85"/>
      <c r="P42" s="85"/>
      <c r="Q42" s="85"/>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row>
    <row r="43" spans="1:42" x14ac:dyDescent="0.25">
      <c r="A43" s="85"/>
      <c r="B43" s="85"/>
      <c r="C43" s="85"/>
      <c r="D43" s="85"/>
      <c r="E43" s="85"/>
      <c r="F43" s="85"/>
      <c r="G43" s="85"/>
      <c r="H43" s="85"/>
      <c r="I43" s="85"/>
      <c r="J43" s="85"/>
      <c r="K43" s="85"/>
      <c r="L43" s="85"/>
      <c r="M43" s="85"/>
      <c r="N43" s="85"/>
      <c r="O43" s="85"/>
      <c r="P43" s="85"/>
      <c r="Q43" s="85"/>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row>
    <row r="44" spans="1:42" x14ac:dyDescent="0.25">
      <c r="A44" s="85"/>
      <c r="B44" s="85"/>
      <c r="C44" s="85"/>
      <c r="D44" s="85"/>
      <c r="E44" s="85"/>
      <c r="F44" s="85"/>
      <c r="G44" s="85"/>
      <c r="H44" s="85"/>
      <c r="I44" s="85"/>
      <c r="J44" s="85"/>
      <c r="K44" s="85"/>
      <c r="L44" s="85"/>
      <c r="M44" s="85"/>
      <c r="N44" s="85"/>
      <c r="O44" s="85"/>
      <c r="P44" s="85"/>
      <c r="Q44" s="85"/>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row>
    <row r="45" spans="1:42" x14ac:dyDescent="0.25">
      <c r="A45" s="85"/>
      <c r="B45" s="85"/>
      <c r="C45" s="85"/>
      <c r="D45" s="85"/>
      <c r="E45" s="85"/>
      <c r="F45" s="85"/>
      <c r="G45" s="85"/>
      <c r="H45" s="85"/>
      <c r="I45" s="85"/>
      <c r="J45" s="85"/>
      <c r="K45" s="85"/>
      <c r="L45" s="85"/>
      <c r="M45" s="85"/>
      <c r="N45" s="85"/>
      <c r="O45" s="85"/>
      <c r="P45" s="85"/>
      <c r="Q45" s="85"/>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row>
    <row r="46" spans="1:42" x14ac:dyDescent="0.25">
      <c r="A46" s="85"/>
      <c r="B46" s="85"/>
      <c r="C46" s="85"/>
      <c r="D46" s="85"/>
      <c r="E46" s="85"/>
      <c r="F46" s="85"/>
      <c r="G46" s="85"/>
      <c r="H46" s="85"/>
      <c r="I46" s="85"/>
      <c r="J46" s="85"/>
      <c r="K46" s="85"/>
      <c r="L46" s="85"/>
      <c r="M46" s="85"/>
      <c r="N46" s="85"/>
      <c r="O46" s="85"/>
      <c r="P46" s="85"/>
      <c r="Q46" s="85"/>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row>
    <row r="47" spans="1:42" x14ac:dyDescent="0.25">
      <c r="A47" s="85"/>
      <c r="B47" s="85"/>
      <c r="C47" s="85"/>
      <c r="D47" s="85"/>
      <c r="E47" s="85"/>
      <c r="F47" s="85"/>
      <c r="G47" s="85"/>
      <c r="H47" s="85"/>
      <c r="I47" s="85"/>
      <c r="J47" s="85"/>
      <c r="K47" s="85"/>
      <c r="L47" s="85"/>
      <c r="M47" s="85"/>
      <c r="N47" s="85"/>
      <c r="O47" s="85"/>
      <c r="P47" s="85"/>
      <c r="Q47" s="85"/>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row>
    <row r="48" spans="1:42" x14ac:dyDescent="0.25">
      <c r="A48" s="85"/>
      <c r="B48" s="85"/>
      <c r="C48" s="85"/>
      <c r="D48" s="85"/>
      <c r="E48" s="85"/>
      <c r="F48" s="85"/>
      <c r="G48" s="85"/>
      <c r="H48" s="85"/>
      <c r="I48" s="85"/>
      <c r="J48" s="85"/>
      <c r="K48" s="85"/>
      <c r="L48" s="85"/>
      <c r="M48" s="85"/>
      <c r="N48" s="85"/>
      <c r="O48" s="85"/>
      <c r="P48" s="85"/>
      <c r="Q48" s="85"/>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row>
  </sheetData>
  <mergeCells count="102">
    <mergeCell ref="A1:E3"/>
    <mergeCell ref="F1:O2"/>
    <mergeCell ref="P1:Q1"/>
    <mergeCell ref="P2:Q2"/>
    <mergeCell ref="F3:O3"/>
    <mergeCell ref="P3:Q3"/>
    <mergeCell ref="A8:H9"/>
    <mergeCell ref="I8:Q9"/>
    <mergeCell ref="A10:G11"/>
    <mergeCell ref="H10:Q11"/>
    <mergeCell ref="A12:Q12"/>
    <mergeCell ref="F13:J13"/>
    <mergeCell ref="P13:Q13"/>
    <mergeCell ref="A4:G5"/>
    <mergeCell ref="H4:N5"/>
    <mergeCell ref="O4:Q5"/>
    <mergeCell ref="A6:G7"/>
    <mergeCell ref="H6:K7"/>
    <mergeCell ref="L6:Q7"/>
    <mergeCell ref="A14:A15"/>
    <mergeCell ref="B14:B15"/>
    <mergeCell ref="C14:C15"/>
    <mergeCell ref="D14:D15"/>
    <mergeCell ref="E14:E15"/>
    <mergeCell ref="A16:A17"/>
    <mergeCell ref="B16:B17"/>
    <mergeCell ref="C16:C17"/>
    <mergeCell ref="D16:D17"/>
    <mergeCell ref="E16:E17"/>
    <mergeCell ref="A18:A19"/>
    <mergeCell ref="B18:B19"/>
    <mergeCell ref="C18:C19"/>
    <mergeCell ref="D18:D19"/>
    <mergeCell ref="E18:E19"/>
    <mergeCell ref="A20:A21"/>
    <mergeCell ref="B20:B21"/>
    <mergeCell ref="C20:C21"/>
    <mergeCell ref="D20:D21"/>
    <mergeCell ref="E20:E21"/>
    <mergeCell ref="A22:A23"/>
    <mergeCell ref="B22:B23"/>
    <mergeCell ref="C22:C23"/>
    <mergeCell ref="D22:D23"/>
    <mergeCell ref="E22:E23"/>
    <mergeCell ref="A24:A25"/>
    <mergeCell ref="B24:B25"/>
    <mergeCell ref="C24:C25"/>
    <mergeCell ref="D24:D25"/>
    <mergeCell ref="E24:E25"/>
    <mergeCell ref="A26:Q27"/>
    <mergeCell ref="A28:Q34"/>
    <mergeCell ref="R1:V3"/>
    <mergeCell ref="W1:AF2"/>
    <mergeCell ref="AG1:AH1"/>
    <mergeCell ref="AG2:AH2"/>
    <mergeCell ref="W3:AF3"/>
    <mergeCell ref="AG3:AH3"/>
    <mergeCell ref="R4:X5"/>
    <mergeCell ref="Y4:AE5"/>
    <mergeCell ref="AF4:AH5"/>
    <mergeCell ref="R6:X7"/>
    <mergeCell ref="Y6:AB7"/>
    <mergeCell ref="AC6:AH7"/>
    <mergeCell ref="R8:Y9"/>
    <mergeCell ref="Z8:AH9"/>
    <mergeCell ref="R10:X11"/>
    <mergeCell ref="Y10:AH11"/>
    <mergeCell ref="R12:AH12"/>
    <mergeCell ref="W13:AA13"/>
    <mergeCell ref="AG13:AH13"/>
    <mergeCell ref="R14:R15"/>
    <mergeCell ref="S14:S15"/>
    <mergeCell ref="T14:T15"/>
    <mergeCell ref="U14:U15"/>
    <mergeCell ref="V14:V15"/>
    <mergeCell ref="R16:R17"/>
    <mergeCell ref="S16:S17"/>
    <mergeCell ref="T16:T17"/>
    <mergeCell ref="U16:U17"/>
    <mergeCell ref="V16:V17"/>
    <mergeCell ref="R18:R19"/>
    <mergeCell ref="S18:S19"/>
    <mergeCell ref="T18:T19"/>
    <mergeCell ref="U18:U19"/>
    <mergeCell ref="V18:V19"/>
    <mergeCell ref="R24:R25"/>
    <mergeCell ref="S24:S25"/>
    <mergeCell ref="T24:T25"/>
    <mergeCell ref="U24:U25"/>
    <mergeCell ref="V24:V25"/>
    <mergeCell ref="R26:AH27"/>
    <mergeCell ref="R28:AH34"/>
    <mergeCell ref="R20:R21"/>
    <mergeCell ref="S20:S21"/>
    <mergeCell ref="T20:T21"/>
    <mergeCell ref="U20:U21"/>
    <mergeCell ref="V20:V21"/>
    <mergeCell ref="R22:R23"/>
    <mergeCell ref="S22:S23"/>
    <mergeCell ref="T22:T23"/>
    <mergeCell ref="U22:U23"/>
    <mergeCell ref="V22:V23"/>
  </mergeCells>
  <pageMargins left="0.31496062992125984" right="0.31496062992125984" top="0.35433070866141736" bottom="0.35433070866141736" header="0" footer="0"/>
  <pageSetup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98"/>
  <sheetViews>
    <sheetView zoomScale="90" zoomScaleNormal="90" workbookViewId="0">
      <pane ySplit="14" topLeftCell="A15" activePane="bottomLeft" state="frozenSplit"/>
      <selection pane="bottomLeft" activeCell="AF73" sqref="AF73:AF74"/>
    </sheetView>
  </sheetViews>
  <sheetFormatPr baseColWidth="10" defaultRowHeight="15" x14ac:dyDescent="0.25"/>
  <cols>
    <col min="1" max="1" width="11.85546875" style="2" customWidth="1"/>
    <col min="2" max="2" width="14.42578125" style="2" customWidth="1"/>
    <col min="3" max="3" width="11.85546875" style="22" customWidth="1"/>
    <col min="4" max="4" width="7.85546875" style="22" customWidth="1"/>
    <col min="5" max="6" width="8.28515625" style="2" customWidth="1"/>
    <col min="7" max="7" width="8.7109375" style="22" customWidth="1"/>
    <col min="8" max="10" width="9.7109375" style="2" customWidth="1"/>
    <col min="11" max="20" width="6" style="34" customWidth="1"/>
    <col min="21" max="34" width="7.28515625" style="34" customWidth="1"/>
    <col min="35" max="35" width="8.28515625" style="34" customWidth="1"/>
    <col min="36" max="36" width="8.28515625" style="2" customWidth="1"/>
    <col min="37" max="39" width="7.5703125" style="2" customWidth="1"/>
    <col min="40" max="41" width="11.42578125" style="2"/>
  </cols>
  <sheetData>
    <row r="1" spans="1:41" ht="15" customHeight="1" thickBot="1" x14ac:dyDescent="0.3">
      <c r="A1" s="284"/>
      <c r="B1" s="285"/>
      <c r="C1" s="285"/>
      <c r="D1" s="285"/>
      <c r="E1" s="285"/>
      <c r="F1" s="286"/>
      <c r="G1" s="293" t="s">
        <v>42</v>
      </c>
      <c r="H1" s="294"/>
      <c r="I1" s="294"/>
      <c r="J1" s="294"/>
      <c r="K1" s="294"/>
      <c r="L1" s="294"/>
      <c r="M1" s="294"/>
      <c r="N1" s="294"/>
      <c r="O1" s="294"/>
      <c r="P1" s="294"/>
      <c r="Q1" s="294"/>
      <c r="R1" s="294"/>
      <c r="S1" s="294"/>
      <c r="T1" s="294"/>
      <c r="U1" s="294"/>
      <c r="V1" s="294"/>
      <c r="W1" s="294"/>
      <c r="X1" s="294"/>
      <c r="Y1" s="294"/>
      <c r="Z1" s="294"/>
      <c r="AA1" s="294"/>
      <c r="AB1" s="294"/>
      <c r="AC1" s="294"/>
      <c r="AD1" s="294"/>
      <c r="AE1" s="295"/>
      <c r="AF1" s="305" t="s">
        <v>53</v>
      </c>
      <c r="AG1" s="306"/>
      <c r="AH1" s="306"/>
      <c r="AI1" s="306"/>
      <c r="AJ1" s="307"/>
    </row>
    <row r="2" spans="1:41" ht="15.75" customHeight="1" x14ac:dyDescent="0.25">
      <c r="A2" s="287"/>
      <c r="B2" s="288"/>
      <c r="C2" s="288"/>
      <c r="D2" s="288"/>
      <c r="E2" s="288"/>
      <c r="F2" s="289"/>
      <c r="G2" s="308"/>
      <c r="H2" s="309"/>
      <c r="I2" s="309"/>
      <c r="J2" s="309"/>
      <c r="K2" s="309"/>
      <c r="L2" s="309"/>
      <c r="M2" s="309"/>
      <c r="N2" s="309"/>
      <c r="O2" s="309"/>
      <c r="P2" s="309"/>
      <c r="Q2" s="309"/>
      <c r="R2" s="309"/>
      <c r="S2" s="309"/>
      <c r="T2" s="309"/>
      <c r="U2" s="309"/>
      <c r="V2" s="309"/>
      <c r="W2" s="309"/>
      <c r="X2" s="309"/>
      <c r="Y2" s="309"/>
      <c r="Z2" s="309"/>
      <c r="AA2" s="309"/>
      <c r="AB2" s="309"/>
      <c r="AC2" s="309"/>
      <c r="AD2" s="309"/>
      <c r="AE2" s="310"/>
      <c r="AF2" s="299" t="s">
        <v>52</v>
      </c>
      <c r="AG2" s="300"/>
      <c r="AH2" s="300"/>
      <c r="AI2" s="300"/>
      <c r="AJ2" s="301"/>
    </row>
    <row r="3" spans="1:41" ht="15.75" customHeight="1" thickBot="1" x14ac:dyDescent="0.3">
      <c r="A3" s="287"/>
      <c r="B3" s="288"/>
      <c r="C3" s="288"/>
      <c r="D3" s="288"/>
      <c r="E3" s="288"/>
      <c r="F3" s="289"/>
      <c r="G3" s="296"/>
      <c r="H3" s="297"/>
      <c r="I3" s="297"/>
      <c r="J3" s="297"/>
      <c r="K3" s="297"/>
      <c r="L3" s="297"/>
      <c r="M3" s="297"/>
      <c r="N3" s="297"/>
      <c r="O3" s="297"/>
      <c r="P3" s="297"/>
      <c r="Q3" s="297"/>
      <c r="R3" s="297"/>
      <c r="S3" s="297"/>
      <c r="T3" s="297"/>
      <c r="U3" s="297"/>
      <c r="V3" s="297"/>
      <c r="W3" s="297"/>
      <c r="X3" s="297"/>
      <c r="Y3" s="297"/>
      <c r="Z3" s="297"/>
      <c r="AA3" s="297"/>
      <c r="AB3" s="297"/>
      <c r="AC3" s="297"/>
      <c r="AD3" s="297"/>
      <c r="AE3" s="298"/>
      <c r="AF3" s="302"/>
      <c r="AG3" s="303"/>
      <c r="AH3" s="303"/>
      <c r="AI3" s="303"/>
      <c r="AJ3" s="304"/>
    </row>
    <row r="4" spans="1:41" ht="15.75" customHeight="1" x14ac:dyDescent="0.25">
      <c r="A4" s="287"/>
      <c r="B4" s="288"/>
      <c r="C4" s="288"/>
      <c r="D4" s="288"/>
      <c r="E4" s="288"/>
      <c r="F4" s="289"/>
      <c r="G4" s="293" t="s">
        <v>43</v>
      </c>
      <c r="H4" s="294"/>
      <c r="I4" s="294"/>
      <c r="J4" s="294"/>
      <c r="K4" s="294"/>
      <c r="L4" s="294"/>
      <c r="M4" s="294"/>
      <c r="N4" s="294"/>
      <c r="O4" s="294"/>
      <c r="P4" s="294"/>
      <c r="Q4" s="294"/>
      <c r="R4" s="294"/>
      <c r="S4" s="294"/>
      <c r="T4" s="294"/>
      <c r="U4" s="294"/>
      <c r="V4" s="294"/>
      <c r="W4" s="294"/>
      <c r="X4" s="294"/>
      <c r="Y4" s="294"/>
      <c r="Z4" s="294"/>
      <c r="AA4" s="294"/>
      <c r="AB4" s="294"/>
      <c r="AC4" s="294"/>
      <c r="AD4" s="294"/>
      <c r="AE4" s="295"/>
      <c r="AF4" s="299" t="s">
        <v>47</v>
      </c>
      <c r="AG4" s="300"/>
      <c r="AH4" s="300"/>
      <c r="AI4" s="300"/>
      <c r="AJ4" s="301"/>
    </row>
    <row r="5" spans="1:41" ht="15.75" customHeight="1" thickBot="1" x14ac:dyDescent="0.3">
      <c r="A5" s="290"/>
      <c r="B5" s="291"/>
      <c r="C5" s="291"/>
      <c r="D5" s="291"/>
      <c r="E5" s="291"/>
      <c r="F5" s="292"/>
      <c r="G5" s="296"/>
      <c r="H5" s="297"/>
      <c r="I5" s="297"/>
      <c r="J5" s="297"/>
      <c r="K5" s="297"/>
      <c r="L5" s="297"/>
      <c r="M5" s="297"/>
      <c r="N5" s="297"/>
      <c r="O5" s="297"/>
      <c r="P5" s="297"/>
      <c r="Q5" s="297"/>
      <c r="R5" s="297"/>
      <c r="S5" s="297"/>
      <c r="T5" s="297"/>
      <c r="U5" s="297"/>
      <c r="V5" s="297"/>
      <c r="W5" s="297"/>
      <c r="X5" s="297"/>
      <c r="Y5" s="297"/>
      <c r="Z5" s="297"/>
      <c r="AA5" s="297"/>
      <c r="AB5" s="297"/>
      <c r="AC5" s="297"/>
      <c r="AD5" s="297"/>
      <c r="AE5" s="298"/>
      <c r="AF5" s="302"/>
      <c r="AG5" s="303"/>
      <c r="AH5" s="303"/>
      <c r="AI5" s="303"/>
      <c r="AJ5" s="304"/>
    </row>
    <row r="6" spans="1:41" ht="15.75" customHeight="1" x14ac:dyDescent="0.25">
      <c r="A6" s="312" t="s">
        <v>81</v>
      </c>
      <c r="B6" s="312"/>
      <c r="C6" s="312"/>
      <c r="D6" s="312" t="s">
        <v>82</v>
      </c>
      <c r="E6" s="312"/>
      <c r="F6" s="312"/>
      <c r="G6" s="312"/>
      <c r="H6" s="312"/>
      <c r="I6" s="312"/>
      <c r="J6" s="312"/>
      <c r="K6" s="312"/>
      <c r="L6" s="312"/>
      <c r="M6" s="312"/>
      <c r="N6" s="312" t="s">
        <v>83</v>
      </c>
      <c r="O6" s="312"/>
      <c r="P6" s="312"/>
      <c r="Q6" s="312" t="s">
        <v>84</v>
      </c>
      <c r="R6" s="312"/>
      <c r="S6" s="312"/>
      <c r="T6" s="312"/>
      <c r="U6" s="312"/>
      <c r="V6" s="312"/>
      <c r="W6" s="312" t="s">
        <v>85</v>
      </c>
      <c r="X6" s="312"/>
      <c r="Y6" s="312"/>
      <c r="Z6" s="312"/>
      <c r="AA6" s="312"/>
      <c r="AB6" s="312"/>
      <c r="AC6" s="312" t="s">
        <v>86</v>
      </c>
      <c r="AD6" s="312"/>
      <c r="AE6" s="312"/>
      <c r="AF6" s="312"/>
      <c r="AG6" s="312"/>
      <c r="AH6" s="312"/>
      <c r="AI6" s="312"/>
      <c r="AJ6" s="312"/>
    </row>
    <row r="7" spans="1:41" ht="15.75" customHeight="1" x14ac:dyDescent="0.25">
      <c r="A7" s="313"/>
      <c r="B7" s="313"/>
      <c r="C7" s="313"/>
      <c r="D7" s="313"/>
      <c r="E7" s="313"/>
      <c r="F7" s="313"/>
      <c r="G7" s="313"/>
      <c r="H7" s="313"/>
      <c r="I7" s="313"/>
      <c r="J7" s="313"/>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313"/>
      <c r="AJ7" s="313"/>
    </row>
    <row r="8" spans="1:41" ht="15.75" customHeight="1" x14ac:dyDescent="0.25">
      <c r="A8" s="313"/>
      <c r="B8" s="313"/>
      <c r="C8" s="313"/>
      <c r="D8" s="313"/>
      <c r="E8" s="313"/>
      <c r="F8" s="313"/>
      <c r="G8" s="313"/>
      <c r="H8" s="313"/>
      <c r="I8" s="313"/>
      <c r="J8" s="313"/>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313"/>
      <c r="AJ8" s="313"/>
      <c r="AK8"/>
      <c r="AL8"/>
      <c r="AM8"/>
      <c r="AN8"/>
      <c r="AO8"/>
    </row>
    <row r="9" spans="1:41" ht="15.75" customHeight="1" x14ac:dyDescent="0.25">
      <c r="A9" s="226" t="s">
        <v>89</v>
      </c>
      <c r="B9" s="226"/>
      <c r="C9" s="226"/>
      <c r="D9" s="226"/>
      <c r="E9" s="226"/>
      <c r="F9" s="226"/>
      <c r="G9" s="226" t="s">
        <v>78</v>
      </c>
      <c r="H9" s="226"/>
      <c r="I9" s="226"/>
      <c r="J9" s="226"/>
      <c r="K9" s="226"/>
      <c r="L9" s="226"/>
      <c r="M9" s="226"/>
      <c r="N9" s="226"/>
      <c r="O9" s="226"/>
      <c r="P9" s="226"/>
      <c r="Q9" s="226"/>
      <c r="R9" s="226" t="s">
        <v>87</v>
      </c>
      <c r="S9" s="226"/>
      <c r="T9" s="226"/>
      <c r="U9" s="226"/>
      <c r="V9" s="226"/>
      <c r="W9" s="226"/>
      <c r="X9" s="226"/>
      <c r="Y9" s="226"/>
      <c r="Z9" s="226"/>
      <c r="AA9" s="226" t="s">
        <v>88</v>
      </c>
      <c r="AB9" s="226"/>
      <c r="AC9" s="226"/>
      <c r="AD9" s="226"/>
      <c r="AE9" s="226"/>
      <c r="AF9" s="226"/>
      <c r="AG9" s="226"/>
      <c r="AH9" s="226"/>
      <c r="AI9" s="226"/>
      <c r="AJ9" s="226"/>
      <c r="AK9"/>
      <c r="AL9"/>
      <c r="AM9"/>
      <c r="AN9"/>
      <c r="AO9"/>
    </row>
    <row r="10" spans="1:41" ht="15.75" customHeight="1" x14ac:dyDescent="0.25">
      <c r="A10" s="226"/>
      <c r="B10" s="226"/>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c r="AL10"/>
      <c r="AM10"/>
      <c r="AN10"/>
      <c r="AO10"/>
    </row>
    <row r="11" spans="1:41" ht="15.75" customHeight="1" x14ac:dyDescent="0.25">
      <c r="A11" s="226"/>
      <c r="B11" s="226"/>
      <c r="C11" s="226"/>
      <c r="D11" s="226"/>
      <c r="E11" s="226"/>
      <c r="F11" s="226"/>
      <c r="G11" s="226"/>
      <c r="H11" s="226"/>
      <c r="I11" s="226"/>
      <c r="J11" s="226"/>
      <c r="K11" s="226"/>
      <c r="L11" s="226"/>
      <c r="M11" s="226"/>
      <c r="N11" s="226"/>
      <c r="O11" s="226"/>
      <c r="P11" s="226"/>
      <c r="Q11" s="226"/>
      <c r="R11" s="226"/>
      <c r="S11" s="226"/>
      <c r="T11" s="226"/>
      <c r="U11" s="226"/>
      <c r="V11" s="226"/>
      <c r="W11" s="226"/>
      <c r="X11" s="226"/>
      <c r="Y11" s="226"/>
      <c r="Z11" s="226"/>
      <c r="AA11" s="226"/>
      <c r="AB11" s="226"/>
      <c r="AC11" s="226"/>
      <c r="AD11" s="226"/>
      <c r="AE11" s="226"/>
      <c r="AF11" s="226"/>
      <c r="AG11" s="226"/>
      <c r="AH11" s="226"/>
      <c r="AI11" s="226"/>
      <c r="AJ11" s="226"/>
      <c r="AK11"/>
      <c r="AL11"/>
      <c r="AM11"/>
      <c r="AN11"/>
      <c r="AO11"/>
    </row>
    <row r="12" spans="1:41" ht="15.75" customHeight="1" thickBot="1" x14ac:dyDescent="0.3">
      <c r="A12" s="311"/>
      <c r="B12" s="311"/>
      <c r="C12" s="311"/>
      <c r="D12" s="311"/>
      <c r="E12" s="311"/>
      <c r="F12" s="311"/>
      <c r="G12" s="311"/>
      <c r="H12" s="311"/>
      <c r="I12" s="311"/>
      <c r="J12" s="311"/>
      <c r="K12" s="311"/>
      <c r="L12" s="311"/>
      <c r="M12" s="311"/>
      <c r="N12" s="311"/>
      <c r="O12" s="311"/>
      <c r="P12" s="311"/>
      <c r="Q12" s="311"/>
      <c r="R12" s="311"/>
      <c r="S12" s="311"/>
      <c r="T12" s="311"/>
      <c r="U12" s="311"/>
      <c r="V12" s="311"/>
      <c r="W12" s="311"/>
      <c r="X12" s="311"/>
      <c r="Y12" s="311"/>
      <c r="Z12" s="311"/>
      <c r="AA12" s="311"/>
      <c r="AB12" s="311"/>
      <c r="AC12" s="311"/>
      <c r="AD12" s="311"/>
      <c r="AE12" s="311"/>
      <c r="AF12" s="311"/>
      <c r="AG12" s="311"/>
      <c r="AH12" s="311"/>
      <c r="AI12" s="311"/>
      <c r="AJ12" s="311"/>
    </row>
    <row r="13" spans="1:41" s="1" customFormat="1" ht="15.75" customHeight="1" thickBot="1" x14ac:dyDescent="0.3">
      <c r="A13" s="270" t="s">
        <v>19</v>
      </c>
      <c r="B13" s="270" t="s">
        <v>0</v>
      </c>
      <c r="C13" s="270" t="s">
        <v>75</v>
      </c>
      <c r="D13" s="270" t="s">
        <v>58</v>
      </c>
      <c r="E13" s="279" t="s">
        <v>64</v>
      </c>
      <c r="F13" s="279" t="s">
        <v>67</v>
      </c>
      <c r="G13" s="279" t="s">
        <v>59</v>
      </c>
      <c r="H13" s="274" t="s">
        <v>23</v>
      </c>
      <c r="I13" s="279" t="s">
        <v>24</v>
      </c>
      <c r="J13" s="279" t="s">
        <v>65</v>
      </c>
      <c r="K13" s="281" t="s">
        <v>11</v>
      </c>
      <c r="L13" s="282"/>
      <c r="M13" s="282"/>
      <c r="N13" s="282"/>
      <c r="O13" s="282"/>
      <c r="P13" s="282"/>
      <c r="Q13" s="282"/>
      <c r="R13" s="282"/>
      <c r="S13" s="282"/>
      <c r="T13" s="283"/>
      <c r="U13" s="272" t="s">
        <v>20</v>
      </c>
      <c r="V13" s="273"/>
      <c r="W13" s="272" t="s">
        <v>21</v>
      </c>
      <c r="X13" s="273"/>
      <c r="Y13" s="272" t="s">
        <v>22</v>
      </c>
      <c r="Z13" s="273"/>
      <c r="AA13" s="272" t="s">
        <v>25</v>
      </c>
      <c r="AB13" s="273"/>
      <c r="AC13" s="272" t="s">
        <v>26</v>
      </c>
      <c r="AD13" s="273"/>
      <c r="AE13" s="272" t="s">
        <v>27</v>
      </c>
      <c r="AF13" s="273"/>
      <c r="AG13" s="276" t="s">
        <v>71</v>
      </c>
      <c r="AH13" s="277"/>
      <c r="AI13" s="277"/>
      <c r="AJ13" s="278"/>
      <c r="AK13" s="269"/>
      <c r="AL13" s="269"/>
      <c r="AM13" s="269"/>
      <c r="AN13" s="3"/>
      <c r="AO13" s="3"/>
    </row>
    <row r="14" spans="1:41" s="1" customFormat="1" ht="16.5" thickBot="1" x14ac:dyDescent="0.3">
      <c r="A14" s="271"/>
      <c r="B14" s="271" t="s">
        <v>0</v>
      </c>
      <c r="C14" s="271"/>
      <c r="D14" s="271"/>
      <c r="E14" s="280"/>
      <c r="F14" s="280"/>
      <c r="G14" s="280"/>
      <c r="H14" s="275"/>
      <c r="I14" s="280"/>
      <c r="J14" s="280"/>
      <c r="K14" s="20" t="s">
        <v>1</v>
      </c>
      <c r="L14" s="20" t="s">
        <v>2</v>
      </c>
      <c r="M14" s="20" t="s">
        <v>3</v>
      </c>
      <c r="N14" s="20" t="s">
        <v>4</v>
      </c>
      <c r="O14" s="20" t="s">
        <v>5</v>
      </c>
      <c r="P14" s="20" t="s">
        <v>6</v>
      </c>
      <c r="Q14" s="20" t="s">
        <v>7</v>
      </c>
      <c r="R14" s="20" t="s">
        <v>8</v>
      </c>
      <c r="S14" s="20" t="s">
        <v>9</v>
      </c>
      <c r="T14" s="20" t="s">
        <v>10</v>
      </c>
      <c r="U14" s="21" t="s">
        <v>50</v>
      </c>
      <c r="V14" s="21" t="s">
        <v>51</v>
      </c>
      <c r="W14" s="21" t="s">
        <v>50</v>
      </c>
      <c r="X14" s="21" t="s">
        <v>51</v>
      </c>
      <c r="Y14" s="21" t="s">
        <v>50</v>
      </c>
      <c r="Z14" s="21" t="s">
        <v>51</v>
      </c>
      <c r="AA14" s="21" t="s">
        <v>50</v>
      </c>
      <c r="AB14" s="21" t="s">
        <v>51</v>
      </c>
      <c r="AC14" s="21" t="s">
        <v>50</v>
      </c>
      <c r="AD14" s="21" t="s">
        <v>51</v>
      </c>
      <c r="AE14" s="21" t="s">
        <v>50</v>
      </c>
      <c r="AF14" s="21" t="s">
        <v>51</v>
      </c>
      <c r="AG14" s="21" t="s">
        <v>50</v>
      </c>
      <c r="AH14" s="21" t="s">
        <v>51</v>
      </c>
      <c r="AI14" s="21" t="s">
        <v>50</v>
      </c>
      <c r="AJ14" s="21" t="s">
        <v>51</v>
      </c>
      <c r="AK14" s="269"/>
      <c r="AL14" s="269"/>
      <c r="AM14" s="269"/>
      <c r="AN14" s="3"/>
      <c r="AO14" s="3"/>
    </row>
    <row r="15" spans="1:41" s="1" customFormat="1" ht="15.75" x14ac:dyDescent="0.25">
      <c r="A15" s="37">
        <v>42773</v>
      </c>
      <c r="B15" s="38" t="s">
        <v>110</v>
      </c>
      <c r="C15" s="39">
        <v>1</v>
      </c>
      <c r="D15" s="38">
        <v>1</v>
      </c>
      <c r="E15" s="38">
        <v>2</v>
      </c>
      <c r="F15" s="38"/>
      <c r="G15" s="40">
        <v>5</v>
      </c>
      <c r="H15" s="39">
        <v>84</v>
      </c>
      <c r="I15" s="40">
        <v>116</v>
      </c>
      <c r="J15" s="41"/>
      <c r="K15" s="42">
        <v>4</v>
      </c>
      <c r="L15" s="42">
        <v>2</v>
      </c>
      <c r="M15" s="42">
        <v>0</v>
      </c>
      <c r="N15" s="42">
        <v>0</v>
      </c>
      <c r="O15" s="42">
        <v>0</v>
      </c>
      <c r="P15" s="42">
        <v>0</v>
      </c>
      <c r="Q15" s="42">
        <v>0</v>
      </c>
      <c r="R15" s="42"/>
      <c r="S15" s="42"/>
      <c r="T15" s="42"/>
      <c r="U15" s="40">
        <v>0</v>
      </c>
      <c r="V15" s="40"/>
      <c r="W15" s="40">
        <v>9</v>
      </c>
      <c r="X15" s="40"/>
      <c r="Y15" s="40">
        <v>0</v>
      </c>
      <c r="Z15" s="40"/>
      <c r="AA15" s="40">
        <v>0</v>
      </c>
      <c r="AB15" s="40"/>
      <c r="AC15" s="40">
        <v>50</v>
      </c>
      <c r="AD15" s="40"/>
      <c r="AE15" s="40">
        <v>0</v>
      </c>
      <c r="AF15" s="40"/>
      <c r="AG15" s="40">
        <v>0</v>
      </c>
      <c r="AH15" s="40"/>
      <c r="AI15" s="40">
        <v>2</v>
      </c>
      <c r="AJ15" s="43"/>
      <c r="AK15" s="31"/>
      <c r="AL15" s="31"/>
      <c r="AM15" s="31"/>
      <c r="AN15" s="3"/>
      <c r="AO15" s="3"/>
    </row>
    <row r="16" spans="1:41" s="1" customFormat="1" ht="15.75" x14ac:dyDescent="0.25">
      <c r="A16" s="44">
        <v>42773</v>
      </c>
      <c r="B16" s="45" t="s">
        <v>110</v>
      </c>
      <c r="C16" s="46">
        <v>1</v>
      </c>
      <c r="D16" s="45">
        <v>2</v>
      </c>
      <c r="E16" s="45">
        <v>2</v>
      </c>
      <c r="F16" s="45"/>
      <c r="G16" s="47">
        <v>5</v>
      </c>
      <c r="H16" s="46">
        <v>162</v>
      </c>
      <c r="I16" s="47">
        <v>238</v>
      </c>
      <c r="J16" s="48"/>
      <c r="K16" s="49">
        <v>2</v>
      </c>
      <c r="L16" s="49">
        <v>2</v>
      </c>
      <c r="M16" s="49">
        <v>8</v>
      </c>
      <c r="N16" s="49">
        <v>4</v>
      </c>
      <c r="O16" s="49">
        <v>6</v>
      </c>
      <c r="P16" s="49">
        <v>0</v>
      </c>
      <c r="Q16" s="49">
        <v>0</v>
      </c>
      <c r="R16" s="49">
        <v>0</v>
      </c>
      <c r="S16" s="49"/>
      <c r="T16" s="49"/>
      <c r="U16" s="47">
        <v>0</v>
      </c>
      <c r="V16" s="47"/>
      <c r="W16" s="47">
        <v>34</v>
      </c>
      <c r="X16" s="47"/>
      <c r="Y16" s="47">
        <v>0</v>
      </c>
      <c r="Z16" s="47"/>
      <c r="AA16" s="47">
        <v>0</v>
      </c>
      <c r="AB16" s="47"/>
      <c r="AC16" s="47">
        <v>45</v>
      </c>
      <c r="AD16" s="47"/>
      <c r="AE16" s="47">
        <v>0</v>
      </c>
      <c r="AF16" s="47"/>
      <c r="AG16" s="47">
        <v>0</v>
      </c>
      <c r="AH16" s="47"/>
      <c r="AI16" s="47">
        <v>6</v>
      </c>
      <c r="AJ16" s="50"/>
      <c r="AK16" s="31"/>
      <c r="AL16" s="31"/>
      <c r="AM16" s="31"/>
      <c r="AN16" s="3"/>
      <c r="AO16" s="3"/>
    </row>
    <row r="17" spans="1:41" s="1" customFormat="1" ht="15.75" x14ac:dyDescent="0.25">
      <c r="A17" s="44">
        <v>42773</v>
      </c>
      <c r="B17" s="45" t="s">
        <v>110</v>
      </c>
      <c r="C17" s="46">
        <v>1</v>
      </c>
      <c r="D17" s="45">
        <v>3</v>
      </c>
      <c r="E17" s="45">
        <v>2</v>
      </c>
      <c r="F17" s="45"/>
      <c r="G17" s="47">
        <v>5</v>
      </c>
      <c r="H17" s="46">
        <v>79</v>
      </c>
      <c r="I17" s="47">
        <v>119</v>
      </c>
      <c r="J17" s="48"/>
      <c r="K17" s="49">
        <v>2</v>
      </c>
      <c r="L17" s="49">
        <v>0</v>
      </c>
      <c r="M17" s="49">
        <v>0</v>
      </c>
      <c r="N17" s="49">
        <v>0</v>
      </c>
      <c r="O17" s="49"/>
      <c r="P17" s="49"/>
      <c r="Q17" s="49"/>
      <c r="R17" s="49"/>
      <c r="S17" s="49"/>
      <c r="T17" s="49"/>
      <c r="U17" s="47">
        <v>0</v>
      </c>
      <c r="V17" s="47"/>
      <c r="W17" s="47">
        <v>15</v>
      </c>
      <c r="X17" s="47"/>
      <c r="Y17" s="47">
        <v>0</v>
      </c>
      <c r="Z17" s="47"/>
      <c r="AA17" s="47">
        <v>0</v>
      </c>
      <c r="AB17" s="47"/>
      <c r="AC17" s="47">
        <v>4</v>
      </c>
      <c r="AD17" s="47"/>
      <c r="AE17" s="47">
        <v>0</v>
      </c>
      <c r="AF17" s="47"/>
      <c r="AG17" s="47">
        <v>0</v>
      </c>
      <c r="AH17" s="47"/>
      <c r="AI17" s="47">
        <v>1</v>
      </c>
      <c r="AJ17" s="50"/>
      <c r="AK17" s="31"/>
      <c r="AL17" s="31"/>
      <c r="AM17" s="31"/>
      <c r="AN17" s="3"/>
      <c r="AO17" s="3"/>
    </row>
    <row r="18" spans="1:41" s="1" customFormat="1" ht="15.75" x14ac:dyDescent="0.25">
      <c r="A18" s="44">
        <v>42773</v>
      </c>
      <c r="B18" s="45" t="s">
        <v>110</v>
      </c>
      <c r="C18" s="46">
        <v>1</v>
      </c>
      <c r="D18" s="45">
        <v>4</v>
      </c>
      <c r="E18" s="45">
        <v>2</v>
      </c>
      <c r="F18" s="45"/>
      <c r="G18" s="47">
        <v>5</v>
      </c>
      <c r="H18" s="46">
        <v>110</v>
      </c>
      <c r="I18" s="47">
        <v>209</v>
      </c>
      <c r="J18" s="48"/>
      <c r="K18" s="49">
        <v>3</v>
      </c>
      <c r="L18" s="49">
        <v>0</v>
      </c>
      <c r="M18" s="49">
        <v>0</v>
      </c>
      <c r="N18" s="49">
        <v>0</v>
      </c>
      <c r="O18" s="49">
        <v>0</v>
      </c>
      <c r="P18" s="49">
        <v>0</v>
      </c>
      <c r="Q18" s="49">
        <v>0</v>
      </c>
      <c r="R18" s="49">
        <v>0</v>
      </c>
      <c r="S18" s="49">
        <v>0</v>
      </c>
      <c r="T18" s="49"/>
      <c r="U18" s="47">
        <v>0</v>
      </c>
      <c r="V18" s="47"/>
      <c r="W18" s="47">
        <v>29</v>
      </c>
      <c r="X18" s="47"/>
      <c r="Y18" s="47">
        <v>0</v>
      </c>
      <c r="Z18" s="47"/>
      <c r="AA18" s="47">
        <v>0</v>
      </c>
      <c r="AB18" s="47"/>
      <c r="AC18" s="47">
        <v>8</v>
      </c>
      <c r="AD18" s="47"/>
      <c r="AE18" s="47">
        <v>0</v>
      </c>
      <c r="AF18" s="47"/>
      <c r="AG18" s="47">
        <v>0</v>
      </c>
      <c r="AH18" s="47"/>
      <c r="AI18" s="47">
        <v>0</v>
      </c>
      <c r="AJ18" s="50"/>
      <c r="AK18" s="31"/>
      <c r="AL18" s="31"/>
      <c r="AM18" s="31"/>
      <c r="AN18" s="3"/>
      <c r="AO18" s="3"/>
    </row>
    <row r="19" spans="1:41" s="1" customFormat="1" ht="15.75" x14ac:dyDescent="0.25">
      <c r="A19" s="44">
        <v>42773</v>
      </c>
      <c r="B19" s="45" t="s">
        <v>110</v>
      </c>
      <c r="C19" s="46">
        <v>1</v>
      </c>
      <c r="D19" s="45">
        <v>5</v>
      </c>
      <c r="E19" s="45">
        <v>2</v>
      </c>
      <c r="F19" s="45"/>
      <c r="G19" s="47">
        <v>5</v>
      </c>
      <c r="H19" s="46">
        <v>95</v>
      </c>
      <c r="I19" s="47">
        <v>71</v>
      </c>
      <c r="J19" s="48"/>
      <c r="K19" s="49">
        <v>2</v>
      </c>
      <c r="L19" s="49">
        <v>0</v>
      </c>
      <c r="M19" s="49">
        <v>0</v>
      </c>
      <c r="N19" s="49">
        <v>0</v>
      </c>
      <c r="O19" s="49">
        <v>0</v>
      </c>
      <c r="P19" s="49">
        <v>0</v>
      </c>
      <c r="Q19" s="49"/>
      <c r="R19" s="49"/>
      <c r="S19" s="49"/>
      <c r="T19" s="49"/>
      <c r="U19" s="47">
        <v>0</v>
      </c>
      <c r="V19" s="47"/>
      <c r="W19" s="47">
        <v>44</v>
      </c>
      <c r="X19" s="47"/>
      <c r="Y19" s="47">
        <v>0</v>
      </c>
      <c r="Z19" s="47"/>
      <c r="AA19" s="47">
        <v>2</v>
      </c>
      <c r="AB19" s="47"/>
      <c r="AC19" s="47">
        <v>25</v>
      </c>
      <c r="AD19" s="47"/>
      <c r="AE19" s="47">
        <v>0</v>
      </c>
      <c r="AF19" s="47"/>
      <c r="AG19" s="47">
        <v>0</v>
      </c>
      <c r="AH19" s="47"/>
      <c r="AI19" s="47">
        <v>0</v>
      </c>
      <c r="AJ19" s="50"/>
      <c r="AK19" s="31"/>
      <c r="AL19" s="31"/>
      <c r="AM19" s="31"/>
      <c r="AN19" s="3"/>
      <c r="AO19" s="3"/>
    </row>
    <row r="20" spans="1:41" s="1" customFormat="1" ht="15.75" x14ac:dyDescent="0.25">
      <c r="A20" s="44">
        <v>42773</v>
      </c>
      <c r="B20" s="45" t="s">
        <v>110</v>
      </c>
      <c r="C20" s="46">
        <v>1</v>
      </c>
      <c r="D20" s="46">
        <v>6</v>
      </c>
      <c r="E20" s="45">
        <v>2</v>
      </c>
      <c r="F20" s="47"/>
      <c r="G20" s="47">
        <v>5</v>
      </c>
      <c r="H20" s="46">
        <v>82</v>
      </c>
      <c r="I20" s="47">
        <v>133</v>
      </c>
      <c r="J20" s="47"/>
      <c r="K20" s="49">
        <v>4</v>
      </c>
      <c r="L20" s="49">
        <v>3</v>
      </c>
      <c r="M20" s="49">
        <v>0</v>
      </c>
      <c r="N20" s="49">
        <v>0</v>
      </c>
      <c r="O20" s="49">
        <v>0</v>
      </c>
      <c r="P20" s="49"/>
      <c r="Q20" s="49"/>
      <c r="R20" s="49"/>
      <c r="S20" s="49"/>
      <c r="T20" s="49"/>
      <c r="U20" s="47">
        <v>0</v>
      </c>
      <c r="V20" s="47"/>
      <c r="W20" s="47">
        <v>5</v>
      </c>
      <c r="X20" s="47"/>
      <c r="Y20" s="47">
        <v>0</v>
      </c>
      <c r="Z20" s="47"/>
      <c r="AA20" s="47">
        <v>0</v>
      </c>
      <c r="AB20" s="47"/>
      <c r="AC20" s="47">
        <v>26</v>
      </c>
      <c r="AD20" s="47"/>
      <c r="AE20" s="47">
        <v>0</v>
      </c>
      <c r="AF20" s="47"/>
      <c r="AG20" s="47">
        <v>0</v>
      </c>
      <c r="AH20" s="47"/>
      <c r="AI20" s="47">
        <v>2</v>
      </c>
      <c r="AJ20" s="50"/>
      <c r="AK20" s="31"/>
      <c r="AL20" s="31"/>
      <c r="AM20" s="31"/>
      <c r="AN20" s="3"/>
      <c r="AO20" s="3"/>
    </row>
    <row r="21" spans="1:41" s="1" customFormat="1" ht="15.75" x14ac:dyDescent="0.25">
      <c r="A21" s="86">
        <v>42773</v>
      </c>
      <c r="B21" s="87" t="s">
        <v>111</v>
      </c>
      <c r="C21" s="88">
        <v>1</v>
      </c>
      <c r="D21" s="88">
        <v>7</v>
      </c>
      <c r="E21" s="87">
        <v>1</v>
      </c>
      <c r="F21" s="89"/>
      <c r="G21" s="89">
        <v>5</v>
      </c>
      <c r="H21" s="88">
        <v>175</v>
      </c>
      <c r="I21" s="89">
        <v>189</v>
      </c>
      <c r="J21" s="89"/>
      <c r="K21" s="90">
        <v>1</v>
      </c>
      <c r="L21" s="90">
        <v>0</v>
      </c>
      <c r="M21" s="90">
        <v>0</v>
      </c>
      <c r="N21" s="90">
        <v>0</v>
      </c>
      <c r="O21" s="90">
        <v>0</v>
      </c>
      <c r="P21" s="90">
        <v>0</v>
      </c>
      <c r="Q21" s="90">
        <v>0</v>
      </c>
      <c r="R21" s="90">
        <v>0</v>
      </c>
      <c r="S21" s="90">
        <v>0</v>
      </c>
      <c r="T21" s="90">
        <v>0</v>
      </c>
      <c r="U21" s="89">
        <v>0</v>
      </c>
      <c r="V21" s="89"/>
      <c r="W21" s="89">
        <v>7</v>
      </c>
      <c r="X21" s="89"/>
      <c r="Y21" s="89">
        <v>0</v>
      </c>
      <c r="Z21" s="89"/>
      <c r="AA21" s="89">
        <v>0</v>
      </c>
      <c r="AB21" s="89"/>
      <c r="AC21" s="89">
        <v>1</v>
      </c>
      <c r="AD21" s="89"/>
      <c r="AE21" s="89">
        <v>0</v>
      </c>
      <c r="AF21" s="89"/>
      <c r="AG21" s="89">
        <v>0</v>
      </c>
      <c r="AH21" s="89"/>
      <c r="AI21" s="89">
        <v>2</v>
      </c>
      <c r="AJ21" s="91"/>
      <c r="AK21" s="31"/>
      <c r="AL21" s="31"/>
      <c r="AM21" s="31"/>
      <c r="AN21" s="3"/>
      <c r="AO21" s="3"/>
    </row>
    <row r="22" spans="1:41" s="1" customFormat="1" ht="15.75" x14ac:dyDescent="0.25">
      <c r="A22" s="86">
        <v>42773</v>
      </c>
      <c r="B22" s="87" t="s">
        <v>111</v>
      </c>
      <c r="C22" s="88">
        <v>1</v>
      </c>
      <c r="D22" s="87">
        <v>8</v>
      </c>
      <c r="E22" s="87">
        <v>1</v>
      </c>
      <c r="F22" s="89"/>
      <c r="G22" s="89">
        <v>5</v>
      </c>
      <c r="H22" s="88">
        <v>102</v>
      </c>
      <c r="I22" s="89">
        <v>167</v>
      </c>
      <c r="J22" s="89"/>
      <c r="K22" s="90">
        <v>7</v>
      </c>
      <c r="L22" s="90">
        <v>0</v>
      </c>
      <c r="M22" s="90">
        <v>0</v>
      </c>
      <c r="N22" s="90">
        <v>0</v>
      </c>
      <c r="O22" s="90">
        <v>0</v>
      </c>
      <c r="P22" s="90">
        <v>0</v>
      </c>
      <c r="Q22" s="90">
        <v>0</v>
      </c>
      <c r="R22" s="90">
        <v>0</v>
      </c>
      <c r="S22" s="90">
        <v>0</v>
      </c>
      <c r="T22" s="90">
        <v>0</v>
      </c>
      <c r="U22" s="89">
        <v>0</v>
      </c>
      <c r="V22" s="89"/>
      <c r="W22" s="89">
        <v>30</v>
      </c>
      <c r="X22" s="89"/>
      <c r="Y22" s="89">
        <v>0</v>
      </c>
      <c r="Z22" s="89"/>
      <c r="AA22" s="89">
        <v>0</v>
      </c>
      <c r="AB22" s="89"/>
      <c r="AC22" s="89">
        <v>4</v>
      </c>
      <c r="AD22" s="89"/>
      <c r="AE22" s="89">
        <v>0</v>
      </c>
      <c r="AF22" s="89"/>
      <c r="AG22" s="89">
        <v>0</v>
      </c>
      <c r="AH22" s="89"/>
      <c r="AI22" s="89">
        <v>1</v>
      </c>
      <c r="AJ22" s="91"/>
      <c r="AK22" s="31"/>
      <c r="AL22" s="31"/>
      <c r="AM22" s="31"/>
      <c r="AN22" s="3"/>
      <c r="AO22" s="3"/>
    </row>
    <row r="23" spans="1:41" s="1" customFormat="1" ht="15.75" x14ac:dyDescent="0.25">
      <c r="A23" s="86">
        <v>42773</v>
      </c>
      <c r="B23" s="87" t="s">
        <v>111</v>
      </c>
      <c r="C23" s="88">
        <v>1</v>
      </c>
      <c r="D23" s="87">
        <v>9</v>
      </c>
      <c r="E23" s="87">
        <v>1</v>
      </c>
      <c r="F23" s="89"/>
      <c r="G23" s="89">
        <v>5</v>
      </c>
      <c r="H23" s="88">
        <v>127</v>
      </c>
      <c r="I23" s="89">
        <v>160</v>
      </c>
      <c r="J23" s="89"/>
      <c r="K23" s="90">
        <v>0</v>
      </c>
      <c r="L23" s="90">
        <v>0</v>
      </c>
      <c r="M23" s="90">
        <v>0</v>
      </c>
      <c r="N23" s="90">
        <v>0</v>
      </c>
      <c r="O23" s="90">
        <v>0</v>
      </c>
      <c r="P23" s="90">
        <v>0</v>
      </c>
      <c r="Q23" s="90">
        <v>0</v>
      </c>
      <c r="R23" s="90">
        <v>0</v>
      </c>
      <c r="S23" s="90">
        <v>0</v>
      </c>
      <c r="T23" s="90">
        <v>0</v>
      </c>
      <c r="U23" s="89">
        <v>0</v>
      </c>
      <c r="V23" s="89"/>
      <c r="W23" s="89">
        <v>12</v>
      </c>
      <c r="X23" s="89"/>
      <c r="Y23" s="89">
        <v>0</v>
      </c>
      <c r="Z23" s="89"/>
      <c r="AA23" s="89">
        <v>0</v>
      </c>
      <c r="AB23" s="89"/>
      <c r="AC23" s="89">
        <v>5</v>
      </c>
      <c r="AD23" s="89"/>
      <c r="AE23" s="89">
        <v>0</v>
      </c>
      <c r="AF23" s="89"/>
      <c r="AG23" s="89">
        <v>0</v>
      </c>
      <c r="AH23" s="89"/>
      <c r="AI23" s="89">
        <v>0</v>
      </c>
      <c r="AJ23" s="91"/>
      <c r="AK23" s="31"/>
      <c r="AL23" s="31"/>
      <c r="AM23" s="31"/>
      <c r="AN23" s="3"/>
      <c r="AO23" s="3"/>
    </row>
    <row r="24" spans="1:41" s="1" customFormat="1" ht="15.75" x14ac:dyDescent="0.25">
      <c r="A24" s="86">
        <v>42773</v>
      </c>
      <c r="B24" s="87" t="s">
        <v>111</v>
      </c>
      <c r="C24" s="88">
        <v>1</v>
      </c>
      <c r="D24" s="92">
        <v>10</v>
      </c>
      <c r="E24" s="92">
        <v>1</v>
      </c>
      <c r="F24" s="89"/>
      <c r="G24" s="89">
        <v>5</v>
      </c>
      <c r="H24" s="88">
        <v>210</v>
      </c>
      <c r="I24" s="89">
        <v>208</v>
      </c>
      <c r="J24" s="89"/>
      <c r="K24" s="90">
        <v>4.5</v>
      </c>
      <c r="L24" s="90">
        <v>0</v>
      </c>
      <c r="M24" s="90">
        <v>0</v>
      </c>
      <c r="N24" s="90">
        <v>0</v>
      </c>
      <c r="O24" s="90">
        <v>0</v>
      </c>
      <c r="P24" s="90">
        <v>0</v>
      </c>
      <c r="Q24" s="90">
        <v>0</v>
      </c>
      <c r="R24" s="90">
        <v>0</v>
      </c>
      <c r="S24" s="90">
        <v>0</v>
      </c>
      <c r="T24" s="90">
        <v>0</v>
      </c>
      <c r="U24" s="89">
        <v>0</v>
      </c>
      <c r="V24" s="89"/>
      <c r="W24" s="89">
        <v>5</v>
      </c>
      <c r="X24" s="89"/>
      <c r="Y24" s="89">
        <v>0</v>
      </c>
      <c r="Z24" s="89"/>
      <c r="AA24" s="89">
        <v>0</v>
      </c>
      <c r="AB24" s="89"/>
      <c r="AC24" s="89">
        <v>17</v>
      </c>
      <c r="AD24" s="89"/>
      <c r="AE24" s="89">
        <v>0</v>
      </c>
      <c r="AF24" s="89"/>
      <c r="AG24" s="89">
        <v>0</v>
      </c>
      <c r="AH24" s="89"/>
      <c r="AI24" s="89">
        <v>0</v>
      </c>
      <c r="AJ24" s="91"/>
      <c r="AK24" s="31"/>
      <c r="AL24" s="31"/>
      <c r="AM24" s="31"/>
      <c r="AN24" s="3"/>
      <c r="AO24" s="3"/>
    </row>
    <row r="25" spans="1:41" s="1" customFormat="1" ht="15.75" x14ac:dyDescent="0.25">
      <c r="A25" s="86">
        <v>42773</v>
      </c>
      <c r="B25" s="87" t="s">
        <v>111</v>
      </c>
      <c r="C25" s="88">
        <v>1</v>
      </c>
      <c r="D25" s="92">
        <v>11</v>
      </c>
      <c r="E25" s="92">
        <v>1</v>
      </c>
      <c r="F25" s="89"/>
      <c r="G25" s="89">
        <v>5</v>
      </c>
      <c r="H25" s="88">
        <v>234</v>
      </c>
      <c r="I25" s="89">
        <v>190</v>
      </c>
      <c r="J25" s="89"/>
      <c r="K25" s="90">
        <v>4</v>
      </c>
      <c r="L25" s="90">
        <v>0</v>
      </c>
      <c r="M25" s="90">
        <v>0</v>
      </c>
      <c r="N25" s="90">
        <v>0</v>
      </c>
      <c r="O25" s="90">
        <v>0</v>
      </c>
      <c r="P25" s="90">
        <v>0</v>
      </c>
      <c r="Q25" s="90">
        <v>0</v>
      </c>
      <c r="R25" s="90">
        <v>0</v>
      </c>
      <c r="S25" s="90">
        <v>0</v>
      </c>
      <c r="T25" s="90">
        <v>0</v>
      </c>
      <c r="U25" s="89">
        <v>0</v>
      </c>
      <c r="V25" s="89"/>
      <c r="W25" s="89">
        <v>16</v>
      </c>
      <c r="X25" s="89"/>
      <c r="Y25" s="89">
        <v>0</v>
      </c>
      <c r="Z25" s="89"/>
      <c r="AA25" s="89">
        <v>2</v>
      </c>
      <c r="AB25" s="89"/>
      <c r="AC25" s="89">
        <v>12</v>
      </c>
      <c r="AD25" s="89"/>
      <c r="AE25" s="89">
        <v>0</v>
      </c>
      <c r="AF25" s="89"/>
      <c r="AG25" s="89">
        <v>0</v>
      </c>
      <c r="AH25" s="89"/>
      <c r="AI25" s="89">
        <v>1</v>
      </c>
      <c r="AJ25" s="91"/>
      <c r="AK25" s="31"/>
      <c r="AL25" s="31"/>
      <c r="AM25" s="31"/>
      <c r="AN25" s="3"/>
      <c r="AO25" s="3"/>
    </row>
    <row r="26" spans="1:41" s="1" customFormat="1" ht="16.5" thickBot="1" x14ac:dyDescent="0.3">
      <c r="A26" s="139">
        <v>42773</v>
      </c>
      <c r="B26" s="95" t="s">
        <v>111</v>
      </c>
      <c r="C26" s="140">
        <v>1</v>
      </c>
      <c r="D26" s="95">
        <v>12</v>
      </c>
      <c r="E26" s="95">
        <v>1</v>
      </c>
      <c r="F26" s="96"/>
      <c r="G26" s="96">
        <v>5</v>
      </c>
      <c r="H26" s="140">
        <v>107</v>
      </c>
      <c r="I26" s="96">
        <v>215</v>
      </c>
      <c r="J26" s="96"/>
      <c r="K26" s="141">
        <v>1.5</v>
      </c>
      <c r="L26" s="141">
        <v>1</v>
      </c>
      <c r="M26" s="141">
        <v>0</v>
      </c>
      <c r="N26" s="141">
        <v>0</v>
      </c>
      <c r="O26" s="141">
        <v>0</v>
      </c>
      <c r="P26" s="141">
        <v>0</v>
      </c>
      <c r="Q26" s="141">
        <v>0</v>
      </c>
      <c r="R26" s="141">
        <v>0</v>
      </c>
      <c r="S26" s="141"/>
      <c r="T26" s="141"/>
      <c r="U26" s="96">
        <v>0</v>
      </c>
      <c r="V26" s="96"/>
      <c r="W26" s="96">
        <v>16</v>
      </c>
      <c r="X26" s="96"/>
      <c r="Y26" s="96">
        <v>0</v>
      </c>
      <c r="Z26" s="96"/>
      <c r="AA26" s="96">
        <v>2</v>
      </c>
      <c r="AB26" s="96"/>
      <c r="AC26" s="96">
        <v>21</v>
      </c>
      <c r="AD26" s="96"/>
      <c r="AE26" s="96">
        <v>0</v>
      </c>
      <c r="AF26" s="96"/>
      <c r="AG26" s="96">
        <v>0</v>
      </c>
      <c r="AH26" s="96"/>
      <c r="AI26" s="96">
        <v>1</v>
      </c>
      <c r="AJ26" s="142"/>
      <c r="AK26" s="31"/>
      <c r="AL26" s="31"/>
      <c r="AM26" s="31"/>
      <c r="AN26" s="3"/>
      <c r="AO26" s="3"/>
    </row>
    <row r="27" spans="1:41" s="1" customFormat="1" ht="15.75" x14ac:dyDescent="0.25">
      <c r="A27" s="37">
        <v>42816</v>
      </c>
      <c r="B27" s="38" t="s">
        <v>110</v>
      </c>
      <c r="C27" s="39">
        <v>2</v>
      </c>
      <c r="D27" s="38">
        <v>1</v>
      </c>
      <c r="E27" s="97">
        <v>2</v>
      </c>
      <c r="F27" s="40"/>
      <c r="G27" s="40">
        <v>5</v>
      </c>
      <c r="H27" s="39">
        <v>72</v>
      </c>
      <c r="I27" s="40">
        <v>105</v>
      </c>
      <c r="J27" s="40"/>
      <c r="K27" s="42">
        <v>5</v>
      </c>
      <c r="L27" s="42">
        <v>8</v>
      </c>
      <c r="M27" s="42">
        <v>0</v>
      </c>
      <c r="N27" s="42">
        <v>0</v>
      </c>
      <c r="O27" s="42">
        <v>0</v>
      </c>
      <c r="P27" s="42"/>
      <c r="Q27" s="42"/>
      <c r="R27" s="42"/>
      <c r="S27" s="42"/>
      <c r="T27" s="42"/>
      <c r="U27" s="40">
        <v>0</v>
      </c>
      <c r="V27" s="40"/>
      <c r="W27" s="40">
        <v>21</v>
      </c>
      <c r="X27" s="40"/>
      <c r="Y27" s="40">
        <v>0</v>
      </c>
      <c r="Z27" s="40"/>
      <c r="AA27" s="40">
        <v>0</v>
      </c>
      <c r="AB27" s="40"/>
      <c r="AC27" s="40">
        <v>30</v>
      </c>
      <c r="AD27" s="40"/>
      <c r="AE27" s="40">
        <v>0</v>
      </c>
      <c r="AF27" s="40"/>
      <c r="AG27" s="40">
        <v>0</v>
      </c>
      <c r="AH27" s="40"/>
      <c r="AI27" s="40">
        <v>1</v>
      </c>
      <c r="AJ27" s="43"/>
      <c r="AK27" s="31"/>
      <c r="AL27" s="31"/>
      <c r="AM27" s="31"/>
      <c r="AN27" s="3"/>
      <c r="AO27" s="3"/>
    </row>
    <row r="28" spans="1:41" s="1" customFormat="1" ht="15.75" x14ac:dyDescent="0.25">
      <c r="A28" s="44">
        <v>42816</v>
      </c>
      <c r="B28" s="45" t="s">
        <v>110</v>
      </c>
      <c r="C28" s="46">
        <v>2</v>
      </c>
      <c r="D28" s="45">
        <v>2</v>
      </c>
      <c r="E28" s="45">
        <v>2</v>
      </c>
      <c r="F28" s="47"/>
      <c r="G28" s="47">
        <v>5</v>
      </c>
      <c r="H28" s="46">
        <v>163</v>
      </c>
      <c r="I28" s="47">
        <v>221</v>
      </c>
      <c r="J28" s="47"/>
      <c r="K28" s="49">
        <v>0</v>
      </c>
      <c r="L28" s="49">
        <v>0</v>
      </c>
      <c r="M28" s="49">
        <v>0</v>
      </c>
      <c r="N28" s="49">
        <v>0</v>
      </c>
      <c r="O28" s="49">
        <v>0</v>
      </c>
      <c r="P28" s="49">
        <v>0</v>
      </c>
      <c r="Q28" s="49">
        <v>0</v>
      </c>
      <c r="R28" s="49">
        <v>0</v>
      </c>
      <c r="S28" s="49">
        <v>0</v>
      </c>
      <c r="T28" s="49">
        <v>0</v>
      </c>
      <c r="U28" s="47">
        <v>0</v>
      </c>
      <c r="V28" s="47"/>
      <c r="W28" s="47">
        <v>31</v>
      </c>
      <c r="X28" s="47"/>
      <c r="Y28" s="47">
        <v>0</v>
      </c>
      <c r="Z28" s="47"/>
      <c r="AA28" s="47">
        <v>2</v>
      </c>
      <c r="AB28" s="47"/>
      <c r="AC28" s="47">
        <v>32</v>
      </c>
      <c r="AD28" s="47"/>
      <c r="AE28" s="47">
        <v>0</v>
      </c>
      <c r="AF28" s="47"/>
      <c r="AG28" s="47">
        <v>0</v>
      </c>
      <c r="AH28" s="47"/>
      <c r="AI28" s="47">
        <v>2</v>
      </c>
      <c r="AJ28" s="50"/>
      <c r="AK28" s="31"/>
      <c r="AL28" s="31"/>
      <c r="AM28" s="31"/>
      <c r="AN28" s="3"/>
      <c r="AO28" s="3"/>
    </row>
    <row r="29" spans="1:41" s="1" customFormat="1" ht="15.75" x14ac:dyDescent="0.25">
      <c r="A29" s="44">
        <v>42816</v>
      </c>
      <c r="B29" s="45" t="s">
        <v>110</v>
      </c>
      <c r="C29" s="46">
        <v>2</v>
      </c>
      <c r="D29" s="45">
        <v>3</v>
      </c>
      <c r="E29" s="45">
        <v>2</v>
      </c>
      <c r="F29" s="47"/>
      <c r="G29" s="47">
        <v>5</v>
      </c>
      <c r="H29" s="46">
        <v>171</v>
      </c>
      <c r="I29" s="47">
        <v>161</v>
      </c>
      <c r="J29" s="47"/>
      <c r="K29" s="49">
        <v>0</v>
      </c>
      <c r="L29" s="49">
        <v>0</v>
      </c>
      <c r="M29" s="49">
        <v>0</v>
      </c>
      <c r="N29" s="49">
        <v>0</v>
      </c>
      <c r="O29" s="49">
        <v>0</v>
      </c>
      <c r="P29" s="49">
        <v>0</v>
      </c>
      <c r="Q29" s="49">
        <v>0</v>
      </c>
      <c r="R29" s="49">
        <v>0</v>
      </c>
      <c r="S29" s="49">
        <v>1</v>
      </c>
      <c r="T29" s="49">
        <v>1.5</v>
      </c>
      <c r="U29" s="47">
        <v>0</v>
      </c>
      <c r="V29" s="47"/>
      <c r="W29" s="47">
        <v>55</v>
      </c>
      <c r="X29" s="47"/>
      <c r="Y29" s="47">
        <v>0</v>
      </c>
      <c r="Z29" s="47"/>
      <c r="AA29" s="47">
        <v>0</v>
      </c>
      <c r="AB29" s="47"/>
      <c r="AC29" s="47">
        <v>13</v>
      </c>
      <c r="AD29" s="47"/>
      <c r="AE29" s="47">
        <v>0</v>
      </c>
      <c r="AF29" s="47"/>
      <c r="AG29" s="47">
        <v>0</v>
      </c>
      <c r="AH29" s="47"/>
      <c r="AI29" s="47">
        <v>2</v>
      </c>
      <c r="AJ29" s="50"/>
      <c r="AK29" s="31"/>
      <c r="AL29" s="31"/>
      <c r="AM29" s="31"/>
      <c r="AN29" s="3"/>
      <c r="AO29" s="3"/>
    </row>
    <row r="30" spans="1:41" s="1" customFormat="1" ht="15.75" x14ac:dyDescent="0.25">
      <c r="A30" s="44">
        <v>42816</v>
      </c>
      <c r="B30" s="45" t="s">
        <v>110</v>
      </c>
      <c r="C30" s="46">
        <v>2</v>
      </c>
      <c r="D30" s="45">
        <v>4</v>
      </c>
      <c r="E30" s="45">
        <v>2</v>
      </c>
      <c r="F30" s="47"/>
      <c r="G30" s="47">
        <v>5</v>
      </c>
      <c r="H30" s="46">
        <v>133</v>
      </c>
      <c r="I30" s="47">
        <v>302</v>
      </c>
      <c r="J30" s="47"/>
      <c r="K30" s="49">
        <v>7.5</v>
      </c>
      <c r="L30" s="49">
        <v>1</v>
      </c>
      <c r="M30" s="49">
        <v>2</v>
      </c>
      <c r="N30" s="49">
        <v>0</v>
      </c>
      <c r="O30" s="49">
        <v>0</v>
      </c>
      <c r="P30" s="49">
        <v>0</v>
      </c>
      <c r="Q30" s="49">
        <v>0</v>
      </c>
      <c r="R30" s="49"/>
      <c r="S30" s="49"/>
      <c r="T30" s="49"/>
      <c r="U30" s="47">
        <v>0</v>
      </c>
      <c r="V30" s="47"/>
      <c r="W30" s="47">
        <v>12</v>
      </c>
      <c r="X30" s="47"/>
      <c r="Y30" s="47">
        <v>0</v>
      </c>
      <c r="Z30" s="47"/>
      <c r="AA30" s="47">
        <v>0</v>
      </c>
      <c r="AB30" s="47"/>
      <c r="AC30" s="47">
        <v>5</v>
      </c>
      <c r="AD30" s="47"/>
      <c r="AE30" s="47">
        <v>0</v>
      </c>
      <c r="AF30" s="47"/>
      <c r="AG30" s="47">
        <v>0</v>
      </c>
      <c r="AH30" s="47"/>
      <c r="AI30" s="47">
        <v>2</v>
      </c>
      <c r="AJ30" s="50"/>
      <c r="AK30" s="31"/>
      <c r="AL30" s="31"/>
      <c r="AM30" s="31"/>
      <c r="AN30" s="3"/>
      <c r="AO30" s="3"/>
    </row>
    <row r="31" spans="1:41" s="1" customFormat="1" ht="15.75" x14ac:dyDescent="0.25">
      <c r="A31" s="44">
        <v>42816</v>
      </c>
      <c r="B31" s="45" t="s">
        <v>110</v>
      </c>
      <c r="C31" s="46">
        <v>2</v>
      </c>
      <c r="D31" s="45">
        <v>5</v>
      </c>
      <c r="E31" s="45">
        <v>2</v>
      </c>
      <c r="F31" s="47"/>
      <c r="G31" s="47">
        <v>5</v>
      </c>
      <c r="H31" s="46">
        <v>128</v>
      </c>
      <c r="I31" s="47">
        <v>24</v>
      </c>
      <c r="J31" s="47"/>
      <c r="K31" s="49">
        <v>0</v>
      </c>
      <c r="L31" s="49">
        <v>0</v>
      </c>
      <c r="M31" s="49">
        <v>0</v>
      </c>
      <c r="N31" s="49">
        <v>0</v>
      </c>
      <c r="O31" s="49">
        <v>0</v>
      </c>
      <c r="P31" s="49">
        <v>0</v>
      </c>
      <c r="Q31" s="49">
        <v>0</v>
      </c>
      <c r="R31" s="49"/>
      <c r="S31" s="49"/>
      <c r="T31" s="49"/>
      <c r="U31" s="47">
        <v>0</v>
      </c>
      <c r="V31" s="47"/>
      <c r="W31" s="47">
        <v>34</v>
      </c>
      <c r="X31" s="47"/>
      <c r="Y31" s="47">
        <v>0</v>
      </c>
      <c r="Z31" s="47"/>
      <c r="AA31" s="47">
        <v>2</v>
      </c>
      <c r="AB31" s="47"/>
      <c r="AC31" s="47">
        <v>5</v>
      </c>
      <c r="AD31" s="47"/>
      <c r="AE31" s="47">
        <v>0</v>
      </c>
      <c r="AF31" s="47"/>
      <c r="AG31" s="47">
        <v>0</v>
      </c>
      <c r="AH31" s="47"/>
      <c r="AI31" s="47">
        <v>0</v>
      </c>
      <c r="AJ31" s="50"/>
      <c r="AK31" s="31"/>
      <c r="AL31" s="31"/>
      <c r="AM31" s="31"/>
      <c r="AN31" s="3"/>
      <c r="AO31" s="3"/>
    </row>
    <row r="32" spans="1:41" s="1" customFormat="1" ht="15.75" x14ac:dyDescent="0.25">
      <c r="A32" s="44">
        <v>42816</v>
      </c>
      <c r="B32" s="45" t="s">
        <v>110</v>
      </c>
      <c r="C32" s="46">
        <v>2</v>
      </c>
      <c r="D32" s="46">
        <v>6</v>
      </c>
      <c r="E32" s="45">
        <v>2</v>
      </c>
      <c r="F32" s="47"/>
      <c r="G32" s="47">
        <v>5</v>
      </c>
      <c r="H32" s="46">
        <v>114</v>
      </c>
      <c r="I32" s="47">
        <v>152</v>
      </c>
      <c r="J32" s="47"/>
      <c r="K32" s="49">
        <v>0</v>
      </c>
      <c r="L32" s="49">
        <v>0</v>
      </c>
      <c r="M32" s="49">
        <v>0</v>
      </c>
      <c r="N32" s="49">
        <v>0</v>
      </c>
      <c r="O32" s="49">
        <v>0</v>
      </c>
      <c r="P32" s="49">
        <v>0</v>
      </c>
      <c r="Q32" s="49">
        <v>0</v>
      </c>
      <c r="R32" s="49">
        <v>0</v>
      </c>
      <c r="S32" s="49">
        <v>0</v>
      </c>
      <c r="T32" s="49">
        <v>0</v>
      </c>
      <c r="U32" s="47">
        <v>10</v>
      </c>
      <c r="V32" s="47"/>
      <c r="W32" s="47">
        <v>0</v>
      </c>
      <c r="X32" s="47"/>
      <c r="Y32" s="47">
        <v>0</v>
      </c>
      <c r="Z32" s="47"/>
      <c r="AA32" s="47">
        <v>0</v>
      </c>
      <c r="AB32" s="47"/>
      <c r="AC32" s="47">
        <v>0</v>
      </c>
      <c r="AD32" s="47">
        <v>0</v>
      </c>
      <c r="AE32" s="47">
        <v>0</v>
      </c>
      <c r="AF32" s="47"/>
      <c r="AG32" s="47">
        <v>0</v>
      </c>
      <c r="AH32" s="47"/>
      <c r="AI32" s="47">
        <v>0</v>
      </c>
      <c r="AJ32" s="50"/>
      <c r="AK32" s="31"/>
      <c r="AL32" s="31"/>
      <c r="AM32" s="31"/>
      <c r="AN32" s="3"/>
      <c r="AO32" s="3"/>
    </row>
    <row r="33" spans="1:257" s="1" customFormat="1" ht="15.75" x14ac:dyDescent="0.25">
      <c r="A33" s="103">
        <v>42816</v>
      </c>
      <c r="B33" s="87" t="s">
        <v>111</v>
      </c>
      <c r="C33" s="104">
        <v>2</v>
      </c>
      <c r="D33" s="88">
        <v>7</v>
      </c>
      <c r="E33" s="105">
        <v>1</v>
      </c>
      <c r="F33" s="105"/>
      <c r="G33" s="89">
        <v>5</v>
      </c>
      <c r="H33" s="104">
        <v>74</v>
      </c>
      <c r="I33" s="105">
        <v>80</v>
      </c>
      <c r="J33" s="105"/>
      <c r="K33" s="106">
        <v>0</v>
      </c>
      <c r="L33" s="106">
        <v>0</v>
      </c>
      <c r="M33" s="106">
        <v>0</v>
      </c>
      <c r="N33" s="106">
        <v>0</v>
      </c>
      <c r="O33" s="106">
        <v>0</v>
      </c>
      <c r="P33" s="106">
        <v>0</v>
      </c>
      <c r="Q33" s="106">
        <v>0</v>
      </c>
      <c r="R33" s="106">
        <v>0</v>
      </c>
      <c r="S33" s="106"/>
      <c r="T33" s="106"/>
      <c r="U33" s="105">
        <v>0</v>
      </c>
      <c r="V33" s="105"/>
      <c r="W33" s="105">
        <v>6</v>
      </c>
      <c r="X33" s="105"/>
      <c r="Y33" s="105">
        <v>0</v>
      </c>
      <c r="Z33" s="105"/>
      <c r="AA33" s="105">
        <v>0</v>
      </c>
      <c r="AB33" s="105"/>
      <c r="AC33" s="105">
        <v>0</v>
      </c>
      <c r="AD33" s="105">
        <v>0</v>
      </c>
      <c r="AE33" s="105">
        <v>0</v>
      </c>
      <c r="AF33" s="105"/>
      <c r="AG33" s="105">
        <v>0</v>
      </c>
      <c r="AH33" s="105"/>
      <c r="AI33" s="105">
        <v>0</v>
      </c>
      <c r="AJ33" s="107"/>
      <c r="AK33" s="31"/>
      <c r="AL33" s="31"/>
      <c r="AM33" s="31"/>
      <c r="AN33" s="3"/>
      <c r="AO33" s="3"/>
    </row>
    <row r="34" spans="1:257" s="1" customFormat="1" ht="15.75" x14ac:dyDescent="0.25">
      <c r="A34" s="103">
        <v>42816</v>
      </c>
      <c r="B34" s="87" t="s">
        <v>111</v>
      </c>
      <c r="C34" s="104">
        <v>2</v>
      </c>
      <c r="D34" s="87">
        <v>8</v>
      </c>
      <c r="E34" s="105">
        <v>1</v>
      </c>
      <c r="F34" s="105"/>
      <c r="G34" s="89">
        <v>5</v>
      </c>
      <c r="H34" s="104">
        <v>125</v>
      </c>
      <c r="I34" s="105">
        <v>71</v>
      </c>
      <c r="J34" s="105"/>
      <c r="K34" s="106">
        <v>0</v>
      </c>
      <c r="L34" s="106">
        <v>0</v>
      </c>
      <c r="M34" s="106">
        <v>0</v>
      </c>
      <c r="N34" s="106">
        <v>0</v>
      </c>
      <c r="O34" s="106">
        <v>0</v>
      </c>
      <c r="P34" s="106">
        <v>0</v>
      </c>
      <c r="Q34" s="106">
        <v>0</v>
      </c>
      <c r="R34" s="106">
        <v>0</v>
      </c>
      <c r="S34" s="106">
        <v>0</v>
      </c>
      <c r="T34" s="106">
        <v>0</v>
      </c>
      <c r="U34" s="105">
        <v>0</v>
      </c>
      <c r="V34" s="105"/>
      <c r="W34" s="105">
        <v>4</v>
      </c>
      <c r="X34" s="105"/>
      <c r="Y34" s="105">
        <v>0</v>
      </c>
      <c r="Z34" s="105"/>
      <c r="AA34" s="105">
        <v>0</v>
      </c>
      <c r="AB34" s="105"/>
      <c r="AC34" s="105">
        <v>0</v>
      </c>
      <c r="AD34" s="105">
        <v>0</v>
      </c>
      <c r="AE34" s="105">
        <v>0</v>
      </c>
      <c r="AF34" s="105"/>
      <c r="AG34" s="105">
        <v>0</v>
      </c>
      <c r="AH34" s="105"/>
      <c r="AI34" s="105">
        <v>1</v>
      </c>
      <c r="AJ34" s="107"/>
      <c r="AK34" s="31"/>
      <c r="AL34" s="31"/>
      <c r="AM34" s="31"/>
      <c r="AN34" s="3"/>
      <c r="AO34" s="3"/>
    </row>
    <row r="35" spans="1:257" s="1" customFormat="1" ht="15.75" x14ac:dyDescent="0.25">
      <c r="A35" s="103">
        <v>42816</v>
      </c>
      <c r="B35" s="87" t="s">
        <v>111</v>
      </c>
      <c r="C35" s="104">
        <v>2</v>
      </c>
      <c r="D35" s="87">
        <v>9</v>
      </c>
      <c r="E35" s="105">
        <v>1</v>
      </c>
      <c r="F35" s="105"/>
      <c r="G35" s="89">
        <v>5</v>
      </c>
      <c r="H35" s="104">
        <v>57</v>
      </c>
      <c r="I35" s="105">
        <v>117</v>
      </c>
      <c r="J35" s="105"/>
      <c r="K35" s="106">
        <v>0</v>
      </c>
      <c r="L35" s="106">
        <v>0</v>
      </c>
      <c r="M35" s="106"/>
      <c r="N35" s="106"/>
      <c r="O35" s="106"/>
      <c r="P35" s="106"/>
      <c r="Q35" s="106"/>
      <c r="R35" s="106"/>
      <c r="S35" s="106"/>
      <c r="T35" s="106"/>
      <c r="U35" s="105">
        <v>0</v>
      </c>
      <c r="V35" s="105"/>
      <c r="W35" s="105">
        <v>7</v>
      </c>
      <c r="X35" s="105"/>
      <c r="Y35" s="105">
        <v>2</v>
      </c>
      <c r="Z35" s="105"/>
      <c r="AA35" s="105">
        <v>0</v>
      </c>
      <c r="AB35" s="105"/>
      <c r="AC35" s="105">
        <v>5</v>
      </c>
      <c r="AD35" s="105"/>
      <c r="AE35" s="105">
        <v>0</v>
      </c>
      <c r="AF35" s="105"/>
      <c r="AG35" s="105">
        <v>0</v>
      </c>
      <c r="AH35" s="105"/>
      <c r="AI35" s="105">
        <v>0</v>
      </c>
      <c r="AJ35" s="107"/>
      <c r="AK35" s="31"/>
      <c r="AL35" s="31"/>
      <c r="AM35" s="31"/>
      <c r="AN35" s="3"/>
      <c r="AO35" s="3"/>
    </row>
    <row r="36" spans="1:257" s="1" customFormat="1" ht="15.75" x14ac:dyDescent="0.25">
      <c r="A36" s="103">
        <v>42816</v>
      </c>
      <c r="B36" s="87" t="s">
        <v>111</v>
      </c>
      <c r="C36" s="104">
        <v>2</v>
      </c>
      <c r="D36" s="92">
        <v>10</v>
      </c>
      <c r="E36" s="105">
        <v>1</v>
      </c>
      <c r="F36" s="105"/>
      <c r="G36" s="89">
        <v>5</v>
      </c>
      <c r="H36" s="104">
        <v>112</v>
      </c>
      <c r="I36" s="105">
        <v>67</v>
      </c>
      <c r="J36" s="105"/>
      <c r="K36" s="106">
        <v>0</v>
      </c>
      <c r="L36" s="106">
        <v>0</v>
      </c>
      <c r="M36" s="106"/>
      <c r="N36" s="106"/>
      <c r="O36" s="106"/>
      <c r="P36" s="106"/>
      <c r="Q36" s="106"/>
      <c r="R36" s="106"/>
      <c r="S36" s="106"/>
      <c r="T36" s="106"/>
      <c r="U36" s="105">
        <v>0</v>
      </c>
      <c r="V36" s="105"/>
      <c r="W36" s="105">
        <v>10</v>
      </c>
      <c r="X36" s="105"/>
      <c r="Y36" s="105">
        <v>0</v>
      </c>
      <c r="Z36" s="105"/>
      <c r="AA36" s="105">
        <v>0</v>
      </c>
      <c r="AB36" s="105"/>
      <c r="AC36" s="105">
        <v>0</v>
      </c>
      <c r="AD36" s="105">
        <v>0</v>
      </c>
      <c r="AE36" s="105">
        <v>0</v>
      </c>
      <c r="AF36" s="105"/>
      <c r="AG36" s="105">
        <v>0</v>
      </c>
      <c r="AH36" s="105"/>
      <c r="AI36" s="105">
        <v>0</v>
      </c>
      <c r="AJ36" s="107"/>
      <c r="AK36" s="31"/>
      <c r="AL36" s="31"/>
      <c r="AM36" s="31"/>
      <c r="AN36" s="3"/>
      <c r="AO36" s="3"/>
    </row>
    <row r="37" spans="1:257" s="1" customFormat="1" ht="15.75" x14ac:dyDescent="0.25">
      <c r="A37" s="103">
        <v>42816</v>
      </c>
      <c r="B37" s="87" t="s">
        <v>111</v>
      </c>
      <c r="C37" s="104">
        <v>2</v>
      </c>
      <c r="D37" s="92">
        <v>11</v>
      </c>
      <c r="E37" s="105">
        <v>1</v>
      </c>
      <c r="F37" s="105"/>
      <c r="G37" s="89">
        <v>5</v>
      </c>
      <c r="H37" s="104">
        <v>72</v>
      </c>
      <c r="I37" s="105">
        <v>111</v>
      </c>
      <c r="J37" s="105"/>
      <c r="K37" s="106">
        <v>0</v>
      </c>
      <c r="L37" s="106">
        <v>0</v>
      </c>
      <c r="M37" s="106">
        <v>0</v>
      </c>
      <c r="N37" s="106">
        <v>0</v>
      </c>
      <c r="O37" s="106">
        <v>0</v>
      </c>
      <c r="P37" s="106"/>
      <c r="Q37" s="106"/>
      <c r="R37" s="106"/>
      <c r="S37" s="106"/>
      <c r="T37" s="106"/>
      <c r="U37" s="105">
        <v>0</v>
      </c>
      <c r="V37" s="105"/>
      <c r="W37" s="105">
        <v>1</v>
      </c>
      <c r="X37" s="105"/>
      <c r="Y37" s="105">
        <v>0</v>
      </c>
      <c r="Z37" s="105"/>
      <c r="AA37" s="105">
        <v>0</v>
      </c>
      <c r="AB37" s="105"/>
      <c r="AC37" s="105">
        <v>0</v>
      </c>
      <c r="AD37" s="105">
        <v>0</v>
      </c>
      <c r="AE37" s="105">
        <v>0</v>
      </c>
      <c r="AF37" s="105"/>
      <c r="AG37" s="105">
        <v>0</v>
      </c>
      <c r="AH37" s="105"/>
      <c r="AI37" s="105">
        <v>0</v>
      </c>
      <c r="AJ37" s="107"/>
      <c r="AK37" s="31"/>
      <c r="AL37" s="31"/>
      <c r="AM37" s="31"/>
      <c r="AN37" s="3"/>
      <c r="AO37" s="3"/>
    </row>
    <row r="38" spans="1:257" s="1" customFormat="1" ht="16.5" thickBot="1" x14ac:dyDescent="0.3">
      <c r="A38" s="108">
        <v>42816</v>
      </c>
      <c r="B38" s="93" t="s">
        <v>111</v>
      </c>
      <c r="C38" s="109">
        <v>2</v>
      </c>
      <c r="D38" s="93">
        <v>12</v>
      </c>
      <c r="E38" s="110">
        <v>1</v>
      </c>
      <c r="F38" s="110"/>
      <c r="G38" s="94">
        <v>5</v>
      </c>
      <c r="H38" s="109">
        <v>67</v>
      </c>
      <c r="I38" s="110">
        <v>164</v>
      </c>
      <c r="J38" s="110"/>
      <c r="K38" s="111">
        <v>0</v>
      </c>
      <c r="L38" s="111">
        <v>0</v>
      </c>
      <c r="M38" s="111">
        <v>0</v>
      </c>
      <c r="N38" s="111">
        <v>0</v>
      </c>
      <c r="O38" s="111">
        <v>0</v>
      </c>
      <c r="P38" s="111"/>
      <c r="Q38" s="111"/>
      <c r="R38" s="111"/>
      <c r="S38" s="111"/>
      <c r="T38" s="111"/>
      <c r="U38" s="110">
        <v>0</v>
      </c>
      <c r="V38" s="110"/>
      <c r="W38" s="110">
        <v>4</v>
      </c>
      <c r="X38" s="110"/>
      <c r="Y38" s="110">
        <v>0</v>
      </c>
      <c r="Z38" s="110"/>
      <c r="AA38" s="110">
        <v>0</v>
      </c>
      <c r="AB38" s="110"/>
      <c r="AC38" s="110">
        <v>3</v>
      </c>
      <c r="AD38" s="110"/>
      <c r="AE38" s="110">
        <v>0</v>
      </c>
      <c r="AF38" s="110"/>
      <c r="AG38" s="110">
        <v>0</v>
      </c>
      <c r="AH38" s="110"/>
      <c r="AI38" s="110">
        <v>0</v>
      </c>
      <c r="AJ38" s="112"/>
      <c r="AK38" s="31"/>
      <c r="AL38" s="31"/>
      <c r="AM38" s="31"/>
      <c r="AN38" s="3"/>
      <c r="AO38" s="3"/>
    </row>
    <row r="39" spans="1:257" s="1" customFormat="1" ht="15.75" x14ac:dyDescent="0.25">
      <c r="A39" s="148">
        <v>42845</v>
      </c>
      <c r="B39" s="149" t="s">
        <v>110</v>
      </c>
      <c r="C39" s="150">
        <v>3</v>
      </c>
      <c r="D39" s="149">
        <v>1</v>
      </c>
      <c r="E39" s="151">
        <v>2</v>
      </c>
      <c r="F39" s="151"/>
      <c r="G39" s="151">
        <v>5</v>
      </c>
      <c r="H39" s="150">
        <v>144</v>
      </c>
      <c r="I39" s="151">
        <v>155</v>
      </c>
      <c r="J39" s="151"/>
      <c r="K39" s="152">
        <v>2</v>
      </c>
      <c r="L39" s="152">
        <v>0</v>
      </c>
      <c r="M39" s="152">
        <v>0</v>
      </c>
      <c r="N39" s="152">
        <v>0</v>
      </c>
      <c r="O39" s="152">
        <v>0</v>
      </c>
      <c r="P39" s="152">
        <v>0</v>
      </c>
      <c r="Q39" s="152">
        <v>0</v>
      </c>
      <c r="R39" s="152">
        <v>0</v>
      </c>
      <c r="S39" s="152">
        <v>0</v>
      </c>
      <c r="T39" s="152">
        <v>0</v>
      </c>
      <c r="U39" s="151">
        <v>0</v>
      </c>
      <c r="V39" s="151"/>
      <c r="W39" s="151">
        <v>78</v>
      </c>
      <c r="X39" s="151"/>
      <c r="Y39" s="151">
        <v>0</v>
      </c>
      <c r="Z39" s="151"/>
      <c r="AA39" s="151">
        <v>0</v>
      </c>
      <c r="AB39" s="151"/>
      <c r="AC39" s="151">
        <v>7</v>
      </c>
      <c r="AD39" s="151"/>
      <c r="AE39" s="151">
        <v>0</v>
      </c>
      <c r="AF39" s="151"/>
      <c r="AG39" s="151">
        <v>0</v>
      </c>
      <c r="AH39" s="151"/>
      <c r="AI39" s="151">
        <v>2</v>
      </c>
      <c r="AJ39" s="153"/>
      <c r="AK39" s="31"/>
      <c r="AL39" s="31"/>
      <c r="AM39" s="31"/>
      <c r="AN39" s="3"/>
      <c r="AO39" s="3"/>
    </row>
    <row r="40" spans="1:257" ht="21" customHeight="1" x14ac:dyDescent="0.25">
      <c r="A40" s="154">
        <v>42845</v>
      </c>
      <c r="B40" s="136" t="s">
        <v>110</v>
      </c>
      <c r="C40" s="150">
        <v>3</v>
      </c>
      <c r="D40" s="136">
        <v>2</v>
      </c>
      <c r="E40" s="136">
        <v>2</v>
      </c>
      <c r="F40" s="155"/>
      <c r="G40" s="137">
        <v>5</v>
      </c>
      <c r="H40" s="155">
        <v>212</v>
      </c>
      <c r="I40" s="155">
        <v>105</v>
      </c>
      <c r="J40" s="156"/>
      <c r="K40" s="156">
        <v>1</v>
      </c>
      <c r="L40" s="156">
        <v>2</v>
      </c>
      <c r="M40" s="156">
        <v>0</v>
      </c>
      <c r="N40" s="156">
        <v>0</v>
      </c>
      <c r="O40" s="156">
        <v>0</v>
      </c>
      <c r="P40" s="156">
        <v>0</v>
      </c>
      <c r="Q40" s="156">
        <v>0</v>
      </c>
      <c r="R40" s="156">
        <v>0</v>
      </c>
      <c r="S40" s="156">
        <v>0</v>
      </c>
      <c r="T40" s="156">
        <v>0</v>
      </c>
      <c r="U40" s="156">
        <v>0</v>
      </c>
      <c r="V40" s="156"/>
      <c r="W40" s="156">
        <v>32</v>
      </c>
      <c r="X40" s="156"/>
      <c r="Y40" s="156">
        <v>0</v>
      </c>
      <c r="Z40" s="156"/>
      <c r="AA40" s="156">
        <v>0</v>
      </c>
      <c r="AB40" s="156"/>
      <c r="AC40" s="156">
        <v>26</v>
      </c>
      <c r="AD40" s="156"/>
      <c r="AE40" s="156">
        <v>0</v>
      </c>
      <c r="AF40" s="156"/>
      <c r="AG40" s="156">
        <v>0</v>
      </c>
      <c r="AH40" s="156"/>
      <c r="AI40" s="156">
        <v>8</v>
      </c>
      <c r="AJ40" s="157"/>
      <c r="IV40" t="s">
        <v>16</v>
      </c>
      <c r="IW40" t="s">
        <v>12</v>
      </c>
    </row>
    <row r="41" spans="1:257" ht="21" customHeight="1" x14ac:dyDescent="0.25">
      <c r="A41" s="154">
        <v>42845</v>
      </c>
      <c r="B41" s="136" t="s">
        <v>110</v>
      </c>
      <c r="C41" s="155">
        <v>3</v>
      </c>
      <c r="D41" s="136">
        <v>3</v>
      </c>
      <c r="E41" s="136">
        <v>2</v>
      </c>
      <c r="F41" s="155"/>
      <c r="G41" s="137">
        <v>5</v>
      </c>
      <c r="H41" s="155">
        <v>146</v>
      </c>
      <c r="I41" s="155">
        <v>64</v>
      </c>
      <c r="J41" s="156"/>
      <c r="K41" s="156">
        <v>4</v>
      </c>
      <c r="L41" s="156">
        <v>4</v>
      </c>
      <c r="M41" s="156">
        <v>0</v>
      </c>
      <c r="N41" s="156">
        <v>0</v>
      </c>
      <c r="O41" s="156">
        <v>0</v>
      </c>
      <c r="P41" s="156">
        <v>0</v>
      </c>
      <c r="Q41" s="156">
        <v>0</v>
      </c>
      <c r="R41" s="156">
        <v>0</v>
      </c>
      <c r="S41" s="156">
        <v>0</v>
      </c>
      <c r="T41" s="156">
        <v>0</v>
      </c>
      <c r="U41" s="156">
        <v>0</v>
      </c>
      <c r="V41" s="156"/>
      <c r="W41" s="156">
        <v>12</v>
      </c>
      <c r="X41" s="156"/>
      <c r="Y41" s="156">
        <v>0</v>
      </c>
      <c r="Z41" s="156"/>
      <c r="AA41" s="156">
        <v>0</v>
      </c>
      <c r="AB41" s="156"/>
      <c r="AC41" s="156">
        <v>13</v>
      </c>
      <c r="AD41" s="156">
        <v>0</v>
      </c>
      <c r="AE41" s="156">
        <v>0</v>
      </c>
      <c r="AF41" s="156"/>
      <c r="AG41" s="156">
        <v>0</v>
      </c>
      <c r="AH41" s="156"/>
      <c r="AI41" s="156">
        <v>1</v>
      </c>
      <c r="AJ41" s="157"/>
      <c r="IV41" t="s">
        <v>17</v>
      </c>
      <c r="IW41" t="s">
        <v>13</v>
      </c>
    </row>
    <row r="42" spans="1:257" ht="21" customHeight="1" x14ac:dyDescent="0.25">
      <c r="A42" s="154">
        <v>42845</v>
      </c>
      <c r="B42" s="136" t="s">
        <v>110</v>
      </c>
      <c r="C42" s="155">
        <v>3</v>
      </c>
      <c r="D42" s="136">
        <v>4</v>
      </c>
      <c r="E42" s="136">
        <v>2</v>
      </c>
      <c r="F42" s="155"/>
      <c r="G42" s="137">
        <v>5</v>
      </c>
      <c r="H42" s="155">
        <v>295</v>
      </c>
      <c r="I42" s="155">
        <v>136</v>
      </c>
      <c r="J42" s="156"/>
      <c r="K42" s="156">
        <v>2</v>
      </c>
      <c r="L42" s="156">
        <v>4</v>
      </c>
      <c r="M42" s="156">
        <v>0</v>
      </c>
      <c r="N42" s="156">
        <v>0</v>
      </c>
      <c r="O42" s="156">
        <v>0</v>
      </c>
      <c r="P42" s="156">
        <v>0</v>
      </c>
      <c r="Q42" s="156">
        <v>0</v>
      </c>
      <c r="R42" s="156">
        <v>0</v>
      </c>
      <c r="S42" s="156">
        <v>0</v>
      </c>
      <c r="T42" s="156">
        <v>0</v>
      </c>
      <c r="U42" s="156">
        <v>0</v>
      </c>
      <c r="V42" s="156"/>
      <c r="W42" s="156">
        <v>0</v>
      </c>
      <c r="X42" s="156"/>
      <c r="Y42" s="156">
        <v>0</v>
      </c>
      <c r="Z42" s="156"/>
      <c r="AA42" s="155">
        <v>0</v>
      </c>
      <c r="AB42" s="156"/>
      <c r="AC42" s="156">
        <v>0</v>
      </c>
      <c r="AD42" s="156">
        <v>0</v>
      </c>
      <c r="AE42" s="156">
        <v>0</v>
      </c>
      <c r="AF42" s="156"/>
      <c r="AG42" s="156">
        <v>0</v>
      </c>
      <c r="AH42" s="156"/>
      <c r="AI42" s="156">
        <v>2</v>
      </c>
      <c r="AJ42" s="157"/>
      <c r="IV42" t="s">
        <v>17</v>
      </c>
      <c r="IW42" t="s">
        <v>13</v>
      </c>
    </row>
    <row r="43" spans="1:257" ht="21" customHeight="1" x14ac:dyDescent="0.25">
      <c r="A43" s="154">
        <v>42845</v>
      </c>
      <c r="B43" s="136" t="s">
        <v>110</v>
      </c>
      <c r="C43" s="155">
        <v>3</v>
      </c>
      <c r="D43" s="136">
        <v>5</v>
      </c>
      <c r="E43" s="136">
        <v>2</v>
      </c>
      <c r="F43" s="155"/>
      <c r="G43" s="137">
        <v>5</v>
      </c>
      <c r="H43" s="155">
        <v>178</v>
      </c>
      <c r="I43" s="155">
        <v>117</v>
      </c>
      <c r="J43" s="155"/>
      <c r="K43" s="155">
        <v>6</v>
      </c>
      <c r="L43" s="155">
        <v>0</v>
      </c>
      <c r="M43" s="155">
        <v>0</v>
      </c>
      <c r="N43" s="155">
        <v>0</v>
      </c>
      <c r="O43" s="155">
        <v>0</v>
      </c>
      <c r="P43" s="155">
        <v>0</v>
      </c>
      <c r="Q43" s="155">
        <v>0</v>
      </c>
      <c r="R43" s="155">
        <v>0</v>
      </c>
      <c r="S43" s="155">
        <v>0</v>
      </c>
      <c r="T43" s="155">
        <v>0</v>
      </c>
      <c r="U43" s="155">
        <v>0</v>
      </c>
      <c r="V43" s="155"/>
      <c r="W43" s="156">
        <v>17</v>
      </c>
      <c r="X43" s="156"/>
      <c r="Y43" s="156">
        <v>0</v>
      </c>
      <c r="Z43" s="155"/>
      <c r="AA43" s="155">
        <v>0</v>
      </c>
      <c r="AB43" s="155"/>
      <c r="AC43" s="156">
        <v>4</v>
      </c>
      <c r="AD43" s="155"/>
      <c r="AE43" s="156">
        <v>0</v>
      </c>
      <c r="AF43" s="155"/>
      <c r="AG43" s="156">
        <v>0</v>
      </c>
      <c r="AH43" s="155"/>
      <c r="AI43" s="156">
        <v>0</v>
      </c>
      <c r="AJ43" s="158"/>
      <c r="IW43" t="s">
        <v>15</v>
      </c>
    </row>
    <row r="44" spans="1:257" ht="21" customHeight="1" x14ac:dyDescent="0.25">
      <c r="A44" s="154">
        <v>42845</v>
      </c>
      <c r="B44" s="136" t="s">
        <v>110</v>
      </c>
      <c r="C44" s="155">
        <v>3</v>
      </c>
      <c r="D44" s="138">
        <v>6</v>
      </c>
      <c r="E44" s="136">
        <v>2</v>
      </c>
      <c r="F44" s="155"/>
      <c r="G44" s="137">
        <v>5</v>
      </c>
      <c r="H44" s="155">
        <v>235</v>
      </c>
      <c r="I44" s="155">
        <v>80</v>
      </c>
      <c r="J44" s="156"/>
      <c r="K44" s="156">
        <v>2.5</v>
      </c>
      <c r="L44" s="156">
        <v>2</v>
      </c>
      <c r="M44" s="156">
        <v>0</v>
      </c>
      <c r="N44" s="156">
        <v>0</v>
      </c>
      <c r="O44" s="156">
        <v>0</v>
      </c>
      <c r="P44" s="156">
        <v>0</v>
      </c>
      <c r="Q44" s="156">
        <v>0</v>
      </c>
      <c r="R44" s="156">
        <v>0</v>
      </c>
      <c r="S44" s="156">
        <v>0</v>
      </c>
      <c r="T44" s="156">
        <v>0</v>
      </c>
      <c r="U44" s="156">
        <v>0</v>
      </c>
      <c r="V44" s="156"/>
      <c r="W44" s="156">
        <v>18</v>
      </c>
      <c r="X44" s="156"/>
      <c r="Y44" s="156">
        <v>0</v>
      </c>
      <c r="Z44" s="156"/>
      <c r="AA44" s="155">
        <v>0</v>
      </c>
      <c r="AB44" s="156"/>
      <c r="AC44" s="156">
        <v>0</v>
      </c>
      <c r="AD44" s="156">
        <v>0</v>
      </c>
      <c r="AE44" s="156">
        <v>0</v>
      </c>
      <c r="AF44" s="156"/>
      <c r="AG44" s="156">
        <v>0</v>
      </c>
      <c r="AH44" s="156"/>
      <c r="AI44" s="156">
        <v>1</v>
      </c>
      <c r="AJ44" s="157"/>
      <c r="IV44" t="s">
        <v>18</v>
      </c>
      <c r="IW44" t="s">
        <v>14</v>
      </c>
    </row>
    <row r="45" spans="1:257" ht="21" customHeight="1" x14ac:dyDescent="0.25">
      <c r="A45" s="103">
        <v>42845</v>
      </c>
      <c r="B45" s="87" t="s">
        <v>111</v>
      </c>
      <c r="C45" s="143">
        <v>3</v>
      </c>
      <c r="D45" s="88">
        <v>7</v>
      </c>
      <c r="E45" s="143">
        <v>1</v>
      </c>
      <c r="F45" s="143"/>
      <c r="G45" s="89">
        <v>5</v>
      </c>
      <c r="H45" s="143">
        <v>70</v>
      </c>
      <c r="I45" s="143">
        <v>23</v>
      </c>
      <c r="J45" s="144"/>
      <c r="K45" s="144">
        <v>2</v>
      </c>
      <c r="L45" s="144">
        <v>0</v>
      </c>
      <c r="M45" s="144">
        <v>0</v>
      </c>
      <c r="N45" s="144">
        <v>0</v>
      </c>
      <c r="O45" s="144">
        <v>0</v>
      </c>
      <c r="P45" s="144">
        <v>0</v>
      </c>
      <c r="Q45" s="144"/>
      <c r="R45" s="144"/>
      <c r="S45" s="144"/>
      <c r="T45" s="144"/>
      <c r="U45" s="144">
        <v>0</v>
      </c>
      <c r="V45" s="144"/>
      <c r="W45" s="144">
        <v>18</v>
      </c>
      <c r="X45" s="144"/>
      <c r="Y45" s="144">
        <v>0</v>
      </c>
      <c r="Z45" s="144"/>
      <c r="AA45" s="143">
        <v>0</v>
      </c>
      <c r="AB45" s="144"/>
      <c r="AC45" s="144">
        <v>0</v>
      </c>
      <c r="AD45" s="144">
        <v>0</v>
      </c>
      <c r="AE45" s="144">
        <v>0</v>
      </c>
      <c r="AF45" s="144"/>
      <c r="AG45" s="144">
        <v>0</v>
      </c>
      <c r="AH45" s="144"/>
      <c r="AI45" s="144">
        <v>1</v>
      </c>
      <c r="AJ45" s="145"/>
      <c r="IV45" t="s">
        <v>17</v>
      </c>
      <c r="IW45" t="s">
        <v>13</v>
      </c>
    </row>
    <row r="46" spans="1:257" ht="21" customHeight="1" x14ac:dyDescent="0.25">
      <c r="A46" s="103">
        <v>42845</v>
      </c>
      <c r="B46" s="87" t="s">
        <v>111</v>
      </c>
      <c r="C46" s="143">
        <v>3</v>
      </c>
      <c r="D46" s="87">
        <v>8</v>
      </c>
      <c r="E46" s="143">
        <v>1</v>
      </c>
      <c r="F46" s="143"/>
      <c r="G46" s="89">
        <v>5</v>
      </c>
      <c r="H46" s="143">
        <v>132</v>
      </c>
      <c r="I46" s="143">
        <v>39</v>
      </c>
      <c r="J46" s="143"/>
      <c r="K46" s="143">
        <v>5</v>
      </c>
      <c r="L46" s="143">
        <v>0</v>
      </c>
      <c r="M46" s="143">
        <v>0</v>
      </c>
      <c r="N46" s="143">
        <v>0</v>
      </c>
      <c r="O46" s="143">
        <v>0</v>
      </c>
      <c r="P46" s="143">
        <v>0</v>
      </c>
      <c r="Q46" s="143">
        <v>0</v>
      </c>
      <c r="R46" s="143">
        <v>0</v>
      </c>
      <c r="S46" s="143">
        <v>0</v>
      </c>
      <c r="T46" s="143">
        <v>0</v>
      </c>
      <c r="U46" s="144">
        <v>0</v>
      </c>
      <c r="V46" s="144"/>
      <c r="W46" s="144">
        <v>1</v>
      </c>
      <c r="X46" s="144"/>
      <c r="Y46" s="144">
        <v>0</v>
      </c>
      <c r="Z46" s="143"/>
      <c r="AA46" s="143">
        <v>1</v>
      </c>
      <c r="AB46" s="143"/>
      <c r="AC46" s="144">
        <v>7</v>
      </c>
      <c r="AD46" s="143"/>
      <c r="AE46" s="144">
        <v>0</v>
      </c>
      <c r="AF46" s="143"/>
      <c r="AG46" s="144">
        <v>0</v>
      </c>
      <c r="AH46" s="143"/>
      <c r="AI46" s="144">
        <v>2</v>
      </c>
      <c r="AJ46" s="146"/>
      <c r="IW46" t="s">
        <v>15</v>
      </c>
    </row>
    <row r="47" spans="1:257" ht="21" customHeight="1" x14ac:dyDescent="0.25">
      <c r="A47" s="103">
        <v>42845</v>
      </c>
      <c r="B47" s="87" t="s">
        <v>111</v>
      </c>
      <c r="C47" s="143">
        <v>3</v>
      </c>
      <c r="D47" s="87">
        <v>9</v>
      </c>
      <c r="E47" s="143">
        <v>1</v>
      </c>
      <c r="F47" s="147"/>
      <c r="G47" s="89">
        <v>5</v>
      </c>
      <c r="H47" s="147">
        <v>73</v>
      </c>
      <c r="I47" s="147">
        <v>39</v>
      </c>
      <c r="J47" s="144"/>
      <c r="K47" s="144">
        <v>2</v>
      </c>
      <c r="L47" s="144">
        <v>0</v>
      </c>
      <c r="M47" s="144">
        <v>0</v>
      </c>
      <c r="N47" s="144">
        <v>0</v>
      </c>
      <c r="O47" s="144"/>
      <c r="P47" s="144"/>
      <c r="Q47" s="144"/>
      <c r="R47" s="144"/>
      <c r="S47" s="144"/>
      <c r="T47" s="144"/>
      <c r="U47" s="144">
        <v>0</v>
      </c>
      <c r="V47" s="144"/>
      <c r="W47" s="144">
        <v>20</v>
      </c>
      <c r="X47" s="144"/>
      <c r="Y47" s="144">
        <v>0</v>
      </c>
      <c r="Z47" s="144"/>
      <c r="AA47" s="143">
        <v>0</v>
      </c>
      <c r="AB47" s="144"/>
      <c r="AC47" s="144">
        <v>2</v>
      </c>
      <c r="AD47" s="144"/>
      <c r="AE47" s="144">
        <v>0</v>
      </c>
      <c r="AF47" s="144"/>
      <c r="AG47" s="144">
        <v>0</v>
      </c>
      <c r="AH47" s="144"/>
      <c r="AI47" s="144">
        <v>1</v>
      </c>
      <c r="AJ47" s="145"/>
      <c r="IV47" t="s">
        <v>18</v>
      </c>
      <c r="IW47" t="s">
        <v>14</v>
      </c>
    </row>
    <row r="48" spans="1:257" ht="21" customHeight="1" x14ac:dyDescent="0.25">
      <c r="A48" s="103">
        <v>42845</v>
      </c>
      <c r="B48" s="87" t="s">
        <v>111</v>
      </c>
      <c r="C48" s="143">
        <v>3</v>
      </c>
      <c r="D48" s="92">
        <v>10</v>
      </c>
      <c r="E48" s="143">
        <v>1</v>
      </c>
      <c r="F48" s="147"/>
      <c r="G48" s="89">
        <v>5</v>
      </c>
      <c r="H48" s="147">
        <v>163</v>
      </c>
      <c r="I48" s="147">
        <v>79</v>
      </c>
      <c r="J48" s="144"/>
      <c r="K48" s="144">
        <v>8</v>
      </c>
      <c r="L48" s="144">
        <v>0</v>
      </c>
      <c r="M48" s="144">
        <v>0</v>
      </c>
      <c r="N48" s="144">
        <v>0</v>
      </c>
      <c r="O48" s="144">
        <v>0</v>
      </c>
      <c r="P48" s="144">
        <v>0</v>
      </c>
      <c r="Q48" s="144">
        <v>0</v>
      </c>
      <c r="R48" s="144">
        <v>0</v>
      </c>
      <c r="S48" s="144">
        <v>0</v>
      </c>
      <c r="T48" s="144">
        <v>0</v>
      </c>
      <c r="U48" s="144">
        <v>0</v>
      </c>
      <c r="V48" s="144"/>
      <c r="W48" s="144">
        <v>15</v>
      </c>
      <c r="X48" s="144"/>
      <c r="Y48" s="144">
        <v>0</v>
      </c>
      <c r="Z48" s="144"/>
      <c r="AA48" s="143">
        <v>0</v>
      </c>
      <c r="AB48" s="144"/>
      <c r="AC48" s="144">
        <v>11</v>
      </c>
      <c r="AD48" s="144"/>
      <c r="AE48" s="144">
        <v>0</v>
      </c>
      <c r="AF48" s="144"/>
      <c r="AG48" s="144">
        <v>0</v>
      </c>
      <c r="AH48" s="144"/>
      <c r="AI48" s="144">
        <v>0</v>
      </c>
      <c r="AJ48" s="145"/>
      <c r="IV48" t="s">
        <v>17</v>
      </c>
      <c r="IW48" t="s">
        <v>13</v>
      </c>
    </row>
    <row r="49" spans="1:257" ht="21" customHeight="1" x14ac:dyDescent="0.25">
      <c r="A49" s="103">
        <v>42845</v>
      </c>
      <c r="B49" s="87" t="s">
        <v>111</v>
      </c>
      <c r="C49" s="143">
        <v>3</v>
      </c>
      <c r="D49" s="92">
        <v>11</v>
      </c>
      <c r="E49" s="143">
        <v>1</v>
      </c>
      <c r="F49" s="147"/>
      <c r="G49" s="89">
        <v>5</v>
      </c>
      <c r="H49" s="147">
        <v>154</v>
      </c>
      <c r="I49" s="147">
        <v>45</v>
      </c>
      <c r="J49" s="143"/>
      <c r="K49" s="143">
        <v>3</v>
      </c>
      <c r="L49" s="143">
        <v>6</v>
      </c>
      <c r="M49" s="143">
        <v>3</v>
      </c>
      <c r="N49" s="143">
        <v>0</v>
      </c>
      <c r="O49" s="143">
        <v>0</v>
      </c>
      <c r="P49" s="143">
        <v>0</v>
      </c>
      <c r="Q49" s="143">
        <v>0</v>
      </c>
      <c r="R49" s="143">
        <v>0</v>
      </c>
      <c r="S49" s="143">
        <v>0</v>
      </c>
      <c r="T49" s="143">
        <v>0</v>
      </c>
      <c r="U49" s="144">
        <v>0</v>
      </c>
      <c r="V49" s="144"/>
      <c r="W49" s="144">
        <v>5</v>
      </c>
      <c r="X49" s="144"/>
      <c r="Y49" s="144">
        <v>0</v>
      </c>
      <c r="Z49" s="143"/>
      <c r="AA49" s="143">
        <v>0</v>
      </c>
      <c r="AB49" s="143"/>
      <c r="AC49" s="144">
        <v>15</v>
      </c>
      <c r="AD49" s="143"/>
      <c r="AE49" s="144">
        <v>0</v>
      </c>
      <c r="AF49" s="143"/>
      <c r="AG49" s="144">
        <v>0</v>
      </c>
      <c r="AH49" s="143"/>
      <c r="AI49" s="144">
        <v>2</v>
      </c>
      <c r="AJ49" s="146"/>
      <c r="IW49" t="s">
        <v>15</v>
      </c>
    </row>
    <row r="50" spans="1:257" ht="21" customHeight="1" thickBot="1" x14ac:dyDescent="0.3">
      <c r="A50" s="118">
        <v>42845</v>
      </c>
      <c r="B50" s="95" t="s">
        <v>111</v>
      </c>
      <c r="C50" s="166">
        <v>3</v>
      </c>
      <c r="D50" s="95">
        <v>12</v>
      </c>
      <c r="E50" s="143">
        <v>1</v>
      </c>
      <c r="F50" s="167"/>
      <c r="G50" s="96">
        <v>5</v>
      </c>
      <c r="H50" s="167">
        <v>94</v>
      </c>
      <c r="I50" s="167">
        <v>19</v>
      </c>
      <c r="J50" s="168"/>
      <c r="K50" s="168">
        <v>4</v>
      </c>
      <c r="L50" s="168">
        <v>0</v>
      </c>
      <c r="M50" s="168">
        <v>0</v>
      </c>
      <c r="N50" s="168">
        <v>0</v>
      </c>
      <c r="O50" s="168">
        <v>0</v>
      </c>
      <c r="P50" s="168"/>
      <c r="Q50" s="168"/>
      <c r="R50" s="168"/>
      <c r="S50" s="168"/>
      <c r="T50" s="168"/>
      <c r="U50" s="168">
        <v>8</v>
      </c>
      <c r="V50" s="168"/>
      <c r="W50" s="168">
        <v>0</v>
      </c>
      <c r="X50" s="168"/>
      <c r="Y50" s="168">
        <v>0</v>
      </c>
      <c r="Z50" s="168"/>
      <c r="AA50" s="166">
        <v>0</v>
      </c>
      <c r="AB50" s="168"/>
      <c r="AC50" s="168">
        <v>6</v>
      </c>
      <c r="AD50" s="168"/>
      <c r="AE50" s="168">
        <v>0</v>
      </c>
      <c r="AF50" s="168"/>
      <c r="AG50" s="168">
        <v>0</v>
      </c>
      <c r="AH50" s="168"/>
      <c r="AI50" s="168">
        <v>2</v>
      </c>
      <c r="AJ50" s="169"/>
      <c r="IV50" t="s">
        <v>18</v>
      </c>
      <c r="IW50" t="s">
        <v>14</v>
      </c>
    </row>
    <row r="51" spans="1:257" ht="21" customHeight="1" x14ac:dyDescent="0.25">
      <c r="A51" s="160">
        <v>42871</v>
      </c>
      <c r="B51" s="131" t="s">
        <v>110</v>
      </c>
      <c r="C51" s="161">
        <v>4</v>
      </c>
      <c r="D51" s="131">
        <v>1</v>
      </c>
      <c r="E51" s="199">
        <v>2</v>
      </c>
      <c r="F51" s="162"/>
      <c r="G51" s="133">
        <v>5</v>
      </c>
      <c r="H51" s="162">
        <v>60</v>
      </c>
      <c r="I51" s="162">
        <v>237</v>
      </c>
      <c r="J51" s="163"/>
      <c r="K51" s="163">
        <v>3</v>
      </c>
      <c r="L51" s="163">
        <v>0</v>
      </c>
      <c r="M51" s="163">
        <v>0</v>
      </c>
      <c r="N51" s="163">
        <v>0</v>
      </c>
      <c r="O51" s="163"/>
      <c r="P51" s="163"/>
      <c r="Q51" s="163"/>
      <c r="R51" s="163"/>
      <c r="S51" s="163"/>
      <c r="T51" s="163"/>
      <c r="U51" s="163">
        <v>1</v>
      </c>
      <c r="V51" s="163"/>
      <c r="W51" s="163">
        <v>8</v>
      </c>
      <c r="X51" s="163"/>
      <c r="Y51" s="163">
        <v>0</v>
      </c>
      <c r="Z51" s="163"/>
      <c r="AA51" s="161">
        <v>0</v>
      </c>
      <c r="AB51" s="163"/>
      <c r="AC51" s="163">
        <v>16</v>
      </c>
      <c r="AD51" s="163"/>
      <c r="AE51" s="163">
        <v>0</v>
      </c>
      <c r="AF51" s="163"/>
      <c r="AG51" s="163">
        <v>0</v>
      </c>
      <c r="AH51" s="163"/>
      <c r="AI51" s="163">
        <v>0</v>
      </c>
      <c r="AJ51" s="176"/>
      <c r="IV51" t="s">
        <v>17</v>
      </c>
      <c r="IW51" t="s">
        <v>13</v>
      </c>
    </row>
    <row r="52" spans="1:257" ht="21" customHeight="1" x14ac:dyDescent="0.25">
      <c r="A52" s="154">
        <v>42871</v>
      </c>
      <c r="B52" s="136" t="s">
        <v>110</v>
      </c>
      <c r="C52" s="155">
        <v>4</v>
      </c>
      <c r="D52" s="136">
        <v>2</v>
      </c>
      <c r="E52" s="136">
        <v>2</v>
      </c>
      <c r="F52" s="159"/>
      <c r="G52" s="137">
        <v>5</v>
      </c>
      <c r="H52" s="159">
        <v>114</v>
      </c>
      <c r="I52" s="159">
        <v>67</v>
      </c>
      <c r="J52" s="156"/>
      <c r="K52" s="156">
        <v>11</v>
      </c>
      <c r="L52" s="156">
        <v>0</v>
      </c>
      <c r="M52" s="156">
        <v>0</v>
      </c>
      <c r="N52" s="156">
        <v>0</v>
      </c>
      <c r="O52" s="156">
        <v>0</v>
      </c>
      <c r="P52" s="156"/>
      <c r="Q52" s="156"/>
      <c r="R52" s="156"/>
      <c r="S52" s="156"/>
      <c r="T52" s="156"/>
      <c r="U52" s="156">
        <v>0</v>
      </c>
      <c r="V52" s="156"/>
      <c r="W52" s="156">
        <v>22</v>
      </c>
      <c r="X52" s="156"/>
      <c r="Y52" s="156">
        <v>0</v>
      </c>
      <c r="Z52" s="156"/>
      <c r="AA52" s="156">
        <v>2</v>
      </c>
      <c r="AB52" s="156"/>
      <c r="AC52" s="156">
        <v>26</v>
      </c>
      <c r="AD52" s="156"/>
      <c r="AE52" s="156">
        <v>0</v>
      </c>
      <c r="AF52" s="156"/>
      <c r="AG52" s="156">
        <v>0</v>
      </c>
      <c r="AH52" s="156"/>
      <c r="AI52" s="156">
        <v>2</v>
      </c>
      <c r="AJ52" s="157"/>
      <c r="IV52" t="s">
        <v>18</v>
      </c>
      <c r="IW52" t="s">
        <v>14</v>
      </c>
    </row>
    <row r="53" spans="1:257" ht="21" customHeight="1" x14ac:dyDescent="0.25">
      <c r="A53" s="154">
        <v>42871</v>
      </c>
      <c r="B53" s="136" t="s">
        <v>110</v>
      </c>
      <c r="C53" s="155">
        <v>4</v>
      </c>
      <c r="D53" s="136">
        <v>3</v>
      </c>
      <c r="E53" s="136">
        <v>2</v>
      </c>
      <c r="F53" s="159"/>
      <c r="G53" s="137">
        <v>5</v>
      </c>
      <c r="H53" s="159">
        <v>137</v>
      </c>
      <c r="I53" s="159">
        <v>111</v>
      </c>
      <c r="J53" s="156"/>
      <c r="K53" s="156">
        <v>8</v>
      </c>
      <c r="L53" s="156">
        <v>0</v>
      </c>
      <c r="M53" s="156">
        <v>0</v>
      </c>
      <c r="N53" s="156">
        <v>0</v>
      </c>
      <c r="O53" s="156">
        <v>0</v>
      </c>
      <c r="P53" s="156">
        <v>0</v>
      </c>
      <c r="Q53" s="156">
        <v>0</v>
      </c>
      <c r="R53" s="156">
        <v>0</v>
      </c>
      <c r="S53" s="156"/>
      <c r="T53" s="156"/>
      <c r="U53" s="156">
        <v>0</v>
      </c>
      <c r="V53" s="156"/>
      <c r="W53" s="156">
        <v>5</v>
      </c>
      <c r="X53" s="156"/>
      <c r="Y53" s="156">
        <v>0</v>
      </c>
      <c r="Z53" s="156"/>
      <c r="AA53" s="156">
        <v>2</v>
      </c>
      <c r="AB53" s="156"/>
      <c r="AC53" s="156">
        <v>29</v>
      </c>
      <c r="AD53" s="156"/>
      <c r="AE53" s="156">
        <v>0</v>
      </c>
      <c r="AF53" s="156"/>
      <c r="AG53" s="156">
        <v>0</v>
      </c>
      <c r="AH53" s="156"/>
      <c r="AI53" s="156">
        <v>0</v>
      </c>
      <c r="AJ53" s="157"/>
      <c r="IV53" t="s">
        <v>17</v>
      </c>
      <c r="IW53" t="s">
        <v>13</v>
      </c>
    </row>
    <row r="54" spans="1:257" ht="21" customHeight="1" x14ac:dyDescent="0.25">
      <c r="A54" s="154">
        <v>42871</v>
      </c>
      <c r="B54" s="136" t="s">
        <v>110</v>
      </c>
      <c r="C54" s="155">
        <v>4</v>
      </c>
      <c r="D54" s="136">
        <v>4</v>
      </c>
      <c r="E54" s="136">
        <v>2</v>
      </c>
      <c r="F54" s="159"/>
      <c r="G54" s="137">
        <v>5</v>
      </c>
      <c r="H54" s="159">
        <v>187</v>
      </c>
      <c r="I54" s="159">
        <v>163</v>
      </c>
      <c r="J54" s="155"/>
      <c r="K54" s="155">
        <v>3</v>
      </c>
      <c r="L54" s="155">
        <v>0</v>
      </c>
      <c r="M54" s="155">
        <v>0</v>
      </c>
      <c r="N54" s="155">
        <v>0</v>
      </c>
      <c r="O54" s="155">
        <v>0</v>
      </c>
      <c r="P54" s="155">
        <v>0</v>
      </c>
      <c r="Q54" s="155">
        <v>0</v>
      </c>
      <c r="R54" s="155">
        <v>0</v>
      </c>
      <c r="S54" s="155">
        <v>0</v>
      </c>
      <c r="T54" s="155">
        <v>0</v>
      </c>
      <c r="U54" s="155">
        <v>0</v>
      </c>
      <c r="V54" s="155"/>
      <c r="W54" s="155">
        <v>16</v>
      </c>
      <c r="X54" s="155"/>
      <c r="Y54" s="155">
        <v>0</v>
      </c>
      <c r="Z54" s="155"/>
      <c r="AA54" s="155">
        <v>0</v>
      </c>
      <c r="AB54" s="155"/>
      <c r="AC54" s="156">
        <v>29</v>
      </c>
      <c r="AD54" s="155"/>
      <c r="AE54" s="156">
        <v>0</v>
      </c>
      <c r="AF54" s="155"/>
      <c r="AG54" s="156">
        <v>0</v>
      </c>
      <c r="AH54" s="155"/>
      <c r="AI54" s="156">
        <v>0</v>
      </c>
      <c r="AJ54" s="158"/>
      <c r="IW54" t="s">
        <v>15</v>
      </c>
    </row>
    <row r="55" spans="1:257" ht="21" customHeight="1" x14ac:dyDescent="0.25">
      <c r="A55" s="154">
        <v>42871</v>
      </c>
      <c r="B55" s="136" t="s">
        <v>110</v>
      </c>
      <c r="C55" s="155">
        <v>4</v>
      </c>
      <c r="D55" s="136">
        <v>5</v>
      </c>
      <c r="E55" s="136">
        <v>2</v>
      </c>
      <c r="F55" s="159"/>
      <c r="G55" s="137">
        <v>5</v>
      </c>
      <c r="H55" s="159">
        <v>103</v>
      </c>
      <c r="I55" s="159">
        <v>173</v>
      </c>
      <c r="J55" s="164"/>
      <c r="K55" s="164">
        <v>2</v>
      </c>
      <c r="L55" s="164">
        <v>0</v>
      </c>
      <c r="M55" s="164">
        <v>0</v>
      </c>
      <c r="N55" s="164">
        <v>0</v>
      </c>
      <c r="O55" s="164">
        <v>0</v>
      </c>
      <c r="P55" s="164">
        <v>0</v>
      </c>
      <c r="Q55" s="164">
        <v>0</v>
      </c>
      <c r="R55" s="164">
        <v>0</v>
      </c>
      <c r="S55" s="164">
        <v>0</v>
      </c>
      <c r="T55" s="164">
        <v>0</v>
      </c>
      <c r="U55" s="164">
        <v>0</v>
      </c>
      <c r="V55" s="164"/>
      <c r="W55" s="164">
        <v>14</v>
      </c>
      <c r="X55" s="164"/>
      <c r="Y55" s="164">
        <v>0</v>
      </c>
      <c r="Z55" s="164"/>
      <c r="AA55" s="164">
        <v>0</v>
      </c>
      <c r="AB55" s="164"/>
      <c r="AC55" s="164">
        <v>10</v>
      </c>
      <c r="AD55" s="164"/>
      <c r="AE55" s="164">
        <v>0</v>
      </c>
      <c r="AF55" s="164"/>
      <c r="AG55" s="156">
        <v>0</v>
      </c>
      <c r="AH55" s="164"/>
      <c r="AI55" s="164">
        <v>0</v>
      </c>
      <c r="AJ55" s="165"/>
    </row>
    <row r="56" spans="1:257" ht="21" customHeight="1" x14ac:dyDescent="0.25">
      <c r="A56" s="154">
        <v>42871</v>
      </c>
      <c r="B56" s="136" t="s">
        <v>110</v>
      </c>
      <c r="C56" s="155">
        <v>4</v>
      </c>
      <c r="D56" s="138">
        <v>6</v>
      </c>
      <c r="E56" s="136">
        <v>2</v>
      </c>
      <c r="F56" s="159"/>
      <c r="G56" s="137">
        <v>5</v>
      </c>
      <c r="H56" s="159">
        <v>156</v>
      </c>
      <c r="I56" s="159">
        <v>104</v>
      </c>
      <c r="J56" s="164"/>
      <c r="K56" s="164">
        <v>2</v>
      </c>
      <c r="L56" s="164">
        <v>0</v>
      </c>
      <c r="M56" s="164">
        <v>0</v>
      </c>
      <c r="N56" s="164">
        <v>0</v>
      </c>
      <c r="O56" s="164">
        <v>0</v>
      </c>
      <c r="P56" s="164">
        <v>0</v>
      </c>
      <c r="Q56" s="164">
        <v>0</v>
      </c>
      <c r="R56" s="164">
        <v>0</v>
      </c>
      <c r="S56" s="164">
        <v>0</v>
      </c>
      <c r="T56" s="164">
        <v>0</v>
      </c>
      <c r="U56" s="164">
        <v>0</v>
      </c>
      <c r="V56" s="164"/>
      <c r="W56" s="164">
        <v>6</v>
      </c>
      <c r="X56" s="164"/>
      <c r="Y56" s="164">
        <v>0</v>
      </c>
      <c r="Z56" s="164"/>
      <c r="AA56" s="164">
        <v>0</v>
      </c>
      <c r="AB56" s="164"/>
      <c r="AC56" s="164">
        <v>0</v>
      </c>
      <c r="AD56" s="164"/>
      <c r="AE56" s="164">
        <v>0</v>
      </c>
      <c r="AF56" s="164"/>
      <c r="AG56" s="156">
        <v>0</v>
      </c>
      <c r="AH56" s="164"/>
      <c r="AI56" s="164">
        <v>0</v>
      </c>
      <c r="AJ56" s="165"/>
    </row>
    <row r="57" spans="1:257" ht="21" customHeight="1" x14ac:dyDescent="0.25">
      <c r="A57" s="103">
        <v>42871</v>
      </c>
      <c r="B57" s="87" t="s">
        <v>111</v>
      </c>
      <c r="C57" s="143">
        <v>4</v>
      </c>
      <c r="D57" s="88">
        <v>7</v>
      </c>
      <c r="E57" s="200">
        <v>1</v>
      </c>
      <c r="F57" s="147"/>
      <c r="G57" s="89">
        <v>5</v>
      </c>
      <c r="H57" s="147">
        <v>61</v>
      </c>
      <c r="I57" s="147">
        <v>38</v>
      </c>
      <c r="J57" s="170"/>
      <c r="K57" s="170">
        <v>0</v>
      </c>
      <c r="L57" s="170">
        <v>0</v>
      </c>
      <c r="M57" s="170">
        <v>0</v>
      </c>
      <c r="N57" s="170"/>
      <c r="O57" s="170"/>
      <c r="P57" s="170"/>
      <c r="Q57" s="170"/>
      <c r="R57" s="170"/>
      <c r="S57" s="170"/>
      <c r="T57" s="170"/>
      <c r="U57" s="170">
        <v>0</v>
      </c>
      <c r="V57" s="170"/>
      <c r="W57" s="170">
        <v>9</v>
      </c>
      <c r="X57" s="170"/>
      <c r="Y57" s="170">
        <v>0</v>
      </c>
      <c r="Z57" s="170"/>
      <c r="AA57" s="170">
        <v>0</v>
      </c>
      <c r="AB57" s="170"/>
      <c r="AC57" s="170">
        <v>30</v>
      </c>
      <c r="AD57" s="170"/>
      <c r="AE57" s="170">
        <v>0</v>
      </c>
      <c r="AF57" s="170"/>
      <c r="AG57" s="144">
        <v>0</v>
      </c>
      <c r="AH57" s="170"/>
      <c r="AI57" s="170">
        <v>0</v>
      </c>
      <c r="AJ57" s="171"/>
    </row>
    <row r="58" spans="1:257" ht="21" customHeight="1" x14ac:dyDescent="0.25">
      <c r="A58" s="103">
        <v>42871</v>
      </c>
      <c r="B58" s="87" t="s">
        <v>111</v>
      </c>
      <c r="C58" s="143">
        <v>4</v>
      </c>
      <c r="D58" s="87">
        <v>8</v>
      </c>
      <c r="E58" s="200">
        <v>1</v>
      </c>
      <c r="F58" s="147"/>
      <c r="G58" s="89">
        <v>5</v>
      </c>
      <c r="H58" s="147">
        <v>81</v>
      </c>
      <c r="I58" s="147">
        <v>66</v>
      </c>
      <c r="J58" s="170"/>
      <c r="K58" s="170">
        <v>4</v>
      </c>
      <c r="L58" s="170">
        <v>0</v>
      </c>
      <c r="M58" s="170">
        <v>0</v>
      </c>
      <c r="N58" s="170">
        <v>0</v>
      </c>
      <c r="O58" s="170">
        <v>0</v>
      </c>
      <c r="P58" s="170">
        <v>0</v>
      </c>
      <c r="Q58" s="170"/>
      <c r="R58" s="170"/>
      <c r="S58" s="170"/>
      <c r="T58" s="170"/>
      <c r="U58" s="170">
        <v>0</v>
      </c>
      <c r="V58" s="170"/>
      <c r="W58" s="170">
        <v>12</v>
      </c>
      <c r="X58" s="170"/>
      <c r="Y58" s="170">
        <v>0</v>
      </c>
      <c r="Z58" s="170"/>
      <c r="AA58" s="170">
        <v>0</v>
      </c>
      <c r="AB58" s="170"/>
      <c r="AC58" s="170">
        <v>0</v>
      </c>
      <c r="AD58" s="170"/>
      <c r="AE58" s="170">
        <v>0</v>
      </c>
      <c r="AF58" s="170"/>
      <c r="AG58" s="144">
        <v>0</v>
      </c>
      <c r="AH58" s="170"/>
      <c r="AI58" s="170">
        <v>0</v>
      </c>
      <c r="AJ58" s="171"/>
    </row>
    <row r="59" spans="1:257" ht="21" customHeight="1" x14ac:dyDescent="0.25">
      <c r="A59" s="103">
        <v>42871</v>
      </c>
      <c r="B59" s="87" t="s">
        <v>111</v>
      </c>
      <c r="C59" s="143">
        <v>4</v>
      </c>
      <c r="D59" s="87">
        <v>9</v>
      </c>
      <c r="E59" s="200">
        <v>1</v>
      </c>
      <c r="F59" s="147"/>
      <c r="G59" s="89">
        <v>5</v>
      </c>
      <c r="H59" s="147">
        <v>68</v>
      </c>
      <c r="I59" s="147">
        <v>39</v>
      </c>
      <c r="J59" s="170"/>
      <c r="K59" s="170">
        <v>0</v>
      </c>
      <c r="L59" s="170">
        <v>0</v>
      </c>
      <c r="M59" s="170">
        <v>0</v>
      </c>
      <c r="N59" s="170">
        <v>0</v>
      </c>
      <c r="O59" s="170"/>
      <c r="P59" s="170"/>
      <c r="Q59" s="170"/>
      <c r="R59" s="170"/>
      <c r="S59" s="170"/>
      <c r="T59" s="170"/>
      <c r="U59" s="170">
        <v>0</v>
      </c>
      <c r="V59" s="170"/>
      <c r="W59" s="170">
        <v>6</v>
      </c>
      <c r="X59" s="170"/>
      <c r="Y59" s="170">
        <v>0</v>
      </c>
      <c r="Z59" s="170"/>
      <c r="AA59" s="170">
        <v>0</v>
      </c>
      <c r="AB59" s="170"/>
      <c r="AC59" s="170">
        <v>13</v>
      </c>
      <c r="AD59" s="170"/>
      <c r="AE59" s="170">
        <v>0</v>
      </c>
      <c r="AF59" s="170"/>
      <c r="AG59" s="144">
        <v>0</v>
      </c>
      <c r="AH59" s="170"/>
      <c r="AI59" s="170">
        <v>1</v>
      </c>
      <c r="AJ59" s="171"/>
    </row>
    <row r="60" spans="1:257" ht="21" customHeight="1" x14ac:dyDescent="0.25">
      <c r="A60" s="103">
        <v>42871</v>
      </c>
      <c r="B60" s="87" t="s">
        <v>111</v>
      </c>
      <c r="C60" s="143">
        <v>4</v>
      </c>
      <c r="D60" s="92">
        <v>10</v>
      </c>
      <c r="E60" s="200">
        <v>1</v>
      </c>
      <c r="F60" s="147"/>
      <c r="G60" s="89">
        <v>5</v>
      </c>
      <c r="H60" s="147">
        <v>147</v>
      </c>
      <c r="I60" s="147">
        <v>49</v>
      </c>
      <c r="J60" s="170"/>
      <c r="K60" s="170">
        <v>0</v>
      </c>
      <c r="L60" s="170">
        <v>2</v>
      </c>
      <c r="M60" s="170">
        <v>0</v>
      </c>
      <c r="N60" s="170">
        <v>0</v>
      </c>
      <c r="O60" s="170">
        <v>0</v>
      </c>
      <c r="P60" s="170">
        <v>0</v>
      </c>
      <c r="Q60" s="170">
        <v>0</v>
      </c>
      <c r="R60" s="170">
        <v>0</v>
      </c>
      <c r="S60" s="170">
        <v>0</v>
      </c>
      <c r="T60" s="170">
        <v>0</v>
      </c>
      <c r="U60" s="170">
        <v>0</v>
      </c>
      <c r="V60" s="170"/>
      <c r="W60" s="170">
        <v>7</v>
      </c>
      <c r="X60" s="170"/>
      <c r="Y60" s="170">
        <v>0</v>
      </c>
      <c r="Z60" s="170"/>
      <c r="AA60" s="170">
        <v>0</v>
      </c>
      <c r="AB60" s="170"/>
      <c r="AC60" s="170">
        <v>1</v>
      </c>
      <c r="AD60" s="170"/>
      <c r="AE60" s="170">
        <v>0</v>
      </c>
      <c r="AF60" s="170"/>
      <c r="AG60" s="170">
        <v>0</v>
      </c>
      <c r="AH60" s="170"/>
      <c r="AI60" s="170">
        <v>0</v>
      </c>
      <c r="AJ60" s="171"/>
    </row>
    <row r="61" spans="1:257" ht="21" customHeight="1" x14ac:dyDescent="0.25">
      <c r="A61" s="122">
        <v>42871</v>
      </c>
      <c r="B61" s="87" t="s">
        <v>111</v>
      </c>
      <c r="C61" s="123">
        <v>4</v>
      </c>
      <c r="D61" s="92">
        <v>11</v>
      </c>
      <c r="E61" s="201">
        <v>1</v>
      </c>
      <c r="F61" s="123"/>
      <c r="G61" s="89">
        <v>5</v>
      </c>
      <c r="H61" s="123">
        <v>238</v>
      </c>
      <c r="I61" s="123">
        <v>52</v>
      </c>
      <c r="J61" s="124"/>
      <c r="K61" s="124">
        <v>0</v>
      </c>
      <c r="L61" s="124">
        <v>0</v>
      </c>
      <c r="M61" s="124">
        <v>2</v>
      </c>
      <c r="N61" s="124">
        <v>0</v>
      </c>
      <c r="O61" s="124">
        <v>0</v>
      </c>
      <c r="P61" s="124">
        <v>0</v>
      </c>
      <c r="Q61" s="124">
        <v>0</v>
      </c>
      <c r="R61" s="124">
        <v>0</v>
      </c>
      <c r="S61" s="124">
        <v>0</v>
      </c>
      <c r="T61" s="124">
        <v>0</v>
      </c>
      <c r="U61" s="124">
        <v>0</v>
      </c>
      <c r="V61" s="124"/>
      <c r="W61" s="124">
        <v>5</v>
      </c>
      <c r="X61" s="124"/>
      <c r="Y61" s="124">
        <v>0</v>
      </c>
      <c r="Z61" s="124"/>
      <c r="AA61" s="124">
        <v>0</v>
      </c>
      <c r="AB61" s="124"/>
      <c r="AC61" s="124">
        <v>0</v>
      </c>
      <c r="AD61" s="124"/>
      <c r="AE61" s="124">
        <v>0</v>
      </c>
      <c r="AF61" s="124"/>
      <c r="AG61" s="124">
        <v>0</v>
      </c>
      <c r="AH61" s="124"/>
      <c r="AI61" s="124">
        <v>0</v>
      </c>
      <c r="AJ61" s="125"/>
    </row>
    <row r="62" spans="1:257" ht="21" customHeight="1" thickBot="1" x14ac:dyDescent="0.3">
      <c r="A62" s="126">
        <v>42871</v>
      </c>
      <c r="B62" s="93" t="s">
        <v>111</v>
      </c>
      <c r="C62" s="127">
        <v>4</v>
      </c>
      <c r="D62" s="93">
        <v>12</v>
      </c>
      <c r="E62" s="202">
        <v>1</v>
      </c>
      <c r="F62" s="127"/>
      <c r="G62" s="94">
        <v>5</v>
      </c>
      <c r="H62" s="127">
        <v>179</v>
      </c>
      <c r="I62" s="127">
        <v>28</v>
      </c>
      <c r="J62" s="128"/>
      <c r="K62" s="128">
        <v>0</v>
      </c>
      <c r="L62" s="128">
        <v>0</v>
      </c>
      <c r="M62" s="128">
        <v>0</v>
      </c>
      <c r="N62" s="128">
        <v>0</v>
      </c>
      <c r="O62" s="128">
        <v>0</v>
      </c>
      <c r="P62" s="128">
        <v>0</v>
      </c>
      <c r="Q62" s="128">
        <v>0</v>
      </c>
      <c r="R62" s="128">
        <v>0</v>
      </c>
      <c r="S62" s="128">
        <v>0</v>
      </c>
      <c r="T62" s="128">
        <v>0</v>
      </c>
      <c r="U62" s="128">
        <v>0</v>
      </c>
      <c r="V62" s="128"/>
      <c r="W62" s="128">
        <v>13</v>
      </c>
      <c r="X62" s="128"/>
      <c r="Y62" s="128">
        <v>0</v>
      </c>
      <c r="Z62" s="128"/>
      <c r="AA62" s="128">
        <v>0</v>
      </c>
      <c r="AB62" s="128"/>
      <c r="AC62" s="128">
        <v>2</v>
      </c>
      <c r="AD62" s="128"/>
      <c r="AE62" s="128">
        <v>0</v>
      </c>
      <c r="AF62" s="128"/>
      <c r="AG62" s="128">
        <v>0</v>
      </c>
      <c r="AH62" s="128"/>
      <c r="AI62" s="128">
        <v>0</v>
      </c>
      <c r="AJ62" s="129"/>
    </row>
    <row r="63" spans="1:257" ht="21" customHeight="1" x14ac:dyDescent="0.25">
      <c r="A63" s="172">
        <v>42907</v>
      </c>
      <c r="B63" s="149" t="s">
        <v>110</v>
      </c>
      <c r="C63" s="173">
        <v>5</v>
      </c>
      <c r="D63" s="149">
        <v>1</v>
      </c>
      <c r="E63" s="207">
        <v>2</v>
      </c>
      <c r="F63" s="173"/>
      <c r="G63" s="151">
        <v>5</v>
      </c>
      <c r="H63" s="173">
        <v>135</v>
      </c>
      <c r="I63" s="173">
        <v>50</v>
      </c>
      <c r="J63" s="174"/>
      <c r="K63" s="174">
        <v>0</v>
      </c>
      <c r="L63" s="174">
        <v>0</v>
      </c>
      <c r="M63" s="174">
        <v>1</v>
      </c>
      <c r="N63" s="174">
        <v>0.5</v>
      </c>
      <c r="O63" s="174">
        <v>0</v>
      </c>
      <c r="P63" s="174">
        <v>0</v>
      </c>
      <c r="Q63" s="174">
        <v>0</v>
      </c>
      <c r="R63" s="174">
        <v>0</v>
      </c>
      <c r="S63" s="174">
        <v>0</v>
      </c>
      <c r="T63" s="174"/>
      <c r="U63" s="174">
        <v>0</v>
      </c>
      <c r="V63" s="174"/>
      <c r="W63" s="174">
        <v>62</v>
      </c>
      <c r="X63" s="174"/>
      <c r="Y63" s="174">
        <v>0</v>
      </c>
      <c r="Z63" s="174"/>
      <c r="AA63" s="174">
        <v>4</v>
      </c>
      <c r="AB63" s="174"/>
      <c r="AC63" s="174">
        <v>14</v>
      </c>
      <c r="AD63" s="174"/>
      <c r="AE63" s="174">
        <v>0</v>
      </c>
      <c r="AF63" s="174"/>
      <c r="AG63" s="174">
        <v>0</v>
      </c>
      <c r="AH63" s="174"/>
      <c r="AI63" s="174">
        <v>2</v>
      </c>
      <c r="AJ63" s="175"/>
    </row>
    <row r="64" spans="1:257" ht="21" customHeight="1" x14ac:dyDescent="0.25">
      <c r="A64" s="130">
        <v>42907</v>
      </c>
      <c r="B64" s="136" t="s">
        <v>110</v>
      </c>
      <c r="C64" s="132">
        <v>5</v>
      </c>
      <c r="D64" s="136">
        <v>2</v>
      </c>
      <c r="E64" s="208">
        <v>2</v>
      </c>
      <c r="F64" s="132"/>
      <c r="G64" s="137">
        <v>5</v>
      </c>
      <c r="H64" s="132">
        <v>262</v>
      </c>
      <c r="I64" s="132">
        <v>135</v>
      </c>
      <c r="J64" s="134"/>
      <c r="K64" s="134">
        <v>2</v>
      </c>
      <c r="L64" s="134">
        <v>1.5</v>
      </c>
      <c r="M64" s="134">
        <v>0</v>
      </c>
      <c r="N64" s="134">
        <v>0</v>
      </c>
      <c r="O64" s="134">
        <v>0</v>
      </c>
      <c r="P64" s="134">
        <v>0</v>
      </c>
      <c r="Q64" s="134">
        <v>0</v>
      </c>
      <c r="R64" s="134">
        <v>0</v>
      </c>
      <c r="S64" s="134">
        <v>0</v>
      </c>
      <c r="T64" s="134">
        <v>1.5</v>
      </c>
      <c r="U64" s="134">
        <v>0</v>
      </c>
      <c r="V64" s="134"/>
      <c r="W64" s="134">
        <v>33</v>
      </c>
      <c r="X64" s="134"/>
      <c r="Y64" s="134">
        <v>0</v>
      </c>
      <c r="Z64" s="134"/>
      <c r="AA64" s="134">
        <v>3</v>
      </c>
      <c r="AB64" s="134"/>
      <c r="AC64" s="134">
        <v>16</v>
      </c>
      <c r="AD64" s="134"/>
      <c r="AE64" s="134">
        <v>0</v>
      </c>
      <c r="AF64" s="134"/>
      <c r="AG64" s="134">
        <v>0</v>
      </c>
      <c r="AH64" s="134"/>
      <c r="AI64" s="134">
        <v>2</v>
      </c>
      <c r="AJ64" s="135"/>
    </row>
    <row r="65" spans="1:36" ht="21" customHeight="1" x14ac:dyDescent="0.25">
      <c r="A65" s="130">
        <v>42907</v>
      </c>
      <c r="B65" s="136" t="s">
        <v>110</v>
      </c>
      <c r="C65" s="132">
        <v>5</v>
      </c>
      <c r="D65" s="136">
        <v>3</v>
      </c>
      <c r="E65" s="208">
        <v>2</v>
      </c>
      <c r="F65" s="132"/>
      <c r="G65" s="137">
        <v>5</v>
      </c>
      <c r="H65" s="132">
        <v>117</v>
      </c>
      <c r="I65" s="132">
        <v>35</v>
      </c>
      <c r="J65" s="134"/>
      <c r="K65" s="134">
        <v>0</v>
      </c>
      <c r="L65" s="134">
        <v>5.7</v>
      </c>
      <c r="M65" s="134">
        <v>0</v>
      </c>
      <c r="N65" s="134">
        <v>0</v>
      </c>
      <c r="O65" s="134">
        <v>0</v>
      </c>
      <c r="P65" s="134">
        <v>0</v>
      </c>
      <c r="Q65" s="134">
        <v>0</v>
      </c>
      <c r="R65" s="134"/>
      <c r="S65" s="134"/>
      <c r="T65" s="134"/>
      <c r="U65" s="134">
        <v>0</v>
      </c>
      <c r="V65" s="134"/>
      <c r="W65" s="134">
        <v>31</v>
      </c>
      <c r="X65" s="134"/>
      <c r="Y65" s="134">
        <v>0</v>
      </c>
      <c r="Z65" s="134"/>
      <c r="AA65" s="134">
        <v>2</v>
      </c>
      <c r="AB65" s="134"/>
      <c r="AC65" s="134">
        <v>2</v>
      </c>
      <c r="AD65" s="134"/>
      <c r="AE65" s="134">
        <v>0</v>
      </c>
      <c r="AF65" s="134"/>
      <c r="AG65" s="134">
        <v>0</v>
      </c>
      <c r="AH65" s="134"/>
      <c r="AI65" s="134">
        <v>4</v>
      </c>
      <c r="AJ65" s="135"/>
    </row>
    <row r="66" spans="1:36" ht="21" customHeight="1" x14ac:dyDescent="0.25">
      <c r="A66" s="130">
        <v>42907</v>
      </c>
      <c r="B66" s="136" t="s">
        <v>110</v>
      </c>
      <c r="C66" s="132">
        <v>5</v>
      </c>
      <c r="D66" s="136">
        <v>4</v>
      </c>
      <c r="E66" s="208">
        <v>2</v>
      </c>
      <c r="F66" s="132"/>
      <c r="G66" s="137">
        <v>5</v>
      </c>
      <c r="H66" s="132">
        <v>263</v>
      </c>
      <c r="I66" s="132">
        <v>41</v>
      </c>
      <c r="J66" s="134"/>
      <c r="K66" s="134">
        <v>0</v>
      </c>
      <c r="L66" s="134">
        <v>0</v>
      </c>
      <c r="M66" s="134">
        <v>0</v>
      </c>
      <c r="N66" s="134">
        <v>0</v>
      </c>
      <c r="O66" s="134">
        <v>0</v>
      </c>
      <c r="P66" s="134">
        <v>0</v>
      </c>
      <c r="Q66" s="134">
        <v>0</v>
      </c>
      <c r="R66" s="134">
        <v>0</v>
      </c>
      <c r="S66" s="134">
        <v>0</v>
      </c>
      <c r="T66" s="134">
        <v>0</v>
      </c>
      <c r="U66" s="134">
        <v>0</v>
      </c>
      <c r="V66" s="134"/>
      <c r="W66" s="134">
        <v>3</v>
      </c>
      <c r="X66" s="134"/>
      <c r="Y66" s="134">
        <v>0</v>
      </c>
      <c r="Z66" s="134"/>
      <c r="AA66" s="134">
        <v>0</v>
      </c>
      <c r="AB66" s="134"/>
      <c r="AC66" s="134">
        <v>0</v>
      </c>
      <c r="AD66" s="134"/>
      <c r="AE66" s="134">
        <v>0</v>
      </c>
      <c r="AF66" s="134"/>
      <c r="AG66" s="134">
        <v>0</v>
      </c>
      <c r="AH66" s="134"/>
      <c r="AI66" s="134">
        <v>0</v>
      </c>
      <c r="AJ66" s="135"/>
    </row>
    <row r="67" spans="1:36" ht="21" customHeight="1" x14ac:dyDescent="0.25">
      <c r="A67" s="130">
        <v>42907</v>
      </c>
      <c r="B67" s="136" t="s">
        <v>110</v>
      </c>
      <c r="C67" s="132">
        <v>5</v>
      </c>
      <c r="D67" s="136">
        <v>5</v>
      </c>
      <c r="E67" s="208">
        <v>2</v>
      </c>
      <c r="F67" s="132"/>
      <c r="G67" s="137">
        <v>5</v>
      </c>
      <c r="H67" s="132">
        <v>116</v>
      </c>
      <c r="I67" s="132">
        <v>33</v>
      </c>
      <c r="J67" s="134"/>
      <c r="K67" s="134">
        <v>0</v>
      </c>
      <c r="L67" s="134">
        <v>0</v>
      </c>
      <c r="M67" s="134">
        <v>0</v>
      </c>
      <c r="N67" s="134">
        <v>0</v>
      </c>
      <c r="O67" s="134">
        <v>0</v>
      </c>
      <c r="P67" s="134"/>
      <c r="Q67" s="134"/>
      <c r="R67" s="134"/>
      <c r="S67" s="134"/>
      <c r="T67" s="134"/>
      <c r="U67" s="134">
        <v>0</v>
      </c>
      <c r="V67" s="134"/>
      <c r="W67" s="134">
        <v>2</v>
      </c>
      <c r="X67" s="134"/>
      <c r="Y67" s="134">
        <v>5</v>
      </c>
      <c r="Z67" s="134"/>
      <c r="AA67" s="134">
        <v>0</v>
      </c>
      <c r="AB67" s="134"/>
      <c r="AC67" s="134">
        <v>0</v>
      </c>
      <c r="AD67" s="134"/>
      <c r="AE67" s="134">
        <v>0</v>
      </c>
      <c r="AF67" s="134"/>
      <c r="AG67" s="134">
        <v>0</v>
      </c>
      <c r="AH67" s="134"/>
      <c r="AI67" s="134">
        <v>0</v>
      </c>
      <c r="AJ67" s="135"/>
    </row>
    <row r="68" spans="1:36" ht="21" customHeight="1" x14ac:dyDescent="0.25">
      <c r="A68" s="130">
        <v>42907</v>
      </c>
      <c r="B68" s="136" t="s">
        <v>110</v>
      </c>
      <c r="C68" s="132">
        <v>5</v>
      </c>
      <c r="D68" s="138">
        <v>6</v>
      </c>
      <c r="E68" s="208">
        <v>2</v>
      </c>
      <c r="F68" s="132"/>
      <c r="G68" s="137">
        <v>5</v>
      </c>
      <c r="H68" s="132">
        <v>259</v>
      </c>
      <c r="I68" s="132">
        <v>79</v>
      </c>
      <c r="J68" s="134"/>
      <c r="K68" s="134">
        <v>0</v>
      </c>
      <c r="L68" s="134">
        <v>0</v>
      </c>
      <c r="M68" s="134">
        <v>0</v>
      </c>
      <c r="N68" s="134">
        <v>0</v>
      </c>
      <c r="O68" s="134">
        <v>0</v>
      </c>
      <c r="P68" s="134">
        <v>0</v>
      </c>
      <c r="Q68" s="134">
        <v>0</v>
      </c>
      <c r="R68" s="134">
        <v>0</v>
      </c>
      <c r="S68" s="134">
        <v>0</v>
      </c>
      <c r="T68" s="134">
        <v>0</v>
      </c>
      <c r="U68" s="134">
        <v>0</v>
      </c>
      <c r="V68" s="134"/>
      <c r="W68" s="134">
        <v>5</v>
      </c>
      <c r="X68" s="134"/>
      <c r="Y68" s="134">
        <v>0</v>
      </c>
      <c r="Z68" s="134"/>
      <c r="AA68" s="134">
        <v>0</v>
      </c>
      <c r="AB68" s="134"/>
      <c r="AC68" s="134">
        <v>0</v>
      </c>
      <c r="AD68" s="134"/>
      <c r="AE68" s="134">
        <v>0</v>
      </c>
      <c r="AF68" s="134"/>
      <c r="AG68" s="134">
        <v>0</v>
      </c>
      <c r="AH68" s="134"/>
      <c r="AI68" s="134">
        <v>1</v>
      </c>
      <c r="AJ68" s="135"/>
    </row>
    <row r="69" spans="1:36" ht="21" customHeight="1" x14ac:dyDescent="0.25">
      <c r="A69" s="122">
        <v>42907</v>
      </c>
      <c r="B69" s="87" t="s">
        <v>111</v>
      </c>
      <c r="C69" s="123">
        <v>5</v>
      </c>
      <c r="D69" s="88">
        <v>7</v>
      </c>
      <c r="E69" s="201">
        <v>1</v>
      </c>
      <c r="F69" s="123"/>
      <c r="G69" s="89">
        <v>5</v>
      </c>
      <c r="H69" s="123">
        <v>184</v>
      </c>
      <c r="I69" s="123">
        <v>50</v>
      </c>
      <c r="J69" s="124"/>
      <c r="K69" s="124">
        <v>0</v>
      </c>
      <c r="L69" s="124">
        <v>0</v>
      </c>
      <c r="M69" s="124">
        <v>0</v>
      </c>
      <c r="N69" s="124">
        <v>0</v>
      </c>
      <c r="O69" s="124">
        <v>0</v>
      </c>
      <c r="P69" s="124">
        <v>0</v>
      </c>
      <c r="Q69" s="124">
        <v>1</v>
      </c>
      <c r="R69" s="124">
        <v>0</v>
      </c>
      <c r="S69" s="124">
        <v>0</v>
      </c>
      <c r="T69" s="124"/>
      <c r="U69" s="124">
        <v>0</v>
      </c>
      <c r="V69" s="124"/>
      <c r="W69" s="124">
        <v>13</v>
      </c>
      <c r="X69" s="124"/>
      <c r="Y69" s="124">
        <v>0</v>
      </c>
      <c r="Z69" s="124"/>
      <c r="AA69" s="124">
        <v>0</v>
      </c>
      <c r="AB69" s="124"/>
      <c r="AC69" s="124">
        <v>2</v>
      </c>
      <c r="AD69" s="124"/>
      <c r="AE69" s="124">
        <v>0</v>
      </c>
      <c r="AF69" s="124"/>
      <c r="AG69" s="124">
        <v>0</v>
      </c>
      <c r="AH69" s="124"/>
      <c r="AI69" s="124">
        <v>1</v>
      </c>
      <c r="AJ69" s="125"/>
    </row>
    <row r="70" spans="1:36" ht="21" customHeight="1" x14ac:dyDescent="0.25">
      <c r="A70" s="122">
        <v>42907</v>
      </c>
      <c r="B70" s="87" t="s">
        <v>111</v>
      </c>
      <c r="C70" s="123">
        <v>5</v>
      </c>
      <c r="D70" s="87">
        <v>8</v>
      </c>
      <c r="E70" s="201">
        <v>1</v>
      </c>
      <c r="F70" s="123"/>
      <c r="G70" s="89">
        <v>5</v>
      </c>
      <c r="H70" s="123">
        <v>122</v>
      </c>
      <c r="I70" s="123">
        <v>24</v>
      </c>
      <c r="J70" s="124"/>
      <c r="K70" s="124">
        <v>0</v>
      </c>
      <c r="L70" s="124">
        <v>0</v>
      </c>
      <c r="M70" s="124">
        <v>0</v>
      </c>
      <c r="N70" s="124">
        <v>0</v>
      </c>
      <c r="O70" s="124">
        <v>0</v>
      </c>
      <c r="P70" s="124">
        <v>0</v>
      </c>
      <c r="Q70" s="124">
        <v>0</v>
      </c>
      <c r="R70" s="124">
        <v>0</v>
      </c>
      <c r="S70" s="124"/>
      <c r="T70" s="124"/>
      <c r="U70" s="124">
        <v>0</v>
      </c>
      <c r="V70" s="124"/>
      <c r="W70" s="124">
        <v>49</v>
      </c>
      <c r="X70" s="124"/>
      <c r="Y70" s="124">
        <v>0</v>
      </c>
      <c r="Z70" s="124"/>
      <c r="AA70" s="124">
        <v>3</v>
      </c>
      <c r="AB70" s="124"/>
      <c r="AC70" s="124">
        <v>5</v>
      </c>
      <c r="AD70" s="124"/>
      <c r="AE70" s="124">
        <v>0</v>
      </c>
      <c r="AF70" s="124"/>
      <c r="AG70" s="124">
        <v>0</v>
      </c>
      <c r="AH70" s="124"/>
      <c r="AI70" s="124">
        <v>0</v>
      </c>
      <c r="AJ70" s="125"/>
    </row>
    <row r="71" spans="1:36" ht="21" customHeight="1" x14ac:dyDescent="0.25">
      <c r="A71" s="122">
        <v>42907</v>
      </c>
      <c r="B71" s="87" t="s">
        <v>111</v>
      </c>
      <c r="C71" s="123">
        <v>5</v>
      </c>
      <c r="D71" s="87">
        <v>9</v>
      </c>
      <c r="E71" s="201">
        <v>1</v>
      </c>
      <c r="F71" s="123"/>
      <c r="G71" s="89">
        <v>5</v>
      </c>
      <c r="H71" s="123">
        <v>120</v>
      </c>
      <c r="I71" s="123">
        <v>38</v>
      </c>
      <c r="J71" s="124"/>
      <c r="K71" s="124">
        <v>0</v>
      </c>
      <c r="L71" s="124">
        <v>0</v>
      </c>
      <c r="M71" s="124">
        <v>0</v>
      </c>
      <c r="N71" s="124">
        <v>0</v>
      </c>
      <c r="O71" s="124">
        <v>0</v>
      </c>
      <c r="P71" s="124">
        <v>0</v>
      </c>
      <c r="Q71" s="124">
        <v>0</v>
      </c>
      <c r="R71" s="124">
        <v>0</v>
      </c>
      <c r="S71" s="124"/>
      <c r="T71" s="124"/>
      <c r="U71" s="124">
        <v>0</v>
      </c>
      <c r="V71" s="124"/>
      <c r="W71" s="124">
        <v>2</v>
      </c>
      <c r="X71" s="124"/>
      <c r="Y71" s="124">
        <v>0</v>
      </c>
      <c r="Z71" s="124"/>
      <c r="AA71" s="124">
        <v>0</v>
      </c>
      <c r="AB71" s="124"/>
      <c r="AC71" s="124">
        <v>4</v>
      </c>
      <c r="AD71" s="124"/>
      <c r="AE71" s="124">
        <v>0</v>
      </c>
      <c r="AF71" s="124"/>
      <c r="AG71" s="124">
        <v>0</v>
      </c>
      <c r="AH71" s="124"/>
      <c r="AI71" s="124">
        <v>1</v>
      </c>
      <c r="AJ71" s="125"/>
    </row>
    <row r="72" spans="1:36" ht="21" customHeight="1" x14ac:dyDescent="0.25">
      <c r="A72" s="122">
        <v>42907</v>
      </c>
      <c r="B72" s="87" t="s">
        <v>111</v>
      </c>
      <c r="C72" s="123">
        <v>5</v>
      </c>
      <c r="D72" s="92">
        <v>10</v>
      </c>
      <c r="E72" s="201">
        <v>1</v>
      </c>
      <c r="F72" s="123"/>
      <c r="G72" s="89">
        <v>5</v>
      </c>
      <c r="H72" s="123">
        <v>140</v>
      </c>
      <c r="I72" s="123">
        <v>32</v>
      </c>
      <c r="J72" s="124"/>
      <c r="K72" s="124">
        <v>0</v>
      </c>
      <c r="L72" s="124">
        <v>0</v>
      </c>
      <c r="M72" s="124">
        <v>0</v>
      </c>
      <c r="N72" s="124">
        <v>0</v>
      </c>
      <c r="O72" s="124">
        <v>0</v>
      </c>
      <c r="P72" s="124">
        <v>0</v>
      </c>
      <c r="Q72" s="124">
        <v>0</v>
      </c>
      <c r="R72" s="124">
        <v>0</v>
      </c>
      <c r="S72" s="124">
        <v>8</v>
      </c>
      <c r="T72" s="124">
        <v>5</v>
      </c>
      <c r="U72" s="124">
        <v>0</v>
      </c>
      <c r="V72" s="124"/>
      <c r="W72" s="124">
        <v>8</v>
      </c>
      <c r="X72" s="124"/>
      <c r="Y72" s="124">
        <v>0</v>
      </c>
      <c r="Z72" s="124"/>
      <c r="AA72" s="124">
        <v>0</v>
      </c>
      <c r="AB72" s="124"/>
      <c r="AC72" s="124">
        <v>0</v>
      </c>
      <c r="AD72" s="124"/>
      <c r="AE72" s="124">
        <v>1</v>
      </c>
      <c r="AF72" s="124"/>
      <c r="AG72" s="124">
        <v>0</v>
      </c>
      <c r="AH72" s="124"/>
      <c r="AI72" s="124">
        <v>0</v>
      </c>
      <c r="AJ72" s="125"/>
    </row>
    <row r="73" spans="1:36" ht="21" customHeight="1" x14ac:dyDescent="0.25">
      <c r="A73" s="122">
        <v>42907</v>
      </c>
      <c r="B73" s="87" t="s">
        <v>111</v>
      </c>
      <c r="C73" s="123">
        <v>5</v>
      </c>
      <c r="D73" s="92">
        <v>11</v>
      </c>
      <c r="E73" s="201">
        <v>1</v>
      </c>
      <c r="F73" s="123"/>
      <c r="G73" s="89">
        <v>5</v>
      </c>
      <c r="H73" s="123">
        <v>132</v>
      </c>
      <c r="I73" s="123">
        <v>32</v>
      </c>
      <c r="J73" s="124"/>
      <c r="K73" s="124">
        <v>0</v>
      </c>
      <c r="L73" s="124">
        <v>0</v>
      </c>
      <c r="M73" s="124">
        <v>0</v>
      </c>
      <c r="N73" s="124">
        <v>0</v>
      </c>
      <c r="O73" s="124"/>
      <c r="P73" s="124"/>
      <c r="Q73" s="124"/>
      <c r="R73" s="124"/>
      <c r="S73" s="124"/>
      <c r="T73" s="124"/>
      <c r="U73" s="124">
        <v>0</v>
      </c>
      <c r="V73" s="124"/>
      <c r="W73" s="124">
        <v>6</v>
      </c>
      <c r="X73" s="124"/>
      <c r="Y73" s="124">
        <v>0</v>
      </c>
      <c r="Z73" s="124"/>
      <c r="AA73" s="124">
        <v>1</v>
      </c>
      <c r="AB73" s="124"/>
      <c r="AC73" s="124">
        <v>0</v>
      </c>
      <c r="AD73" s="124"/>
      <c r="AE73" s="124">
        <v>0</v>
      </c>
      <c r="AF73" s="124"/>
      <c r="AG73" s="124">
        <v>0</v>
      </c>
      <c r="AH73" s="124"/>
      <c r="AI73" s="124">
        <v>0</v>
      </c>
      <c r="AJ73" s="125"/>
    </row>
    <row r="74" spans="1:36" ht="21" customHeight="1" thickBot="1" x14ac:dyDescent="0.3">
      <c r="A74" s="126">
        <v>42907</v>
      </c>
      <c r="B74" s="93" t="s">
        <v>111</v>
      </c>
      <c r="C74" s="127">
        <v>5</v>
      </c>
      <c r="D74" s="93">
        <v>12</v>
      </c>
      <c r="E74" s="202">
        <v>1</v>
      </c>
      <c r="F74" s="127"/>
      <c r="G74" s="94">
        <v>5</v>
      </c>
      <c r="H74" s="127">
        <v>130</v>
      </c>
      <c r="I74" s="127">
        <v>50</v>
      </c>
      <c r="J74" s="128"/>
      <c r="K74" s="128">
        <v>0</v>
      </c>
      <c r="L74" s="128">
        <v>0</v>
      </c>
      <c r="M74" s="128">
        <v>0</v>
      </c>
      <c r="N74" s="128">
        <v>0</v>
      </c>
      <c r="O74" s="128">
        <v>0</v>
      </c>
      <c r="P74" s="128">
        <v>0</v>
      </c>
      <c r="Q74" s="128">
        <v>0</v>
      </c>
      <c r="R74" s="128">
        <v>0</v>
      </c>
      <c r="S74" s="128"/>
      <c r="T74" s="128"/>
      <c r="U74" s="128">
        <v>0</v>
      </c>
      <c r="V74" s="128"/>
      <c r="W74" s="128">
        <v>0</v>
      </c>
      <c r="X74" s="128"/>
      <c r="Y74" s="128">
        <v>0</v>
      </c>
      <c r="Z74" s="128"/>
      <c r="AA74" s="128">
        <v>0</v>
      </c>
      <c r="AB74" s="128"/>
      <c r="AC74" s="128">
        <v>1</v>
      </c>
      <c r="AD74" s="128"/>
      <c r="AE74" s="128">
        <v>0</v>
      </c>
      <c r="AF74" s="128"/>
      <c r="AG74" s="128">
        <v>0</v>
      </c>
      <c r="AH74" s="128"/>
      <c r="AI74" s="128">
        <v>0</v>
      </c>
      <c r="AJ74" s="129"/>
    </row>
    <row r="75" spans="1:36" ht="21" customHeight="1" x14ac:dyDescent="0.25">
      <c r="A75" s="172">
        <v>42934</v>
      </c>
      <c r="B75" s="38" t="s">
        <v>110</v>
      </c>
      <c r="C75" s="39">
        <v>6</v>
      </c>
      <c r="D75" s="38">
        <v>1</v>
      </c>
      <c r="E75" s="38">
        <v>2</v>
      </c>
      <c r="F75" s="38"/>
      <c r="G75" s="40">
        <v>5</v>
      </c>
      <c r="H75" s="173">
        <v>173</v>
      </c>
      <c r="I75" s="173">
        <v>68</v>
      </c>
      <c r="J75" s="174"/>
      <c r="K75" s="174">
        <v>6</v>
      </c>
      <c r="L75" s="174">
        <v>8</v>
      </c>
      <c r="M75" s="174">
        <v>0</v>
      </c>
      <c r="N75" s="174">
        <v>0</v>
      </c>
      <c r="O75" s="174">
        <v>0</v>
      </c>
      <c r="P75" s="174">
        <v>0</v>
      </c>
      <c r="Q75" s="174">
        <v>0</v>
      </c>
      <c r="R75" s="174">
        <v>0</v>
      </c>
      <c r="S75" s="174">
        <v>0</v>
      </c>
      <c r="T75" s="174">
        <v>0</v>
      </c>
      <c r="U75" s="174">
        <v>0</v>
      </c>
      <c r="V75" s="174">
        <v>0</v>
      </c>
      <c r="W75" s="174">
        <v>32</v>
      </c>
      <c r="X75" s="174">
        <v>36</v>
      </c>
      <c r="Y75" s="174">
        <v>0</v>
      </c>
      <c r="Z75" s="174">
        <v>0</v>
      </c>
      <c r="AA75" s="174">
        <v>0</v>
      </c>
      <c r="AB75" s="174">
        <v>0</v>
      </c>
      <c r="AC75" s="174">
        <v>23</v>
      </c>
      <c r="AD75" s="174">
        <v>26</v>
      </c>
      <c r="AE75" s="174">
        <v>0</v>
      </c>
      <c r="AF75" s="174">
        <v>0</v>
      </c>
      <c r="AG75" s="174">
        <v>0</v>
      </c>
      <c r="AH75" s="174">
        <v>0</v>
      </c>
      <c r="AI75" s="174">
        <v>1</v>
      </c>
      <c r="AJ75" s="175">
        <v>2</v>
      </c>
    </row>
    <row r="76" spans="1:36" ht="21" customHeight="1" x14ac:dyDescent="0.25">
      <c r="A76" s="130">
        <v>42934</v>
      </c>
      <c r="B76" s="45" t="s">
        <v>110</v>
      </c>
      <c r="C76" s="46">
        <v>6</v>
      </c>
      <c r="D76" s="45">
        <v>2</v>
      </c>
      <c r="E76" s="45">
        <v>2</v>
      </c>
      <c r="F76" s="45"/>
      <c r="G76" s="47">
        <v>5</v>
      </c>
      <c r="H76" s="132">
        <v>160</v>
      </c>
      <c r="I76" s="132">
        <v>49</v>
      </c>
      <c r="J76" s="134"/>
      <c r="K76" s="134">
        <v>9</v>
      </c>
      <c r="L76" s="134">
        <v>10</v>
      </c>
      <c r="M76" s="134">
        <v>2</v>
      </c>
      <c r="N76" s="134">
        <v>0</v>
      </c>
      <c r="O76" s="134">
        <v>0</v>
      </c>
      <c r="P76" s="134">
        <v>0</v>
      </c>
      <c r="Q76" s="134">
        <v>0</v>
      </c>
      <c r="R76" s="134">
        <v>0</v>
      </c>
      <c r="S76" s="134">
        <v>0</v>
      </c>
      <c r="T76" s="134">
        <v>0</v>
      </c>
      <c r="U76" s="134">
        <v>82</v>
      </c>
      <c r="V76" s="134">
        <v>97</v>
      </c>
      <c r="W76" s="134">
        <v>1</v>
      </c>
      <c r="X76" s="134">
        <v>0</v>
      </c>
      <c r="Y76" s="134">
        <v>0</v>
      </c>
      <c r="Z76" s="134">
        <v>2</v>
      </c>
      <c r="AA76" s="134">
        <v>0</v>
      </c>
      <c r="AB76" s="134">
        <v>0</v>
      </c>
      <c r="AC76" s="134">
        <v>0</v>
      </c>
      <c r="AD76" s="134">
        <v>0</v>
      </c>
      <c r="AE76" s="134">
        <v>13</v>
      </c>
      <c r="AF76" s="134">
        <v>20</v>
      </c>
      <c r="AG76" s="134">
        <v>0</v>
      </c>
      <c r="AH76" s="134">
        <v>0</v>
      </c>
      <c r="AI76" s="134">
        <v>0</v>
      </c>
      <c r="AJ76" s="135">
        <v>2</v>
      </c>
    </row>
    <row r="77" spans="1:36" ht="21" customHeight="1" x14ac:dyDescent="0.25">
      <c r="A77" s="130">
        <v>42934</v>
      </c>
      <c r="B77" s="45" t="s">
        <v>110</v>
      </c>
      <c r="C77" s="46">
        <v>6</v>
      </c>
      <c r="D77" s="45">
        <v>3</v>
      </c>
      <c r="E77" s="45">
        <v>2</v>
      </c>
      <c r="F77" s="45"/>
      <c r="G77" s="47">
        <v>5</v>
      </c>
      <c r="H77" s="132">
        <v>111</v>
      </c>
      <c r="I77" s="132">
        <v>10</v>
      </c>
      <c r="J77" s="134"/>
      <c r="K77" s="134">
        <v>5</v>
      </c>
      <c r="L77" s="134">
        <v>6</v>
      </c>
      <c r="M77" s="134">
        <v>0</v>
      </c>
      <c r="N77" s="134">
        <v>0</v>
      </c>
      <c r="O77" s="134">
        <v>0</v>
      </c>
      <c r="P77" s="134">
        <v>0</v>
      </c>
      <c r="Q77" s="134">
        <v>0</v>
      </c>
      <c r="R77" s="134">
        <v>0</v>
      </c>
      <c r="S77" s="134">
        <v>0</v>
      </c>
      <c r="T77" s="134">
        <v>0</v>
      </c>
      <c r="U77" s="134">
        <v>0</v>
      </c>
      <c r="V77" s="134">
        <v>0</v>
      </c>
      <c r="W77" s="134">
        <v>12</v>
      </c>
      <c r="X77" s="134">
        <v>13</v>
      </c>
      <c r="Y77" s="134">
        <v>0</v>
      </c>
      <c r="Z77" s="134">
        <v>0</v>
      </c>
      <c r="AA77" s="134">
        <v>0</v>
      </c>
      <c r="AB77" s="134">
        <v>0</v>
      </c>
      <c r="AC77" s="134">
        <v>8</v>
      </c>
      <c r="AD77" s="134">
        <v>8</v>
      </c>
      <c r="AE77" s="134">
        <v>0</v>
      </c>
      <c r="AF77" s="134">
        <v>0</v>
      </c>
      <c r="AG77" s="134">
        <v>0</v>
      </c>
      <c r="AH77" s="134">
        <v>0</v>
      </c>
      <c r="AI77" s="134">
        <v>0</v>
      </c>
      <c r="AJ77" s="135">
        <v>0</v>
      </c>
    </row>
    <row r="78" spans="1:36" ht="21" customHeight="1" x14ac:dyDescent="0.25">
      <c r="A78" s="130">
        <v>42934</v>
      </c>
      <c r="B78" s="45" t="s">
        <v>110</v>
      </c>
      <c r="C78" s="46">
        <v>6</v>
      </c>
      <c r="D78" s="45">
        <v>4</v>
      </c>
      <c r="E78" s="45">
        <v>2</v>
      </c>
      <c r="F78" s="45"/>
      <c r="G78" s="47">
        <v>5</v>
      </c>
      <c r="H78" s="132">
        <v>307</v>
      </c>
      <c r="I78" s="132">
        <v>34</v>
      </c>
      <c r="J78" s="134"/>
      <c r="K78" s="134">
        <v>3</v>
      </c>
      <c r="L78" s="134">
        <v>0</v>
      </c>
      <c r="M78" s="134">
        <v>0</v>
      </c>
      <c r="N78" s="134">
        <v>0</v>
      </c>
      <c r="O78" s="134">
        <v>0</v>
      </c>
      <c r="P78" s="134">
        <v>0</v>
      </c>
      <c r="Q78" s="134">
        <v>0</v>
      </c>
      <c r="R78" s="134">
        <v>0</v>
      </c>
      <c r="S78" s="134">
        <v>0</v>
      </c>
      <c r="T78" s="134">
        <v>0</v>
      </c>
      <c r="U78" s="134">
        <v>0</v>
      </c>
      <c r="V78" s="134">
        <v>0</v>
      </c>
      <c r="W78" s="134">
        <v>0</v>
      </c>
      <c r="X78" s="134">
        <v>0</v>
      </c>
      <c r="Y78" s="134">
        <v>1</v>
      </c>
      <c r="Z78" s="134">
        <v>3</v>
      </c>
      <c r="AA78" s="134">
        <v>0</v>
      </c>
      <c r="AB78" s="134">
        <v>0</v>
      </c>
      <c r="AC78" s="134">
        <v>0</v>
      </c>
      <c r="AD78" s="134">
        <v>1</v>
      </c>
      <c r="AE78" s="134">
        <v>0</v>
      </c>
      <c r="AF78" s="134">
        <v>0</v>
      </c>
      <c r="AG78" s="134">
        <v>0</v>
      </c>
      <c r="AH78" s="134">
        <v>0</v>
      </c>
      <c r="AI78" s="134">
        <v>1</v>
      </c>
      <c r="AJ78" s="135">
        <v>0</v>
      </c>
    </row>
    <row r="79" spans="1:36" ht="21" customHeight="1" x14ac:dyDescent="0.25">
      <c r="A79" s="130">
        <v>42934</v>
      </c>
      <c r="B79" s="45" t="s">
        <v>110</v>
      </c>
      <c r="C79" s="46">
        <v>6</v>
      </c>
      <c r="D79" s="45">
        <v>5</v>
      </c>
      <c r="E79" s="45">
        <v>2</v>
      </c>
      <c r="F79" s="45"/>
      <c r="G79" s="47">
        <v>5</v>
      </c>
      <c r="H79" s="132">
        <v>189</v>
      </c>
      <c r="I79" s="132">
        <v>32</v>
      </c>
      <c r="J79" s="134"/>
      <c r="K79" s="134">
        <v>0</v>
      </c>
      <c r="L79" s="134">
        <v>0</v>
      </c>
      <c r="M79" s="134">
        <v>0</v>
      </c>
      <c r="N79" s="134">
        <v>0</v>
      </c>
      <c r="O79" s="134">
        <v>0</v>
      </c>
      <c r="P79" s="134">
        <v>0</v>
      </c>
      <c r="Q79" s="134">
        <v>0</v>
      </c>
      <c r="R79" s="134">
        <v>0</v>
      </c>
      <c r="S79" s="134">
        <v>0</v>
      </c>
      <c r="T79" s="134">
        <v>0</v>
      </c>
      <c r="U79" s="134">
        <v>0</v>
      </c>
      <c r="V79" s="134">
        <v>0</v>
      </c>
      <c r="W79" s="134">
        <v>7</v>
      </c>
      <c r="X79" s="134">
        <v>3</v>
      </c>
      <c r="Y79" s="134">
        <v>0</v>
      </c>
      <c r="Z79" s="134">
        <v>0</v>
      </c>
      <c r="AA79" s="134">
        <v>0</v>
      </c>
      <c r="AB79" s="134">
        <v>0</v>
      </c>
      <c r="AC79" s="134">
        <v>1</v>
      </c>
      <c r="AD79" s="134">
        <v>2</v>
      </c>
      <c r="AE79" s="134">
        <v>0</v>
      </c>
      <c r="AF79" s="134">
        <v>0</v>
      </c>
      <c r="AG79" s="134">
        <v>0</v>
      </c>
      <c r="AH79" s="134">
        <v>0</v>
      </c>
      <c r="AI79" s="134">
        <v>0</v>
      </c>
      <c r="AJ79" s="135">
        <v>0</v>
      </c>
    </row>
    <row r="80" spans="1:36" ht="21" customHeight="1" x14ac:dyDescent="0.25">
      <c r="A80" s="130">
        <v>42934</v>
      </c>
      <c r="B80" s="45" t="s">
        <v>110</v>
      </c>
      <c r="C80" s="46">
        <v>6</v>
      </c>
      <c r="D80" s="46">
        <v>6</v>
      </c>
      <c r="E80" s="45">
        <v>2</v>
      </c>
      <c r="F80" s="47"/>
      <c r="G80" s="47">
        <v>5</v>
      </c>
      <c r="H80" s="132">
        <v>77</v>
      </c>
      <c r="I80" s="132">
        <v>68</v>
      </c>
      <c r="J80" s="134"/>
      <c r="K80" s="134">
        <v>0</v>
      </c>
      <c r="L80" s="134">
        <v>0</v>
      </c>
      <c r="M80" s="134">
        <v>0</v>
      </c>
      <c r="N80" s="134">
        <v>0</v>
      </c>
      <c r="O80" s="134">
        <v>0</v>
      </c>
      <c r="P80" s="134">
        <v>0</v>
      </c>
      <c r="Q80" s="134">
        <v>0</v>
      </c>
      <c r="R80" s="134">
        <v>0</v>
      </c>
      <c r="S80" s="134">
        <v>0</v>
      </c>
      <c r="T80" s="134">
        <v>0</v>
      </c>
      <c r="U80" s="134">
        <v>0</v>
      </c>
      <c r="V80" s="134">
        <v>0</v>
      </c>
      <c r="W80" s="134">
        <v>7</v>
      </c>
      <c r="X80" s="134">
        <v>3</v>
      </c>
      <c r="Y80" s="134">
        <v>0</v>
      </c>
      <c r="Z80" s="134">
        <v>0</v>
      </c>
      <c r="AA80" s="134">
        <v>0</v>
      </c>
      <c r="AB80" s="134">
        <v>0</v>
      </c>
      <c r="AC80" s="134">
        <v>1</v>
      </c>
      <c r="AD80" s="134">
        <v>2</v>
      </c>
      <c r="AE80" s="134">
        <v>0</v>
      </c>
      <c r="AF80" s="134">
        <v>0</v>
      </c>
      <c r="AG80" s="134">
        <v>0</v>
      </c>
      <c r="AH80" s="134">
        <v>0</v>
      </c>
      <c r="AI80" s="134">
        <v>0</v>
      </c>
      <c r="AJ80" s="135">
        <v>0</v>
      </c>
    </row>
    <row r="81" spans="1:36" ht="21" customHeight="1" x14ac:dyDescent="0.25">
      <c r="A81" s="122">
        <v>42934</v>
      </c>
      <c r="B81" s="87" t="s">
        <v>111</v>
      </c>
      <c r="C81" s="104">
        <v>6</v>
      </c>
      <c r="D81" s="88">
        <v>7</v>
      </c>
      <c r="E81" s="116">
        <v>1</v>
      </c>
      <c r="F81" s="105"/>
      <c r="G81" s="89">
        <v>5</v>
      </c>
      <c r="H81" s="123">
        <v>126</v>
      </c>
      <c r="I81" s="123">
        <v>15</v>
      </c>
      <c r="J81" s="124"/>
      <c r="K81" s="124">
        <v>3</v>
      </c>
      <c r="L81" s="124">
        <v>0</v>
      </c>
      <c r="M81" s="124">
        <v>0</v>
      </c>
      <c r="N81" s="124">
        <v>0</v>
      </c>
      <c r="O81" s="124">
        <v>0</v>
      </c>
      <c r="P81" s="124">
        <v>0</v>
      </c>
      <c r="Q81" s="124">
        <v>0</v>
      </c>
      <c r="R81" s="124">
        <v>0</v>
      </c>
      <c r="S81" s="124">
        <v>0</v>
      </c>
      <c r="T81" s="124">
        <v>0</v>
      </c>
      <c r="U81" s="124">
        <v>0</v>
      </c>
      <c r="V81" s="124">
        <v>0</v>
      </c>
      <c r="W81" s="124">
        <v>3</v>
      </c>
      <c r="X81" s="124">
        <v>1</v>
      </c>
      <c r="Y81" s="124">
        <v>0</v>
      </c>
      <c r="Z81" s="124">
        <v>0</v>
      </c>
      <c r="AA81" s="124">
        <v>0</v>
      </c>
      <c r="AB81" s="124">
        <v>0</v>
      </c>
      <c r="AC81" s="124">
        <v>0</v>
      </c>
      <c r="AD81" s="124">
        <v>1</v>
      </c>
      <c r="AE81" s="124">
        <v>0</v>
      </c>
      <c r="AF81" s="124">
        <v>0</v>
      </c>
      <c r="AG81" s="124"/>
      <c r="AH81" s="124">
        <v>0</v>
      </c>
      <c r="AI81" s="124">
        <v>0</v>
      </c>
      <c r="AJ81" s="125">
        <v>0</v>
      </c>
    </row>
    <row r="82" spans="1:36" ht="21" customHeight="1" x14ac:dyDescent="0.25">
      <c r="A82" s="122">
        <v>42934</v>
      </c>
      <c r="B82" s="87" t="s">
        <v>111</v>
      </c>
      <c r="C82" s="104">
        <v>6</v>
      </c>
      <c r="D82" s="87">
        <v>8</v>
      </c>
      <c r="E82" s="116">
        <v>1</v>
      </c>
      <c r="F82" s="105"/>
      <c r="G82" s="89">
        <v>5</v>
      </c>
      <c r="H82" s="123">
        <v>161</v>
      </c>
      <c r="I82" s="123">
        <v>22</v>
      </c>
      <c r="J82" s="124"/>
      <c r="K82" s="124">
        <v>2</v>
      </c>
      <c r="L82" s="124">
        <v>0</v>
      </c>
      <c r="M82" s="124">
        <v>0</v>
      </c>
      <c r="N82" s="124">
        <v>0</v>
      </c>
      <c r="O82" s="124">
        <v>0</v>
      </c>
      <c r="P82" s="124">
        <v>0</v>
      </c>
      <c r="Q82" s="124">
        <v>0</v>
      </c>
      <c r="R82" s="124">
        <v>0</v>
      </c>
      <c r="S82" s="124">
        <v>0</v>
      </c>
      <c r="T82" s="124">
        <v>0</v>
      </c>
      <c r="U82" s="124">
        <v>0</v>
      </c>
      <c r="V82" s="124">
        <v>0</v>
      </c>
      <c r="W82" s="124">
        <v>29</v>
      </c>
      <c r="X82" s="124">
        <v>61</v>
      </c>
      <c r="Y82" s="124">
        <v>0</v>
      </c>
      <c r="Z82" s="124">
        <v>0</v>
      </c>
      <c r="AA82" s="124">
        <v>0</v>
      </c>
      <c r="AB82" s="124">
        <v>0</v>
      </c>
      <c r="AC82" s="124">
        <v>4</v>
      </c>
      <c r="AD82" s="124">
        <v>4</v>
      </c>
      <c r="AE82" s="124">
        <v>0</v>
      </c>
      <c r="AF82" s="124">
        <v>0</v>
      </c>
      <c r="AG82" s="124">
        <v>0</v>
      </c>
      <c r="AH82" s="124">
        <v>0</v>
      </c>
      <c r="AI82" s="124">
        <v>0</v>
      </c>
      <c r="AJ82" s="125">
        <v>1</v>
      </c>
    </row>
    <row r="83" spans="1:36" ht="21" customHeight="1" x14ac:dyDescent="0.25">
      <c r="A83" s="122">
        <v>42934</v>
      </c>
      <c r="B83" s="87" t="s">
        <v>111</v>
      </c>
      <c r="C83" s="104">
        <v>6</v>
      </c>
      <c r="D83" s="87">
        <v>9</v>
      </c>
      <c r="E83" s="116">
        <v>1</v>
      </c>
      <c r="F83" s="105"/>
      <c r="G83" s="89">
        <v>5</v>
      </c>
      <c r="H83" s="123">
        <v>153</v>
      </c>
      <c r="I83" s="123">
        <v>28</v>
      </c>
      <c r="J83" s="124">
        <v>0</v>
      </c>
      <c r="K83" s="124">
        <v>0</v>
      </c>
      <c r="L83" s="124">
        <v>0</v>
      </c>
      <c r="M83" s="124">
        <v>2</v>
      </c>
      <c r="N83" s="124">
        <v>0</v>
      </c>
      <c r="O83" s="124">
        <v>0</v>
      </c>
      <c r="P83" s="124">
        <v>0</v>
      </c>
      <c r="Q83" s="124">
        <v>0</v>
      </c>
      <c r="R83" s="124">
        <v>0</v>
      </c>
      <c r="S83" s="124">
        <v>0</v>
      </c>
      <c r="T83" s="124">
        <v>0</v>
      </c>
      <c r="U83" s="124">
        <v>0</v>
      </c>
      <c r="V83" s="124">
        <v>0</v>
      </c>
      <c r="W83" s="124">
        <v>10</v>
      </c>
      <c r="X83" s="124">
        <v>17</v>
      </c>
      <c r="Y83" s="124">
        <v>0</v>
      </c>
      <c r="Z83" s="124">
        <v>0</v>
      </c>
      <c r="AA83" s="124">
        <v>0</v>
      </c>
      <c r="AB83" s="124">
        <v>0</v>
      </c>
      <c r="AC83" s="124">
        <v>1</v>
      </c>
      <c r="AD83" s="124">
        <v>3</v>
      </c>
      <c r="AE83" s="124">
        <v>0</v>
      </c>
      <c r="AF83" s="124">
        <v>0</v>
      </c>
      <c r="AG83" s="124">
        <v>0</v>
      </c>
      <c r="AH83" s="124">
        <v>0</v>
      </c>
      <c r="AI83" s="124">
        <v>1</v>
      </c>
      <c r="AJ83" s="125">
        <v>0</v>
      </c>
    </row>
    <row r="84" spans="1:36" ht="21" customHeight="1" x14ac:dyDescent="0.25">
      <c r="A84" s="122">
        <v>42934</v>
      </c>
      <c r="B84" s="87" t="s">
        <v>111</v>
      </c>
      <c r="C84" s="104">
        <v>6</v>
      </c>
      <c r="D84" s="92">
        <v>10</v>
      </c>
      <c r="E84" s="117">
        <v>1</v>
      </c>
      <c r="F84" s="105"/>
      <c r="G84" s="89">
        <v>5</v>
      </c>
      <c r="H84" s="123">
        <v>219</v>
      </c>
      <c r="I84" s="123">
        <v>8</v>
      </c>
      <c r="J84" s="124"/>
      <c r="K84" s="124">
        <v>5</v>
      </c>
      <c r="L84" s="124">
        <v>0</v>
      </c>
      <c r="M84" s="124">
        <v>0</v>
      </c>
      <c r="N84" s="124">
        <v>0</v>
      </c>
      <c r="O84" s="124">
        <v>0</v>
      </c>
      <c r="P84" s="124">
        <v>0</v>
      </c>
      <c r="Q84" s="124">
        <v>0</v>
      </c>
      <c r="R84" s="124">
        <v>0</v>
      </c>
      <c r="S84" s="124">
        <v>0</v>
      </c>
      <c r="T84" s="124">
        <v>0</v>
      </c>
      <c r="U84" s="124">
        <v>0</v>
      </c>
      <c r="V84" s="124">
        <v>0</v>
      </c>
      <c r="W84" s="124">
        <v>4</v>
      </c>
      <c r="X84" s="124">
        <v>1</v>
      </c>
      <c r="Y84" s="124">
        <v>0</v>
      </c>
      <c r="Z84" s="124">
        <v>0</v>
      </c>
      <c r="AA84" s="124">
        <v>0</v>
      </c>
      <c r="AB84" s="124">
        <v>0</v>
      </c>
      <c r="AC84" s="124">
        <v>0</v>
      </c>
      <c r="AD84" s="124">
        <v>0</v>
      </c>
      <c r="AE84" s="124">
        <v>0</v>
      </c>
      <c r="AF84" s="124">
        <v>0</v>
      </c>
      <c r="AG84" s="124">
        <v>0</v>
      </c>
      <c r="AH84" s="124">
        <v>0</v>
      </c>
      <c r="AI84" s="124">
        <v>2</v>
      </c>
      <c r="AJ84" s="125">
        <v>0</v>
      </c>
    </row>
    <row r="85" spans="1:36" ht="21" customHeight="1" x14ac:dyDescent="0.25">
      <c r="A85" s="122">
        <v>42934</v>
      </c>
      <c r="B85" s="87" t="s">
        <v>111</v>
      </c>
      <c r="C85" s="104">
        <v>6</v>
      </c>
      <c r="D85" s="92">
        <v>11</v>
      </c>
      <c r="E85" s="117">
        <v>1</v>
      </c>
      <c r="F85" s="105"/>
      <c r="G85" s="89">
        <v>5</v>
      </c>
      <c r="H85" s="123">
        <v>145</v>
      </c>
      <c r="I85" s="123">
        <v>18</v>
      </c>
      <c r="J85" s="124"/>
      <c r="K85" s="124">
        <v>3</v>
      </c>
      <c r="L85" s="124">
        <v>0</v>
      </c>
      <c r="M85" s="124">
        <v>0</v>
      </c>
      <c r="N85" s="124">
        <v>0</v>
      </c>
      <c r="O85" s="124">
        <v>0</v>
      </c>
      <c r="P85" s="124">
        <v>0</v>
      </c>
      <c r="Q85" s="124"/>
      <c r="R85" s="124"/>
      <c r="S85" s="124"/>
      <c r="T85" s="124"/>
      <c r="U85" s="124">
        <v>0</v>
      </c>
      <c r="V85" s="124">
        <v>0</v>
      </c>
      <c r="W85" s="124">
        <v>22</v>
      </c>
      <c r="X85" s="124">
        <v>6</v>
      </c>
      <c r="Y85" s="124">
        <v>0</v>
      </c>
      <c r="Z85" s="124">
        <v>0</v>
      </c>
      <c r="AA85" s="124">
        <v>0</v>
      </c>
      <c r="AB85" s="124">
        <v>0</v>
      </c>
      <c r="AC85" s="124">
        <v>8</v>
      </c>
      <c r="AD85" s="124">
        <v>5</v>
      </c>
      <c r="AE85" s="124">
        <v>0</v>
      </c>
      <c r="AF85" s="124">
        <v>0</v>
      </c>
      <c r="AG85" s="124">
        <v>0</v>
      </c>
      <c r="AH85" s="124">
        <v>0</v>
      </c>
      <c r="AI85" s="124">
        <v>2</v>
      </c>
      <c r="AJ85" s="125">
        <v>1</v>
      </c>
    </row>
    <row r="86" spans="1:36" ht="21" customHeight="1" thickBot="1" x14ac:dyDescent="0.3">
      <c r="A86" s="126">
        <v>42934</v>
      </c>
      <c r="B86" s="95" t="s">
        <v>111</v>
      </c>
      <c r="C86" s="119">
        <v>6</v>
      </c>
      <c r="D86" s="95">
        <v>12</v>
      </c>
      <c r="E86" s="120">
        <v>1</v>
      </c>
      <c r="F86" s="121"/>
      <c r="G86" s="96">
        <v>5</v>
      </c>
      <c r="H86" s="127">
        <v>178</v>
      </c>
      <c r="I86" s="127">
        <v>21</v>
      </c>
      <c r="J86" s="128"/>
      <c r="K86" s="128">
        <v>8</v>
      </c>
      <c r="L86" s="128">
        <v>3</v>
      </c>
      <c r="M86" s="128">
        <v>2</v>
      </c>
      <c r="N86" s="128">
        <v>0</v>
      </c>
      <c r="O86" s="128">
        <v>0</v>
      </c>
      <c r="P86" s="128">
        <v>0</v>
      </c>
      <c r="Q86" s="128">
        <v>0</v>
      </c>
      <c r="R86" s="128">
        <v>0</v>
      </c>
      <c r="S86" s="128">
        <v>0</v>
      </c>
      <c r="T86" s="128">
        <v>0</v>
      </c>
      <c r="U86" s="128">
        <v>0</v>
      </c>
      <c r="V86" s="128">
        <v>0</v>
      </c>
      <c r="W86" s="128">
        <v>8</v>
      </c>
      <c r="X86" s="128">
        <v>7</v>
      </c>
      <c r="Y86" s="128">
        <v>0</v>
      </c>
      <c r="Z86" s="128">
        <v>0</v>
      </c>
      <c r="AA86" s="128">
        <v>0</v>
      </c>
      <c r="AB86" s="128">
        <v>0</v>
      </c>
      <c r="AC86" s="128">
        <v>6</v>
      </c>
      <c r="AD86" s="128">
        <v>11</v>
      </c>
      <c r="AE86" s="128">
        <v>0</v>
      </c>
      <c r="AF86" s="128">
        <v>0</v>
      </c>
      <c r="AG86" s="128">
        <v>0</v>
      </c>
      <c r="AH86" s="128">
        <v>0</v>
      </c>
      <c r="AI86" s="128">
        <v>1</v>
      </c>
      <c r="AJ86" s="129">
        <v>0</v>
      </c>
    </row>
    <row r="87" spans="1:36" ht="21" customHeight="1" x14ac:dyDescent="0.25">
      <c r="A87" s="37">
        <v>42969</v>
      </c>
      <c r="B87" s="38" t="s">
        <v>110</v>
      </c>
      <c r="C87" s="39">
        <v>7</v>
      </c>
      <c r="D87" s="38">
        <v>1</v>
      </c>
      <c r="E87" s="97">
        <v>2</v>
      </c>
      <c r="F87" s="40"/>
      <c r="G87" s="40">
        <v>5</v>
      </c>
      <c r="H87" s="39">
        <v>190</v>
      </c>
      <c r="I87" s="40">
        <v>18</v>
      </c>
      <c r="J87" s="40"/>
      <c r="K87" s="42">
        <v>2</v>
      </c>
      <c r="L87" s="42">
        <v>0</v>
      </c>
      <c r="M87" s="42">
        <v>0</v>
      </c>
      <c r="N87" s="42">
        <v>0</v>
      </c>
      <c r="O87" s="42">
        <v>0</v>
      </c>
      <c r="P87" s="42">
        <v>0</v>
      </c>
      <c r="Q87" s="42">
        <v>0</v>
      </c>
      <c r="R87" s="42">
        <v>0</v>
      </c>
      <c r="S87" s="42">
        <v>0</v>
      </c>
      <c r="T87" s="42">
        <v>0</v>
      </c>
      <c r="U87" s="40">
        <v>0</v>
      </c>
      <c r="V87" s="40">
        <v>0</v>
      </c>
      <c r="W87" s="40">
        <v>5</v>
      </c>
      <c r="X87" s="40">
        <v>3</v>
      </c>
      <c r="Y87" s="40">
        <v>1</v>
      </c>
      <c r="Z87" s="40">
        <v>0</v>
      </c>
      <c r="AA87" s="40">
        <v>1</v>
      </c>
      <c r="AB87" s="40">
        <v>0</v>
      </c>
      <c r="AC87" s="40">
        <v>20</v>
      </c>
      <c r="AD87" s="40">
        <v>23</v>
      </c>
      <c r="AE87" s="40">
        <v>0</v>
      </c>
      <c r="AF87" s="40">
        <v>0</v>
      </c>
      <c r="AG87" s="40">
        <v>0</v>
      </c>
      <c r="AH87" s="40">
        <v>0</v>
      </c>
      <c r="AI87" s="40">
        <v>1</v>
      </c>
      <c r="AJ87" s="43">
        <v>2</v>
      </c>
    </row>
    <row r="88" spans="1:36" ht="21" customHeight="1" x14ac:dyDescent="0.25">
      <c r="A88" s="44">
        <v>42969</v>
      </c>
      <c r="B88" s="45" t="s">
        <v>110</v>
      </c>
      <c r="C88" s="46">
        <v>7</v>
      </c>
      <c r="D88" s="45">
        <v>2</v>
      </c>
      <c r="E88" s="45">
        <v>2</v>
      </c>
      <c r="F88" s="47"/>
      <c r="G88" s="47">
        <v>5</v>
      </c>
      <c r="H88" s="46">
        <v>212</v>
      </c>
      <c r="I88" s="47">
        <v>28</v>
      </c>
      <c r="J88" s="47"/>
      <c r="K88" s="49">
        <v>6</v>
      </c>
      <c r="L88" s="49">
        <v>9</v>
      </c>
      <c r="M88" s="49">
        <v>0</v>
      </c>
      <c r="N88" s="49">
        <v>0</v>
      </c>
      <c r="O88" s="49">
        <v>0</v>
      </c>
      <c r="P88" s="49">
        <v>0</v>
      </c>
      <c r="Q88" s="49">
        <v>0</v>
      </c>
      <c r="R88" s="49">
        <v>0</v>
      </c>
      <c r="S88" s="49">
        <v>0</v>
      </c>
      <c r="T88" s="49">
        <v>0</v>
      </c>
      <c r="U88" s="47">
        <v>0</v>
      </c>
      <c r="V88" s="47">
        <v>0</v>
      </c>
      <c r="W88" s="47">
        <v>94</v>
      </c>
      <c r="X88" s="47">
        <v>78</v>
      </c>
      <c r="Y88" s="47">
        <v>0</v>
      </c>
      <c r="Z88" s="47">
        <v>0</v>
      </c>
      <c r="AA88" s="47">
        <v>0</v>
      </c>
      <c r="AB88" s="47">
        <v>0</v>
      </c>
      <c r="AC88" s="47">
        <v>29</v>
      </c>
      <c r="AD88" s="47">
        <v>43</v>
      </c>
      <c r="AE88" s="47">
        <v>0</v>
      </c>
      <c r="AF88" s="47">
        <v>0</v>
      </c>
      <c r="AG88" s="47">
        <v>0</v>
      </c>
      <c r="AH88" s="47">
        <v>0</v>
      </c>
      <c r="AI88" s="47">
        <v>2</v>
      </c>
      <c r="AJ88" s="50">
        <v>0</v>
      </c>
    </row>
    <row r="89" spans="1:36" ht="21" customHeight="1" x14ac:dyDescent="0.25">
      <c r="A89" s="44">
        <v>42969</v>
      </c>
      <c r="B89" s="45" t="s">
        <v>110</v>
      </c>
      <c r="C89" s="46">
        <v>7</v>
      </c>
      <c r="D89" s="45">
        <v>3</v>
      </c>
      <c r="E89" s="45">
        <v>2</v>
      </c>
      <c r="F89" s="47"/>
      <c r="G89" s="47">
        <v>5</v>
      </c>
      <c r="H89" s="46">
        <v>204</v>
      </c>
      <c r="I89" s="47">
        <v>62</v>
      </c>
      <c r="J89" s="47"/>
      <c r="K89" s="49">
        <v>4</v>
      </c>
      <c r="L89" s="49">
        <v>6</v>
      </c>
      <c r="M89" s="49">
        <v>2</v>
      </c>
      <c r="N89" s="49">
        <v>0</v>
      </c>
      <c r="O89" s="49">
        <v>0</v>
      </c>
      <c r="P89" s="49">
        <v>0</v>
      </c>
      <c r="Q89" s="49">
        <v>0</v>
      </c>
      <c r="R89" s="49">
        <v>0</v>
      </c>
      <c r="S89" s="49">
        <v>0</v>
      </c>
      <c r="T89" s="49">
        <v>0</v>
      </c>
      <c r="U89" s="47">
        <v>0</v>
      </c>
      <c r="V89" s="47">
        <v>0</v>
      </c>
      <c r="W89" s="47">
        <v>55</v>
      </c>
      <c r="X89" s="47">
        <v>41</v>
      </c>
      <c r="Y89" s="47">
        <v>0</v>
      </c>
      <c r="Z89" s="47">
        <v>0</v>
      </c>
      <c r="AA89" s="47">
        <v>1</v>
      </c>
      <c r="AB89" s="47">
        <v>3</v>
      </c>
      <c r="AC89" s="47">
        <v>71</v>
      </c>
      <c r="AD89" s="47">
        <v>76</v>
      </c>
      <c r="AE89" s="47">
        <v>0</v>
      </c>
      <c r="AF89" s="47">
        <v>0</v>
      </c>
      <c r="AG89" s="47">
        <v>0</v>
      </c>
      <c r="AH89" s="47">
        <v>0</v>
      </c>
      <c r="AI89" s="47">
        <v>3</v>
      </c>
      <c r="AJ89" s="50">
        <v>11</v>
      </c>
    </row>
    <row r="90" spans="1:36" ht="21" customHeight="1" x14ac:dyDescent="0.25">
      <c r="A90" s="44">
        <v>42969</v>
      </c>
      <c r="B90" s="45" t="s">
        <v>110</v>
      </c>
      <c r="C90" s="46">
        <v>7</v>
      </c>
      <c r="D90" s="45">
        <v>4</v>
      </c>
      <c r="E90" s="45">
        <v>2</v>
      </c>
      <c r="F90" s="47"/>
      <c r="G90" s="47">
        <v>5</v>
      </c>
      <c r="H90" s="46">
        <v>398</v>
      </c>
      <c r="I90" s="47">
        <v>20</v>
      </c>
      <c r="J90" s="47"/>
      <c r="K90" s="49">
        <v>0</v>
      </c>
      <c r="L90" s="49">
        <v>0</v>
      </c>
      <c r="M90" s="49">
        <v>0</v>
      </c>
      <c r="N90" s="49">
        <v>0</v>
      </c>
      <c r="O90" s="49">
        <v>0</v>
      </c>
      <c r="P90" s="49">
        <v>2</v>
      </c>
      <c r="Q90" s="49">
        <v>0</v>
      </c>
      <c r="R90" s="49">
        <v>0</v>
      </c>
      <c r="S90" s="49">
        <v>0</v>
      </c>
      <c r="T90" s="49">
        <v>0</v>
      </c>
      <c r="U90" s="47">
        <v>0</v>
      </c>
      <c r="V90" s="47">
        <v>0</v>
      </c>
      <c r="W90" s="47">
        <v>30</v>
      </c>
      <c r="X90" s="47">
        <v>20</v>
      </c>
      <c r="Y90" s="47">
        <v>0</v>
      </c>
      <c r="Z90" s="47">
        <v>0</v>
      </c>
      <c r="AA90" s="47">
        <v>1</v>
      </c>
      <c r="AB90" s="47">
        <v>0</v>
      </c>
      <c r="AC90" s="47">
        <v>1</v>
      </c>
      <c r="AD90" s="47">
        <v>0</v>
      </c>
      <c r="AE90" s="47">
        <v>0</v>
      </c>
      <c r="AF90" s="47">
        <v>0</v>
      </c>
      <c r="AG90" s="47">
        <v>0</v>
      </c>
      <c r="AH90" s="47">
        <v>0</v>
      </c>
      <c r="AI90" s="47">
        <v>2</v>
      </c>
      <c r="AJ90" s="50">
        <v>0</v>
      </c>
    </row>
    <row r="91" spans="1:36" ht="21" customHeight="1" x14ac:dyDescent="0.25">
      <c r="A91" s="44">
        <v>42969</v>
      </c>
      <c r="B91" s="45" t="s">
        <v>110</v>
      </c>
      <c r="C91" s="46">
        <v>7</v>
      </c>
      <c r="D91" s="45">
        <v>5</v>
      </c>
      <c r="E91" s="45">
        <v>2</v>
      </c>
      <c r="F91" s="47"/>
      <c r="G91" s="47">
        <v>5</v>
      </c>
      <c r="H91" s="46">
        <v>193</v>
      </c>
      <c r="I91" s="47">
        <v>14</v>
      </c>
      <c r="J91" s="47"/>
      <c r="K91" s="49">
        <v>1</v>
      </c>
      <c r="L91" s="49">
        <v>0</v>
      </c>
      <c r="M91" s="49">
        <v>0</v>
      </c>
      <c r="N91" s="49">
        <v>0</v>
      </c>
      <c r="O91" s="49">
        <v>0</v>
      </c>
      <c r="P91" s="49">
        <v>0</v>
      </c>
      <c r="Q91" s="49">
        <v>0</v>
      </c>
      <c r="R91" s="49">
        <v>0</v>
      </c>
      <c r="S91" s="49">
        <v>0</v>
      </c>
      <c r="T91" s="49">
        <v>0</v>
      </c>
      <c r="U91" s="47">
        <v>0</v>
      </c>
      <c r="V91" s="47">
        <v>0</v>
      </c>
      <c r="W91" s="47">
        <v>1</v>
      </c>
      <c r="X91" s="47">
        <v>2</v>
      </c>
      <c r="Y91" s="47">
        <v>0</v>
      </c>
      <c r="Z91" s="47">
        <v>0</v>
      </c>
      <c r="AA91" s="47">
        <v>0</v>
      </c>
      <c r="AB91" s="47">
        <v>0</v>
      </c>
      <c r="AC91" s="47">
        <v>0</v>
      </c>
      <c r="AD91" s="47">
        <v>0</v>
      </c>
      <c r="AE91" s="47">
        <v>0</v>
      </c>
      <c r="AF91" s="47">
        <v>0</v>
      </c>
      <c r="AG91" s="47">
        <v>0</v>
      </c>
      <c r="AH91" s="47">
        <v>0</v>
      </c>
      <c r="AI91" s="47">
        <v>1</v>
      </c>
      <c r="AJ91" s="50">
        <v>0</v>
      </c>
    </row>
    <row r="92" spans="1:36" ht="21" customHeight="1" thickBot="1" x14ac:dyDescent="0.3">
      <c r="A92" s="51">
        <v>42969</v>
      </c>
      <c r="B92" s="52" t="s">
        <v>110</v>
      </c>
      <c r="C92" s="53">
        <v>7</v>
      </c>
      <c r="D92" s="53">
        <v>6</v>
      </c>
      <c r="E92" s="52">
        <v>2</v>
      </c>
      <c r="F92" s="54"/>
      <c r="G92" s="54">
        <v>5</v>
      </c>
      <c r="H92" s="53">
        <v>302</v>
      </c>
      <c r="I92" s="54">
        <v>26</v>
      </c>
      <c r="J92" s="54"/>
      <c r="K92" s="55">
        <v>2</v>
      </c>
      <c r="L92" s="55">
        <v>0</v>
      </c>
      <c r="M92" s="55">
        <v>0</v>
      </c>
      <c r="N92" s="55">
        <v>0</v>
      </c>
      <c r="O92" s="55">
        <v>0</v>
      </c>
      <c r="P92" s="55">
        <v>0</v>
      </c>
      <c r="Q92" s="55">
        <v>0</v>
      </c>
      <c r="R92" s="55">
        <v>0</v>
      </c>
      <c r="S92" s="55">
        <v>0</v>
      </c>
      <c r="T92" s="55">
        <v>0</v>
      </c>
      <c r="U92" s="54">
        <v>0</v>
      </c>
      <c r="V92" s="54">
        <v>0</v>
      </c>
      <c r="W92" s="54">
        <v>4</v>
      </c>
      <c r="X92" s="54">
        <v>9</v>
      </c>
      <c r="Y92" s="54">
        <v>0</v>
      </c>
      <c r="Z92" s="54">
        <v>0</v>
      </c>
      <c r="AA92" s="54">
        <v>0</v>
      </c>
      <c r="AB92" s="54">
        <v>0</v>
      </c>
      <c r="AC92" s="54">
        <v>0</v>
      </c>
      <c r="AD92" s="54">
        <v>1</v>
      </c>
      <c r="AE92" s="54">
        <v>0</v>
      </c>
      <c r="AF92" s="54">
        <v>0</v>
      </c>
      <c r="AG92" s="54">
        <v>0</v>
      </c>
      <c r="AH92" s="54">
        <v>0</v>
      </c>
      <c r="AI92" s="54">
        <v>0</v>
      </c>
      <c r="AJ92" s="56">
        <v>0</v>
      </c>
    </row>
    <row r="93" spans="1:36" ht="21" customHeight="1" x14ac:dyDescent="0.25">
      <c r="A93" s="98">
        <v>42969</v>
      </c>
      <c r="B93" s="113" t="s">
        <v>111</v>
      </c>
      <c r="C93" s="99">
        <v>7</v>
      </c>
      <c r="D93" s="114">
        <v>7</v>
      </c>
      <c r="E93" s="100">
        <v>1</v>
      </c>
      <c r="F93" s="100"/>
      <c r="G93" s="115">
        <v>5</v>
      </c>
      <c r="H93" s="99">
        <v>149</v>
      </c>
      <c r="I93" s="100">
        <v>2</v>
      </c>
      <c r="J93" s="100"/>
      <c r="K93" s="101">
        <v>0</v>
      </c>
      <c r="L93" s="101">
        <v>0</v>
      </c>
      <c r="M93" s="101">
        <v>0</v>
      </c>
      <c r="N93" s="101">
        <v>0</v>
      </c>
      <c r="O93" s="101">
        <v>0</v>
      </c>
      <c r="P93" s="101">
        <v>0</v>
      </c>
      <c r="Q93" s="101">
        <v>0</v>
      </c>
      <c r="R93" s="101">
        <v>0</v>
      </c>
      <c r="S93" s="101">
        <v>0</v>
      </c>
      <c r="T93" s="101">
        <v>0</v>
      </c>
      <c r="U93" s="100">
        <v>0</v>
      </c>
      <c r="V93" s="100">
        <v>0</v>
      </c>
      <c r="W93" s="100">
        <v>3</v>
      </c>
      <c r="X93" s="100">
        <v>2</v>
      </c>
      <c r="Y93" s="100">
        <v>0</v>
      </c>
      <c r="Z93" s="100">
        <v>1</v>
      </c>
      <c r="AA93" s="100">
        <v>1</v>
      </c>
      <c r="AB93" s="100"/>
      <c r="AC93" s="100">
        <v>6</v>
      </c>
      <c r="AD93" s="100">
        <v>8</v>
      </c>
      <c r="AE93" s="100">
        <v>0</v>
      </c>
      <c r="AF93" s="100">
        <v>0</v>
      </c>
      <c r="AG93" s="100">
        <v>0</v>
      </c>
      <c r="AH93" s="100">
        <v>0</v>
      </c>
      <c r="AI93" s="100">
        <v>0</v>
      </c>
      <c r="AJ93" s="102">
        <v>0</v>
      </c>
    </row>
    <row r="94" spans="1:36" ht="21" customHeight="1" x14ac:dyDescent="0.25">
      <c r="A94" s="103">
        <v>42969</v>
      </c>
      <c r="B94" s="87" t="s">
        <v>111</v>
      </c>
      <c r="C94" s="104">
        <v>7</v>
      </c>
      <c r="D94" s="87">
        <v>8</v>
      </c>
      <c r="E94" s="105">
        <v>1</v>
      </c>
      <c r="F94" s="105"/>
      <c r="G94" s="89">
        <v>5</v>
      </c>
      <c r="H94" s="104">
        <v>139</v>
      </c>
      <c r="I94" s="105">
        <v>37</v>
      </c>
      <c r="J94" s="105"/>
      <c r="K94" s="106">
        <v>8</v>
      </c>
      <c r="L94" s="106">
        <v>2</v>
      </c>
      <c r="M94" s="106">
        <v>0</v>
      </c>
      <c r="N94" s="106">
        <v>0</v>
      </c>
      <c r="O94" s="106">
        <v>0</v>
      </c>
      <c r="P94" s="106">
        <v>0</v>
      </c>
      <c r="Q94" s="106">
        <v>0</v>
      </c>
      <c r="R94" s="106">
        <v>0</v>
      </c>
      <c r="S94" s="106">
        <v>0</v>
      </c>
      <c r="T94" s="106">
        <v>0</v>
      </c>
      <c r="U94" s="105">
        <v>0</v>
      </c>
      <c r="V94" s="105">
        <v>0</v>
      </c>
      <c r="W94" s="105">
        <v>29</v>
      </c>
      <c r="X94" s="105">
        <v>55</v>
      </c>
      <c r="Y94" s="105">
        <v>0</v>
      </c>
      <c r="Z94" s="105">
        <v>0</v>
      </c>
      <c r="AA94" s="105">
        <v>0</v>
      </c>
      <c r="AB94" s="105">
        <v>0</v>
      </c>
      <c r="AC94" s="105">
        <v>54</v>
      </c>
      <c r="AD94" s="105">
        <v>57</v>
      </c>
      <c r="AE94" s="105">
        <v>0</v>
      </c>
      <c r="AF94" s="105">
        <v>0</v>
      </c>
      <c r="AG94" s="105">
        <v>0</v>
      </c>
      <c r="AH94" s="105">
        <v>0</v>
      </c>
      <c r="AI94" s="105">
        <v>5</v>
      </c>
      <c r="AJ94" s="107">
        <v>7</v>
      </c>
    </row>
    <row r="95" spans="1:36" ht="21" customHeight="1" x14ac:dyDescent="0.25">
      <c r="A95" s="103">
        <v>42969</v>
      </c>
      <c r="B95" s="87" t="s">
        <v>111</v>
      </c>
      <c r="C95" s="104">
        <v>7</v>
      </c>
      <c r="D95" s="87">
        <v>9</v>
      </c>
      <c r="E95" s="105">
        <v>1</v>
      </c>
      <c r="F95" s="105"/>
      <c r="G95" s="89">
        <v>5</v>
      </c>
      <c r="H95" s="104">
        <v>144</v>
      </c>
      <c r="I95" s="105">
        <v>15</v>
      </c>
      <c r="J95" s="105"/>
      <c r="K95" s="106">
        <v>0</v>
      </c>
      <c r="L95" s="106">
        <v>0</v>
      </c>
      <c r="M95" s="106">
        <v>0</v>
      </c>
      <c r="N95" s="106">
        <v>0</v>
      </c>
      <c r="O95" s="106">
        <v>0</v>
      </c>
      <c r="P95" s="106">
        <v>0</v>
      </c>
      <c r="Q95" s="106">
        <v>0</v>
      </c>
      <c r="R95" s="106">
        <v>0</v>
      </c>
      <c r="S95" s="106">
        <v>0</v>
      </c>
      <c r="T95" s="106">
        <v>0</v>
      </c>
      <c r="U95" s="105">
        <v>0</v>
      </c>
      <c r="V95" s="105">
        <v>0</v>
      </c>
      <c r="W95" s="105">
        <v>7</v>
      </c>
      <c r="X95" s="105">
        <v>5</v>
      </c>
      <c r="Y95" s="105">
        <v>0</v>
      </c>
      <c r="Z95" s="105">
        <v>0</v>
      </c>
      <c r="AA95" s="105">
        <v>0</v>
      </c>
      <c r="AB95" s="105">
        <v>0</v>
      </c>
      <c r="AC95" s="105">
        <v>1</v>
      </c>
      <c r="AD95" s="105">
        <v>0</v>
      </c>
      <c r="AE95" s="105">
        <v>0</v>
      </c>
      <c r="AF95" s="105">
        <v>0</v>
      </c>
      <c r="AG95" s="105">
        <v>0</v>
      </c>
      <c r="AH95" s="105">
        <v>0</v>
      </c>
      <c r="AI95" s="105">
        <v>3</v>
      </c>
      <c r="AJ95" s="107">
        <v>0</v>
      </c>
    </row>
    <row r="96" spans="1:36" ht="21" customHeight="1" x14ac:dyDescent="0.25">
      <c r="A96" s="103">
        <v>42969</v>
      </c>
      <c r="B96" s="87" t="s">
        <v>111</v>
      </c>
      <c r="C96" s="104">
        <v>7</v>
      </c>
      <c r="D96" s="92">
        <v>10</v>
      </c>
      <c r="E96" s="105">
        <v>1</v>
      </c>
      <c r="F96" s="105"/>
      <c r="G96" s="89">
        <v>5</v>
      </c>
      <c r="H96" s="104">
        <v>143</v>
      </c>
      <c r="I96" s="105">
        <v>15</v>
      </c>
      <c r="J96" s="105"/>
      <c r="K96" s="106">
        <v>0</v>
      </c>
      <c r="L96" s="106">
        <v>0</v>
      </c>
      <c r="M96" s="106">
        <v>0</v>
      </c>
      <c r="N96" s="106">
        <v>0</v>
      </c>
      <c r="O96" s="106">
        <v>0</v>
      </c>
      <c r="P96" s="106">
        <v>0</v>
      </c>
      <c r="Q96" s="106">
        <v>0</v>
      </c>
      <c r="R96" s="106">
        <v>0</v>
      </c>
      <c r="S96" s="106">
        <v>0</v>
      </c>
      <c r="T96" s="106">
        <v>0</v>
      </c>
      <c r="U96" s="105">
        <v>0</v>
      </c>
      <c r="V96" s="105">
        <v>0</v>
      </c>
      <c r="W96" s="105">
        <v>6</v>
      </c>
      <c r="X96" s="105">
        <v>12</v>
      </c>
      <c r="Y96" s="105">
        <v>1</v>
      </c>
      <c r="Z96" s="105">
        <v>1</v>
      </c>
      <c r="AA96" s="105">
        <v>0</v>
      </c>
      <c r="AB96" s="105">
        <v>0</v>
      </c>
      <c r="AC96" s="105">
        <v>0</v>
      </c>
      <c r="AD96" s="105">
        <v>0</v>
      </c>
      <c r="AE96" s="105">
        <v>0</v>
      </c>
      <c r="AF96" s="105">
        <v>0</v>
      </c>
      <c r="AG96" s="105">
        <v>0</v>
      </c>
      <c r="AH96" s="105">
        <v>0</v>
      </c>
      <c r="AI96" s="105">
        <v>0</v>
      </c>
      <c r="AJ96" s="107">
        <v>0</v>
      </c>
    </row>
    <row r="97" spans="1:36" ht="21" customHeight="1" x14ac:dyDescent="0.25">
      <c r="A97" s="103">
        <v>42969</v>
      </c>
      <c r="B97" s="87" t="s">
        <v>111</v>
      </c>
      <c r="C97" s="104">
        <v>7</v>
      </c>
      <c r="D97" s="92">
        <v>11</v>
      </c>
      <c r="E97" s="105">
        <v>1</v>
      </c>
      <c r="F97" s="105"/>
      <c r="G97" s="89">
        <v>5</v>
      </c>
      <c r="H97" s="104">
        <v>236</v>
      </c>
      <c r="I97" s="105">
        <v>9</v>
      </c>
      <c r="J97" s="105"/>
      <c r="K97" s="106">
        <v>0</v>
      </c>
      <c r="L97" s="106">
        <v>0</v>
      </c>
      <c r="M97" s="106">
        <v>0</v>
      </c>
      <c r="N97" s="106">
        <v>0</v>
      </c>
      <c r="O97" s="106">
        <v>0</v>
      </c>
      <c r="P97" s="106">
        <v>0</v>
      </c>
      <c r="Q97" s="106">
        <v>0</v>
      </c>
      <c r="R97" s="106">
        <v>0</v>
      </c>
      <c r="S97" s="106">
        <v>0</v>
      </c>
      <c r="T97" s="106">
        <v>0</v>
      </c>
      <c r="U97" s="105">
        <v>0</v>
      </c>
      <c r="V97" s="105">
        <v>0</v>
      </c>
      <c r="W97" s="105">
        <v>9</v>
      </c>
      <c r="X97" s="105">
        <v>6</v>
      </c>
      <c r="Y97" s="105">
        <v>0</v>
      </c>
      <c r="Z97" s="105">
        <v>0</v>
      </c>
      <c r="AA97" s="105">
        <v>0</v>
      </c>
      <c r="AB97" s="105">
        <v>0</v>
      </c>
      <c r="AC97" s="105">
        <v>0</v>
      </c>
      <c r="AD97" s="105">
        <v>0</v>
      </c>
      <c r="AE97" s="105">
        <v>0</v>
      </c>
      <c r="AF97" s="105">
        <v>0</v>
      </c>
      <c r="AG97" s="105">
        <v>0</v>
      </c>
      <c r="AH97" s="105">
        <v>0</v>
      </c>
      <c r="AI97" s="105">
        <v>2</v>
      </c>
      <c r="AJ97" s="107">
        <v>0</v>
      </c>
    </row>
    <row r="98" spans="1:36" ht="21" customHeight="1" thickBot="1" x14ac:dyDescent="0.3">
      <c r="A98" s="108">
        <v>42969</v>
      </c>
      <c r="B98" s="93" t="s">
        <v>111</v>
      </c>
      <c r="C98" s="109">
        <v>7</v>
      </c>
      <c r="D98" s="93">
        <v>12</v>
      </c>
      <c r="E98" s="110">
        <v>1</v>
      </c>
      <c r="F98" s="110"/>
      <c r="G98" s="94">
        <v>5</v>
      </c>
      <c r="H98" s="109">
        <v>141</v>
      </c>
      <c r="I98" s="110">
        <v>8</v>
      </c>
      <c r="J98" s="110"/>
      <c r="K98" s="111">
        <v>0</v>
      </c>
      <c r="L98" s="111">
        <v>0</v>
      </c>
      <c r="M98" s="111">
        <v>0</v>
      </c>
      <c r="N98" s="111">
        <v>0</v>
      </c>
      <c r="O98" s="111">
        <v>0</v>
      </c>
      <c r="P98" s="111">
        <v>0</v>
      </c>
      <c r="Q98" s="111">
        <v>0</v>
      </c>
      <c r="R98" s="111">
        <v>0</v>
      </c>
      <c r="S98" s="111">
        <v>0</v>
      </c>
      <c r="T98" s="111">
        <v>0</v>
      </c>
      <c r="U98" s="110">
        <v>0</v>
      </c>
      <c r="V98" s="110">
        <v>0</v>
      </c>
      <c r="W98" s="110">
        <v>8</v>
      </c>
      <c r="X98" s="110">
        <v>2</v>
      </c>
      <c r="Y98" s="110">
        <v>0</v>
      </c>
      <c r="Z98" s="110">
        <v>0</v>
      </c>
      <c r="AA98" s="110">
        <v>0</v>
      </c>
      <c r="AB98" s="110">
        <v>0</v>
      </c>
      <c r="AC98" s="110">
        <v>0</v>
      </c>
      <c r="AD98" s="110">
        <v>0</v>
      </c>
      <c r="AE98" s="110">
        <v>0</v>
      </c>
      <c r="AF98" s="110">
        <v>0</v>
      </c>
      <c r="AG98" s="110">
        <v>0</v>
      </c>
      <c r="AH98" s="110">
        <v>0</v>
      </c>
      <c r="AI98" s="110">
        <v>2</v>
      </c>
      <c r="AJ98" s="112">
        <v>2</v>
      </c>
    </row>
  </sheetData>
  <mergeCells count="38">
    <mergeCell ref="A12:AJ12"/>
    <mergeCell ref="AC6:AJ8"/>
    <mergeCell ref="AA9:AJ11"/>
    <mergeCell ref="R9:Z11"/>
    <mergeCell ref="G9:Q11"/>
    <mergeCell ref="A9:F11"/>
    <mergeCell ref="A6:C8"/>
    <mergeCell ref="D6:M8"/>
    <mergeCell ref="N6:P8"/>
    <mergeCell ref="Q6:V8"/>
    <mergeCell ref="W6:AB8"/>
    <mergeCell ref="A1:F5"/>
    <mergeCell ref="G4:AE5"/>
    <mergeCell ref="AF4:AJ5"/>
    <mergeCell ref="AF2:AJ3"/>
    <mergeCell ref="AF1:AJ1"/>
    <mergeCell ref="G1:AE3"/>
    <mergeCell ref="U13:V13"/>
    <mergeCell ref="K13:T13"/>
    <mergeCell ref="Y13:Z13"/>
    <mergeCell ref="D13:D14"/>
    <mergeCell ref="C13:C14"/>
    <mergeCell ref="AL13:AL14"/>
    <mergeCell ref="AM13:AM14"/>
    <mergeCell ref="AK13:AK14"/>
    <mergeCell ref="A13:A14"/>
    <mergeCell ref="AC13:AD13"/>
    <mergeCell ref="H13:H14"/>
    <mergeCell ref="AG13:AJ13"/>
    <mergeCell ref="AE13:AF13"/>
    <mergeCell ref="F13:F14"/>
    <mergeCell ref="J13:J14"/>
    <mergeCell ref="E13:E14"/>
    <mergeCell ref="W13:X13"/>
    <mergeCell ref="I13:I14"/>
    <mergeCell ref="AA13:AB13"/>
    <mergeCell ref="B13:B14"/>
    <mergeCell ref="G13:G14"/>
  </mergeCells>
  <phoneticPr fontId="3" type="noConversion"/>
  <pageMargins left="0.7" right="0.7" top="0.75" bottom="0.75" header="0.3" footer="0.3"/>
  <pageSetup paperSize="9"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94"/>
  <sheetViews>
    <sheetView zoomScale="80" zoomScaleNormal="80" workbookViewId="0">
      <pane ySplit="10" topLeftCell="A11" activePane="bottomLeft" state="frozen"/>
      <selection pane="bottomLeft" activeCell="H94" sqref="H59:W94"/>
    </sheetView>
  </sheetViews>
  <sheetFormatPr baseColWidth="10" defaultRowHeight="15" x14ac:dyDescent="0.25"/>
  <cols>
    <col min="1" max="1" width="10.7109375" customWidth="1"/>
    <col min="2" max="2" width="14.42578125" customWidth="1"/>
    <col min="3" max="3" width="11.85546875" customWidth="1"/>
    <col min="4" max="4" width="8.28515625" customWidth="1"/>
    <col min="5" max="6" width="6.5703125" customWidth="1"/>
    <col min="7" max="8" width="7.7109375" customWidth="1"/>
    <col min="9" max="11" width="6.140625" customWidth="1"/>
    <col min="12" max="12" width="7.85546875" customWidth="1"/>
    <col min="13" max="13" width="11" customWidth="1"/>
    <col min="14" max="14" width="11.7109375" customWidth="1"/>
    <col min="15" max="15" width="9" customWidth="1"/>
    <col min="16" max="16" width="10.42578125" customWidth="1"/>
    <col min="17" max="17" width="9.5703125" customWidth="1"/>
    <col min="18" max="18" width="8.85546875" customWidth="1"/>
    <col min="19" max="19" width="9.42578125" customWidth="1"/>
    <col min="20" max="20" width="10.5703125" customWidth="1"/>
    <col min="21" max="21" width="14.7109375" customWidth="1"/>
    <col min="22" max="22" width="7.85546875" customWidth="1"/>
    <col min="23" max="23" width="15.5703125" customWidth="1"/>
  </cols>
  <sheetData>
    <row r="1" spans="1:41" ht="15" customHeight="1" x14ac:dyDescent="0.25">
      <c r="A1" s="284"/>
      <c r="B1" s="285"/>
      <c r="C1" s="285"/>
      <c r="D1" s="285"/>
      <c r="E1" s="285"/>
      <c r="F1" s="286"/>
      <c r="G1" s="218" t="s">
        <v>42</v>
      </c>
      <c r="H1" s="219"/>
      <c r="I1" s="219"/>
      <c r="J1" s="219"/>
      <c r="K1" s="219"/>
      <c r="L1" s="219"/>
      <c r="M1" s="219"/>
      <c r="N1" s="219"/>
      <c r="O1" s="219"/>
      <c r="P1" s="219"/>
      <c r="Q1" s="219"/>
      <c r="R1" s="219"/>
      <c r="S1" s="219"/>
      <c r="T1" s="219"/>
      <c r="U1" s="219"/>
      <c r="V1" s="219"/>
      <c r="W1" s="220"/>
      <c r="AL1" s="2"/>
      <c r="AM1" s="2"/>
      <c r="AN1" s="2"/>
      <c r="AO1" s="2"/>
    </row>
    <row r="2" spans="1:41" ht="15.75" customHeight="1" thickBot="1" x14ac:dyDescent="0.3">
      <c r="A2" s="287"/>
      <c r="B2" s="288"/>
      <c r="C2" s="288"/>
      <c r="D2" s="288"/>
      <c r="E2" s="288"/>
      <c r="F2" s="289"/>
      <c r="G2" s="221"/>
      <c r="H2" s="222"/>
      <c r="I2" s="222"/>
      <c r="J2" s="222"/>
      <c r="K2" s="222"/>
      <c r="L2" s="222"/>
      <c r="M2" s="222"/>
      <c r="N2" s="222"/>
      <c r="O2" s="222"/>
      <c r="P2" s="222"/>
      <c r="Q2" s="222"/>
      <c r="R2" s="222"/>
      <c r="S2" s="222"/>
      <c r="T2" s="222"/>
      <c r="U2" s="222"/>
      <c r="V2" s="222"/>
      <c r="W2" s="223"/>
      <c r="AL2" s="2"/>
      <c r="AM2" s="2"/>
      <c r="AN2" s="2"/>
      <c r="AO2" s="2"/>
    </row>
    <row r="3" spans="1:41" ht="15.75" customHeight="1" x14ac:dyDescent="0.25">
      <c r="A3" s="287"/>
      <c r="B3" s="288"/>
      <c r="C3" s="288"/>
      <c r="D3" s="288"/>
      <c r="E3" s="288"/>
      <c r="F3" s="289"/>
      <c r="G3" s="314" t="s">
        <v>43</v>
      </c>
      <c r="H3" s="315"/>
      <c r="I3" s="315"/>
      <c r="J3" s="315"/>
      <c r="K3" s="315"/>
      <c r="L3" s="315"/>
      <c r="M3" s="315"/>
      <c r="N3" s="315"/>
      <c r="O3" s="315"/>
      <c r="P3" s="315"/>
      <c r="Q3" s="315"/>
      <c r="R3" s="315"/>
      <c r="S3" s="315"/>
      <c r="T3" s="315"/>
      <c r="U3" s="315"/>
      <c r="V3" s="315"/>
      <c r="W3" s="316"/>
      <c r="AL3" s="2"/>
      <c r="AM3" s="2"/>
      <c r="AN3" s="2"/>
      <c r="AO3" s="2"/>
    </row>
    <row r="4" spans="1:41" ht="15.75" customHeight="1" thickBot="1" x14ac:dyDescent="0.3">
      <c r="A4" s="287"/>
      <c r="B4" s="288"/>
      <c r="C4" s="288"/>
      <c r="D4" s="288"/>
      <c r="E4" s="288"/>
      <c r="F4" s="289"/>
      <c r="G4" s="317"/>
      <c r="H4" s="318"/>
      <c r="I4" s="318"/>
      <c r="J4" s="318"/>
      <c r="K4" s="318"/>
      <c r="L4" s="318"/>
      <c r="M4" s="318"/>
      <c r="N4" s="318"/>
      <c r="O4" s="318"/>
      <c r="P4" s="318"/>
      <c r="Q4" s="318"/>
      <c r="R4" s="318"/>
      <c r="S4" s="318"/>
      <c r="T4" s="318"/>
      <c r="U4" s="318"/>
      <c r="V4" s="318"/>
      <c r="W4" s="319"/>
      <c r="AL4" s="2"/>
      <c r="AM4" s="2"/>
      <c r="AN4" s="2"/>
      <c r="AO4" s="2"/>
    </row>
    <row r="5" spans="1:41" ht="15.75" customHeight="1" x14ac:dyDescent="0.25">
      <c r="A5" s="287"/>
      <c r="B5" s="288"/>
      <c r="C5" s="288"/>
      <c r="D5" s="288"/>
      <c r="E5" s="288"/>
      <c r="F5" s="289"/>
      <c r="G5" s="314" t="s">
        <v>66</v>
      </c>
      <c r="H5" s="315"/>
      <c r="I5" s="315"/>
      <c r="J5" s="316"/>
      <c r="K5" s="314" t="s">
        <v>45</v>
      </c>
      <c r="L5" s="315"/>
      <c r="M5" s="315"/>
      <c r="N5" s="316"/>
      <c r="O5" s="314" t="s">
        <v>48</v>
      </c>
      <c r="P5" s="315"/>
      <c r="Q5" s="315"/>
      <c r="R5" s="315"/>
      <c r="S5" s="315"/>
      <c r="T5" s="315"/>
      <c r="U5" s="315"/>
      <c r="V5" s="315"/>
      <c r="W5" s="316"/>
      <c r="AL5" s="2"/>
      <c r="AM5" s="2"/>
      <c r="AN5" s="2"/>
      <c r="AO5" s="2"/>
    </row>
    <row r="6" spans="1:41" ht="15.75" customHeight="1" thickBot="1" x14ac:dyDescent="0.3">
      <c r="A6" s="290"/>
      <c r="B6" s="291"/>
      <c r="C6" s="291"/>
      <c r="D6" s="291"/>
      <c r="E6" s="291"/>
      <c r="F6" s="292"/>
      <c r="G6" s="317"/>
      <c r="H6" s="318"/>
      <c r="I6" s="318"/>
      <c r="J6" s="319"/>
      <c r="K6" s="317"/>
      <c r="L6" s="318"/>
      <c r="M6" s="318"/>
      <c r="N6" s="319"/>
      <c r="O6" s="317"/>
      <c r="P6" s="318"/>
      <c r="Q6" s="318"/>
      <c r="R6" s="318"/>
      <c r="S6" s="318"/>
      <c r="T6" s="318"/>
      <c r="U6" s="318"/>
      <c r="V6" s="318"/>
      <c r="W6" s="319"/>
      <c r="AL6" s="2"/>
      <c r="AM6" s="2"/>
      <c r="AN6" s="2"/>
      <c r="AO6" s="2"/>
    </row>
    <row r="9" spans="1:41" ht="15.75" customHeight="1" thickBot="1" x14ac:dyDescent="0.3"/>
    <row r="10" spans="1:41" s="1" customFormat="1" ht="43.5" customHeight="1" thickBot="1" x14ac:dyDescent="0.3">
      <c r="A10" s="8" t="s">
        <v>19</v>
      </c>
      <c r="B10" s="8" t="s">
        <v>0</v>
      </c>
      <c r="C10" s="24" t="s">
        <v>75</v>
      </c>
      <c r="D10" s="24" t="s">
        <v>58</v>
      </c>
      <c r="E10" s="21" t="s">
        <v>64</v>
      </c>
      <c r="F10" s="21" t="s">
        <v>67</v>
      </c>
      <c r="G10" s="9" t="s">
        <v>59</v>
      </c>
      <c r="H10" s="8" t="s">
        <v>28</v>
      </c>
      <c r="I10" s="8" t="s">
        <v>29</v>
      </c>
      <c r="J10" s="8" t="s">
        <v>39</v>
      </c>
      <c r="K10" s="8" t="s">
        <v>30</v>
      </c>
      <c r="L10" s="8" t="s">
        <v>31</v>
      </c>
      <c r="M10" s="8" t="s">
        <v>32</v>
      </c>
      <c r="N10" s="8" t="s">
        <v>49</v>
      </c>
      <c r="O10" s="8" t="s">
        <v>33</v>
      </c>
      <c r="P10" s="8" t="s">
        <v>36</v>
      </c>
      <c r="Q10" s="8" t="s">
        <v>37</v>
      </c>
      <c r="R10" s="8" t="s">
        <v>34</v>
      </c>
      <c r="S10" s="8" t="s">
        <v>35</v>
      </c>
      <c r="T10" s="9" t="s">
        <v>38</v>
      </c>
      <c r="U10" s="9" t="s">
        <v>72</v>
      </c>
      <c r="V10" s="9" t="s">
        <v>74</v>
      </c>
      <c r="W10" s="9" t="s">
        <v>73</v>
      </c>
    </row>
    <row r="11" spans="1:41" s="1" customFormat="1" ht="15.75" customHeight="1" x14ac:dyDescent="0.25">
      <c r="A11" s="25">
        <f>datos_campo!A15</f>
        <v>42773</v>
      </c>
      <c r="B11" s="26" t="str">
        <f>datos_campo!B15</f>
        <v>EUFENIA</v>
      </c>
      <c r="C11" s="79">
        <f>datos_campo!C15</f>
        <v>1</v>
      </c>
      <c r="D11" s="26">
        <f>datos_campo!D15</f>
        <v>1</v>
      </c>
      <c r="E11" s="27">
        <f>datos_campo!E15</f>
        <v>2</v>
      </c>
      <c r="F11" s="26">
        <f>datos_campo!F15</f>
        <v>0</v>
      </c>
      <c r="G11" s="26">
        <f>datos_campo!G15</f>
        <v>5</v>
      </c>
      <c r="H11" s="27">
        <f>(datos_campo!H15/G11)</f>
        <v>16.8</v>
      </c>
      <c r="I11" s="27">
        <f>(datos_campo!I15/G11)</f>
        <v>23.2</v>
      </c>
      <c r="J11" s="27">
        <f>H11+I11</f>
        <v>40</v>
      </c>
      <c r="K11" s="27">
        <f>(H11*100)/$J11</f>
        <v>42</v>
      </c>
      <c r="L11" s="27">
        <f>(I11*100)/$J11</f>
        <v>58</v>
      </c>
      <c r="M11" s="28">
        <f>IF(COUNTIF(datos_campo!K15:T15,"&gt;=0")&gt;=1,((SUM(datos_campo!K15:T15)*100)/(COUNTIF(datos_campo!K15:T15,"&gt;=0")*20))," ")</f>
        <v>4.2857142857142856</v>
      </c>
      <c r="N11" s="26">
        <f>IF(AND(datos_campo!U15&gt;=0,datos_campo!V15&gt;=0),AVERAGE(datos_campo!U15:V15),IF(OR(datos_campo!U15="",datos_campo!V15=""),SUM(datos_campo!U15:V15),"revisar"))*(datos_campo!J15)</f>
        <v>0</v>
      </c>
      <c r="O11" s="26">
        <f>IF(AND(datos_campo!W15&gt;=0,datos_campo!X15&gt;=0),AVERAGE(datos_campo!W15:X15),IF(OR(datos_campo!W15="",datos_campo!X15=""),SUM(datos_campo!W15:X15),"revisar"))*400</f>
        <v>3600</v>
      </c>
      <c r="P11" s="26">
        <f>IF(AND(datos_campo!Y15&gt;=0,datos_campo!Z15&gt;=0),AVERAGE(datos_campo!Y15:Z15),IF(OR(datos_campo!Y15="",datos_campo!Z15=""),SUM(datos_campo!Y15:Z15),"revisar"))*400</f>
        <v>0</v>
      </c>
      <c r="Q11" s="26">
        <f>IF(AND(datos_campo!AA15&gt;=0,datos_campo!AB15&gt;=0),AVERAGE(datos_campo!AA15:AB15),IF(OR(datos_campo!AA15="",datos_campo!AB15=""),SUM(datos_campo!AA15:AB15),"revisar"))*400</f>
        <v>0</v>
      </c>
      <c r="R11" s="26">
        <f>IF(AND(datos_campo!AC15&gt;=0,datos_campo!AD15&gt;=0),AVERAGE(datos_campo!AC15:AD15),IF(OR(datos_campo!AC15="",datos_campo!AD15=""),SUM(datos_campo!AC15:AD15),"revisar"))*400</f>
        <v>20000</v>
      </c>
      <c r="S11" s="26">
        <f>IF(AND(datos_campo!AE15&gt;=0,datos_campo!AF15&gt;=0),AVERAGE(datos_campo!AE15:AF15),IF(OR(datos_campo!AE15="",datos_campo!AF15=""),SUM(datos_campo!AE15:AF15),"revisar"))*400</f>
        <v>0</v>
      </c>
      <c r="T11" s="26">
        <f>SUM(N11:S11)</f>
        <v>23600</v>
      </c>
      <c r="U11" s="26">
        <f>IF(AND(datos_campo!AG15&gt;=0,datos_campo!AH15&gt;=0),AVERAGE(datos_campo!AG15:AH15),IF(OR(datos_campo!AG15="",datos_campo!AH15=""),SUM(datos_campo!AG15:AH15),"revisar"))*400</f>
        <v>0</v>
      </c>
      <c r="V11" s="26">
        <f>IF(AND(datos_campo!AI15&gt;=0,datos_campo!AJ15&gt;=0),AVERAGE(datos_campo!AI15:AJ15),IF(OR(datos_campo!AI15="",datos_campo!AJ15=""),SUM(datos_campo!AI15:AJ15),"revisar"))*400</f>
        <v>800</v>
      </c>
      <c r="W11" s="35">
        <f>SUM(U11+V11)</f>
        <v>800</v>
      </c>
    </row>
    <row r="12" spans="1:41" s="1" customFormat="1" ht="15.75" customHeight="1" x14ac:dyDescent="0.25">
      <c r="A12" s="29">
        <f>datos_campo!A16</f>
        <v>42773</v>
      </c>
      <c r="B12" s="5" t="str">
        <f>datos_campo!B16</f>
        <v>EUFENIA</v>
      </c>
      <c r="C12" s="80">
        <f>datos_campo!C16</f>
        <v>1</v>
      </c>
      <c r="D12" s="5">
        <f>datos_campo!D16</f>
        <v>2</v>
      </c>
      <c r="E12" s="6">
        <f>datos_campo!E16</f>
        <v>2</v>
      </c>
      <c r="F12" s="5">
        <f>datos_campo!F16</f>
        <v>0</v>
      </c>
      <c r="G12" s="5">
        <f>datos_campo!G16</f>
        <v>5</v>
      </c>
      <c r="H12" s="6">
        <f>(datos_campo!H16/G12)</f>
        <v>32.4</v>
      </c>
      <c r="I12" s="6">
        <f>(datos_campo!I16/G12)</f>
        <v>47.6</v>
      </c>
      <c r="J12" s="6">
        <f t="shared" ref="J12:J20" si="0">H12+I12</f>
        <v>80</v>
      </c>
      <c r="K12" s="6">
        <f t="shared" ref="K12:K20" si="1">(H12*100)/$J12</f>
        <v>40.5</v>
      </c>
      <c r="L12" s="6">
        <f t="shared" ref="L12:L20" si="2">(I12*100)/$J12</f>
        <v>59.5</v>
      </c>
      <c r="M12" s="7">
        <f>IF(COUNTIF(datos_campo!K16:T16,"&gt;=0")&gt;=1,((SUM(datos_campo!K16:T16)*100)/(COUNTIF(datos_campo!K16:T16,"&gt;=0")*20))," ")</f>
        <v>13.75</v>
      </c>
      <c r="N12" s="5">
        <f>IF(AND(datos_campo!U16&gt;=0,datos_campo!V16&gt;=0),AVERAGE(datos_campo!U16:V16),IF(OR(datos_campo!U16="",datos_campo!V16=""),SUM(datos_campo!U16:V16),"revisar"))*(datos_campo!J16)</f>
        <v>0</v>
      </c>
      <c r="O12" s="5">
        <f>IF(AND(datos_campo!W16&gt;=0,datos_campo!X16&gt;=0),AVERAGE(datos_campo!W16:X16),IF(OR(datos_campo!W16="",datos_campo!X16=""),SUM(datos_campo!W16:X16),"revisar"))*400</f>
        <v>13600</v>
      </c>
      <c r="P12" s="5">
        <f>IF(AND(datos_campo!Y16&gt;=0,datos_campo!Z16&gt;=0),AVERAGE(datos_campo!Y16:Z16),IF(OR(datos_campo!Y16="",datos_campo!Z16=""),SUM(datos_campo!Y16:Z16),"revisar"))*400</f>
        <v>0</v>
      </c>
      <c r="Q12" s="5">
        <f>IF(AND(datos_campo!AA16&gt;=0,datos_campo!AB16&gt;=0),AVERAGE(datos_campo!AA16:AB16),IF(OR(datos_campo!AA16="",datos_campo!AB16=""),SUM(datos_campo!AA16:AB16),"revisar"))*400</f>
        <v>0</v>
      </c>
      <c r="R12" s="5">
        <f>IF(AND(datos_campo!AC16&gt;=0,datos_campo!AD16&gt;=0),AVERAGE(datos_campo!AC16:AD16),IF(OR(datos_campo!AC16="",datos_campo!AD16=""),SUM(datos_campo!AC16:AD16),"revisar"))*400</f>
        <v>18000</v>
      </c>
      <c r="S12" s="5">
        <f>IF(AND(datos_campo!AE16&gt;=0,datos_campo!AF16&gt;=0),AVERAGE(datos_campo!AE16:AF16),IF(OR(datos_campo!AE16="",datos_campo!AF16=""),SUM(datos_campo!AE16:AF16),"revisar"))*400</f>
        <v>0</v>
      </c>
      <c r="T12" s="5">
        <f t="shared" ref="T12:T20" si="3">SUM(N12:S12)</f>
        <v>31600</v>
      </c>
      <c r="U12" s="30">
        <f>IF(AND(datos_campo!AG16&gt;=0,datos_campo!AH16&gt;=0),AVERAGE(datos_campo!AG16:AH16),IF(OR(datos_campo!AG16="",datos_campo!AH16=""),SUM(datos_campo!AG16:AH16),"revisar"))*400</f>
        <v>0</v>
      </c>
      <c r="V12" s="30">
        <f>IF(AND(datos_campo!AI16&gt;=0,datos_campo!AJ16&gt;=0),AVERAGE(datos_campo!AI16:AJ16),IF(OR(datos_campo!AI16="",datos_campo!AJ16=""),SUM(datos_campo!AI16:AJ16),"revisar"))*400</f>
        <v>2400</v>
      </c>
      <c r="W12" s="36">
        <f>SUM(U12+V12)</f>
        <v>2400</v>
      </c>
    </row>
    <row r="13" spans="1:41" s="1" customFormat="1" ht="15.75" customHeight="1" x14ac:dyDescent="0.25">
      <c r="A13" s="29">
        <f>datos_campo!A17</f>
        <v>42773</v>
      </c>
      <c r="B13" s="5" t="str">
        <f>datos_campo!B17</f>
        <v>EUFENIA</v>
      </c>
      <c r="C13" s="80">
        <f>datos_campo!C17</f>
        <v>1</v>
      </c>
      <c r="D13" s="5">
        <f>datos_campo!D17</f>
        <v>3</v>
      </c>
      <c r="E13" s="6">
        <f>datos_campo!E17</f>
        <v>2</v>
      </c>
      <c r="F13" s="5">
        <f>datos_campo!F17</f>
        <v>0</v>
      </c>
      <c r="G13" s="5">
        <f>datos_campo!G17</f>
        <v>5</v>
      </c>
      <c r="H13" s="6">
        <f>(datos_campo!H17/G13)</f>
        <v>15.8</v>
      </c>
      <c r="I13" s="6">
        <f>(datos_campo!I17/G13)</f>
        <v>23.8</v>
      </c>
      <c r="J13" s="6">
        <f t="shared" si="0"/>
        <v>39.6</v>
      </c>
      <c r="K13" s="6">
        <f t="shared" si="1"/>
        <v>39.898989898989896</v>
      </c>
      <c r="L13" s="6">
        <f t="shared" si="2"/>
        <v>60.101010101010097</v>
      </c>
      <c r="M13" s="7">
        <f>IF(COUNTIF(datos_campo!K17:T17,"&gt;=0")&gt;=1,((SUM(datos_campo!K17:T17)*100)/(COUNTIF(datos_campo!K17:T17,"&gt;=0")*20))," ")</f>
        <v>2.5</v>
      </c>
      <c r="N13" s="5">
        <f>IF(AND(datos_campo!U17&gt;=0,datos_campo!V17&gt;=0),AVERAGE(datos_campo!U17:V17),IF(OR(datos_campo!U17="",datos_campo!V17=""),SUM(datos_campo!U17:V17),"revisar"))*(datos_campo!J17)</f>
        <v>0</v>
      </c>
      <c r="O13" s="5">
        <f>IF(AND(datos_campo!W17&gt;=0,datos_campo!X17&gt;=0),AVERAGE(datos_campo!W17:X17),IF(OR(datos_campo!W17="",datos_campo!X17=""),SUM(datos_campo!W17:X17),"revisar"))*400</f>
        <v>6000</v>
      </c>
      <c r="P13" s="5">
        <f>IF(AND(datos_campo!Y17&gt;=0,datos_campo!Z17&gt;=0),AVERAGE(datos_campo!Y17:Z17),IF(OR(datos_campo!Y17="",datos_campo!Z17=""),SUM(datos_campo!Y17:Z17),"revisar"))*400</f>
        <v>0</v>
      </c>
      <c r="Q13" s="5">
        <f>IF(AND(datos_campo!AA17&gt;=0,datos_campo!AB17&gt;=0),AVERAGE(datos_campo!AA17:AB17),IF(OR(datos_campo!AA17="",datos_campo!AB17=""),SUM(datos_campo!AA17:AB17),"revisar"))*400</f>
        <v>0</v>
      </c>
      <c r="R13" s="5">
        <f>IF(AND(datos_campo!AC17&gt;=0,datos_campo!AD17&gt;=0),AVERAGE(datos_campo!AC17:AD17),IF(OR(datos_campo!AC17="",datos_campo!AD17=""),SUM(datos_campo!AC17:AD17),"revisar"))*400</f>
        <v>1600</v>
      </c>
      <c r="S13" s="5">
        <f>IF(AND(datos_campo!AE17&gt;=0,datos_campo!AF17&gt;=0),AVERAGE(datos_campo!AE17:AF17),IF(OR(datos_campo!AE17="",datos_campo!AF17=""),SUM(datos_campo!AE17:AF17),"revisar"))*400</f>
        <v>0</v>
      </c>
      <c r="T13" s="5">
        <f t="shared" si="3"/>
        <v>7600</v>
      </c>
      <c r="U13" s="30">
        <f>IF(AND(datos_campo!AG17&gt;=0,datos_campo!AH17&gt;=0),AVERAGE(datos_campo!AG17:AH17),IF(OR(datos_campo!AG17="",datos_campo!AH17=""),SUM(datos_campo!AG17:AH17),"revisar"))*400</f>
        <v>0</v>
      </c>
      <c r="V13" s="30">
        <f>IF(AND(datos_campo!AI17&gt;=0,datos_campo!AJ17&gt;=0),AVERAGE(datos_campo!AI17:AJ17),IF(OR(datos_campo!AI17="",datos_campo!AJ17=""),SUM(datos_campo!AI17:AJ17),"revisar"))*400</f>
        <v>400</v>
      </c>
      <c r="W13" s="36">
        <f t="shared" ref="W13:W91" si="4">SUM(U13+V13)</f>
        <v>400</v>
      </c>
    </row>
    <row r="14" spans="1:41" s="1" customFormat="1" ht="15.75" customHeight="1" x14ac:dyDescent="0.25">
      <c r="A14" s="29">
        <f>datos_campo!A18</f>
        <v>42773</v>
      </c>
      <c r="B14" s="5" t="str">
        <f>datos_campo!B18</f>
        <v>EUFENIA</v>
      </c>
      <c r="C14" s="80">
        <f>datos_campo!C18</f>
        <v>1</v>
      </c>
      <c r="D14" s="5">
        <f>datos_campo!D18</f>
        <v>4</v>
      </c>
      <c r="E14" s="6">
        <f>datos_campo!E18</f>
        <v>2</v>
      </c>
      <c r="F14" s="5">
        <f>datos_campo!F18</f>
        <v>0</v>
      </c>
      <c r="G14" s="5">
        <f>datos_campo!G18</f>
        <v>5</v>
      </c>
      <c r="H14" s="6">
        <f>(datos_campo!H18/G14)</f>
        <v>22</v>
      </c>
      <c r="I14" s="6">
        <f>(datos_campo!I18/G14)</f>
        <v>41.8</v>
      </c>
      <c r="J14" s="6">
        <f t="shared" si="0"/>
        <v>63.8</v>
      </c>
      <c r="K14" s="6">
        <f t="shared" si="1"/>
        <v>34.482758620689658</v>
      </c>
      <c r="L14" s="6">
        <f t="shared" si="2"/>
        <v>65.517241379310349</v>
      </c>
      <c r="M14" s="7">
        <f>IF(COUNTIF(datos_campo!K18:T18,"&gt;=0")&gt;=1,((SUM(datos_campo!K18:T18)*100)/(COUNTIF(datos_campo!K18:T18,"&gt;=0")*20))," ")</f>
        <v>1.6666666666666667</v>
      </c>
      <c r="N14" s="5">
        <f>IF(AND(datos_campo!U18&gt;=0,datos_campo!V18&gt;=0),AVERAGE(datos_campo!U18:V18),IF(OR(datos_campo!U18="",datos_campo!V18=""),SUM(datos_campo!U18:V18),"revisar"))*(datos_campo!J18)</f>
        <v>0</v>
      </c>
      <c r="O14" s="5">
        <f>IF(AND(datos_campo!W18&gt;=0,datos_campo!X18&gt;=0),AVERAGE(datos_campo!W18:X18),IF(OR(datos_campo!W18="",datos_campo!X18=""),SUM(datos_campo!W18:X18),"revisar"))*400</f>
        <v>11600</v>
      </c>
      <c r="P14" s="5">
        <f>IF(AND(datos_campo!Y18&gt;=0,datos_campo!Z18&gt;=0),AVERAGE(datos_campo!Y18:Z18),IF(OR(datos_campo!Y18="",datos_campo!Z18=""),SUM(datos_campo!Y18:Z18),"revisar"))*400</f>
        <v>0</v>
      </c>
      <c r="Q14" s="5">
        <f>IF(AND(datos_campo!AA18&gt;=0,datos_campo!AB18&gt;=0),AVERAGE(datos_campo!AA18:AB18),IF(OR(datos_campo!AA18="",datos_campo!AB18=""),SUM(datos_campo!AA18:AB18),"revisar"))*400</f>
        <v>0</v>
      </c>
      <c r="R14" s="5">
        <f>IF(AND(datos_campo!AC18&gt;=0,datos_campo!AD18&gt;=0),AVERAGE(datos_campo!AC18:AD18),IF(OR(datos_campo!AC18="",datos_campo!AD18=""),SUM(datos_campo!AC18:AD18),"revisar"))*400</f>
        <v>3200</v>
      </c>
      <c r="S14" s="5">
        <f>IF(AND(datos_campo!AE18&gt;=0,datos_campo!AF18&gt;=0),AVERAGE(datos_campo!AE18:AF18),IF(OR(datos_campo!AE18="",datos_campo!AF18=""),SUM(datos_campo!AE18:AF18),"revisar"))*400</f>
        <v>0</v>
      </c>
      <c r="T14" s="5">
        <f t="shared" si="3"/>
        <v>14800</v>
      </c>
      <c r="U14" s="30">
        <f>IF(AND(datos_campo!AG18&gt;=0,datos_campo!AH18&gt;=0),AVERAGE(datos_campo!AG18:AH18),IF(OR(datos_campo!AG18="",datos_campo!AH18=""),SUM(datos_campo!AG18:AH18),"revisar"))*400</f>
        <v>0</v>
      </c>
      <c r="V14" s="30">
        <f>IF(AND(datos_campo!AI18&gt;=0,datos_campo!AJ18&gt;=0),AVERAGE(datos_campo!AI18:AJ18),IF(OR(datos_campo!AI18="",datos_campo!AJ18=""),SUM(datos_campo!AI18:AJ18),"revisar"))*400</f>
        <v>0</v>
      </c>
      <c r="W14" s="36">
        <f t="shared" si="4"/>
        <v>0</v>
      </c>
    </row>
    <row r="15" spans="1:41" s="1" customFormat="1" ht="15.75" customHeight="1" x14ac:dyDescent="0.25">
      <c r="A15" s="29">
        <f>datos_campo!A19</f>
        <v>42773</v>
      </c>
      <c r="B15" s="5" t="str">
        <f>datos_campo!B19</f>
        <v>EUFENIA</v>
      </c>
      <c r="C15" s="80">
        <f>datos_campo!C19</f>
        <v>1</v>
      </c>
      <c r="D15" s="5">
        <f>datos_campo!D19</f>
        <v>5</v>
      </c>
      <c r="E15" s="6">
        <f>datos_campo!E19</f>
        <v>2</v>
      </c>
      <c r="F15" s="5">
        <f>datos_campo!F19</f>
        <v>0</v>
      </c>
      <c r="G15" s="5">
        <f>datos_campo!G19</f>
        <v>5</v>
      </c>
      <c r="H15" s="6">
        <f>(datos_campo!H19/G15)</f>
        <v>19</v>
      </c>
      <c r="I15" s="6">
        <f>(datos_campo!I19/G15)</f>
        <v>14.2</v>
      </c>
      <c r="J15" s="6">
        <f t="shared" si="0"/>
        <v>33.200000000000003</v>
      </c>
      <c r="K15" s="6">
        <f t="shared" si="1"/>
        <v>57.2289156626506</v>
      </c>
      <c r="L15" s="6">
        <f t="shared" si="2"/>
        <v>42.771084337349393</v>
      </c>
      <c r="M15" s="7">
        <f>IF(COUNTIF(datos_campo!K19:T19,"&gt;=0")&gt;=1,((SUM(datos_campo!K19:T19)*100)/(COUNTIF(datos_campo!K19:T19,"&gt;=0")*20))," ")</f>
        <v>1.6666666666666667</v>
      </c>
      <c r="N15" s="5">
        <f>IF(AND(datos_campo!U19&gt;=0,datos_campo!V19&gt;=0),AVERAGE(datos_campo!U19:V19),IF(OR(datos_campo!U19="",datos_campo!V19=""),SUM(datos_campo!U19:V19),"revisar"))*(datos_campo!J19)</f>
        <v>0</v>
      </c>
      <c r="O15" s="5">
        <f>IF(AND(datos_campo!W19&gt;=0,datos_campo!X19&gt;=0),AVERAGE(datos_campo!W19:X19),IF(OR(datos_campo!W19="",datos_campo!X19=""),SUM(datos_campo!W19:X19),"revisar"))*400</f>
        <v>17600</v>
      </c>
      <c r="P15" s="5">
        <f>IF(AND(datos_campo!Y19&gt;=0,datos_campo!Z19&gt;=0),AVERAGE(datos_campo!Y19:Z19),IF(OR(datos_campo!Y19="",datos_campo!Z19=""),SUM(datos_campo!Y19:Z19),"revisar"))*400</f>
        <v>0</v>
      </c>
      <c r="Q15" s="5">
        <f>IF(AND(datos_campo!AA19&gt;=0,datos_campo!AB19&gt;=0),AVERAGE(datos_campo!AA19:AB19),IF(OR(datos_campo!AA19="",datos_campo!AB19=""),SUM(datos_campo!AA19:AB19),"revisar"))*400</f>
        <v>800</v>
      </c>
      <c r="R15" s="5">
        <f>IF(AND(datos_campo!AC19&gt;=0,datos_campo!AD19&gt;=0),AVERAGE(datos_campo!AC19:AD19),IF(OR(datos_campo!AC19="",datos_campo!AD19=""),SUM(datos_campo!AC19:AD19),"revisar"))*400</f>
        <v>10000</v>
      </c>
      <c r="S15" s="5">
        <f>IF(AND(datos_campo!AE19&gt;=0,datos_campo!AF19&gt;=0),AVERAGE(datos_campo!AE19:AF19),IF(OR(datos_campo!AE19="",datos_campo!AF19=""),SUM(datos_campo!AE19:AF19),"revisar"))*400</f>
        <v>0</v>
      </c>
      <c r="T15" s="5">
        <f t="shared" si="3"/>
        <v>28400</v>
      </c>
      <c r="U15" s="30">
        <f>IF(AND(datos_campo!AG19&gt;=0,datos_campo!AH19&gt;=0),AVERAGE(datos_campo!AG19:AH19),IF(OR(datos_campo!AG19="",datos_campo!AH19=""),SUM(datos_campo!AG19:AH19),"revisar"))*400</f>
        <v>0</v>
      </c>
      <c r="V15" s="30">
        <f>IF(AND(datos_campo!AI19&gt;=0,datos_campo!AJ19&gt;=0),AVERAGE(datos_campo!AI19:AJ19),IF(OR(datos_campo!AI19="",datos_campo!AJ19=""),SUM(datos_campo!AI19:AJ19),"revisar"))*400</f>
        <v>0</v>
      </c>
      <c r="W15" s="36">
        <f t="shared" si="4"/>
        <v>0</v>
      </c>
    </row>
    <row r="16" spans="1:41" s="1" customFormat="1" ht="15.75" customHeight="1" x14ac:dyDescent="0.25">
      <c r="A16" s="29">
        <f>datos_campo!A20</f>
        <v>42773</v>
      </c>
      <c r="B16" s="5" t="str">
        <f>datos_campo!B20</f>
        <v>EUFENIA</v>
      </c>
      <c r="C16" s="80">
        <f>datos_campo!C20</f>
        <v>1</v>
      </c>
      <c r="D16" s="5">
        <f>datos_campo!D20</f>
        <v>6</v>
      </c>
      <c r="E16" s="6">
        <f>datos_campo!E20</f>
        <v>2</v>
      </c>
      <c r="F16" s="5">
        <f>datos_campo!F20</f>
        <v>0</v>
      </c>
      <c r="G16" s="5">
        <f>datos_campo!G20</f>
        <v>5</v>
      </c>
      <c r="H16" s="6">
        <f>(datos_campo!H20/G16)</f>
        <v>16.399999999999999</v>
      </c>
      <c r="I16" s="6">
        <f>(datos_campo!I20/G16)</f>
        <v>26.6</v>
      </c>
      <c r="J16" s="6">
        <f t="shared" si="0"/>
        <v>43</v>
      </c>
      <c r="K16" s="6">
        <f t="shared" si="1"/>
        <v>38.139534883720927</v>
      </c>
      <c r="L16" s="6">
        <f t="shared" si="2"/>
        <v>61.860465116279073</v>
      </c>
      <c r="M16" s="7">
        <f>IF(COUNTIF(datos_campo!K20:T20,"&gt;=0")&gt;=1,((SUM(datos_campo!K20:T20)*100)/(COUNTIF(datos_campo!K20:T20,"&gt;=0")*20))," ")</f>
        <v>7</v>
      </c>
      <c r="N16" s="5">
        <f>IF(AND(datos_campo!U20&gt;=0,datos_campo!V20&gt;=0),AVERAGE(datos_campo!U20:V20),IF(OR(datos_campo!U20="",datos_campo!V20=""),SUM(datos_campo!U20:V20),"revisar"))*(datos_campo!J20)</f>
        <v>0</v>
      </c>
      <c r="O16" s="5">
        <f>IF(AND(datos_campo!W20&gt;=0,datos_campo!X20&gt;=0),AVERAGE(datos_campo!W20:X20),IF(OR(datos_campo!W20="",datos_campo!X20=""),SUM(datos_campo!W20:X20),"revisar"))*400</f>
        <v>2000</v>
      </c>
      <c r="P16" s="5">
        <f>IF(AND(datos_campo!Y20&gt;=0,datos_campo!Z20&gt;=0),AVERAGE(datos_campo!Y20:Z20),IF(OR(datos_campo!Y20="",datos_campo!Z20=""),SUM(datos_campo!Y20:Z20),"revisar"))*400</f>
        <v>0</v>
      </c>
      <c r="Q16" s="5">
        <f>IF(AND(datos_campo!AA20&gt;=0,datos_campo!AB20&gt;=0),AVERAGE(datos_campo!AA20:AB20),IF(OR(datos_campo!AA20="",datos_campo!AB20=""),SUM(datos_campo!AA20:AB20),"revisar"))*400</f>
        <v>0</v>
      </c>
      <c r="R16" s="5">
        <f>IF(AND(datos_campo!AC20&gt;=0,datos_campo!AD20&gt;=0),AVERAGE(datos_campo!AC20:AD20),IF(OR(datos_campo!AC20="",datos_campo!AD20=""),SUM(datos_campo!AC20:AD20),"revisar"))*400</f>
        <v>10400</v>
      </c>
      <c r="S16" s="5">
        <f>IF(AND(datos_campo!AE20&gt;=0,datos_campo!AF20&gt;=0),AVERAGE(datos_campo!AE20:AF20),IF(OR(datos_campo!AE20="",datos_campo!AF20=""),SUM(datos_campo!AE20:AF20),"revisar"))*400</f>
        <v>0</v>
      </c>
      <c r="T16" s="5">
        <f t="shared" si="3"/>
        <v>12400</v>
      </c>
      <c r="U16" s="30">
        <f>IF(AND(datos_campo!AG20&gt;=0,datos_campo!AH20&gt;=0),AVERAGE(datos_campo!AG20:AH20),IF(OR(datos_campo!AG20="",datos_campo!AH20=""),SUM(datos_campo!AG20:AH20),"revisar"))*400</f>
        <v>0</v>
      </c>
      <c r="V16" s="30">
        <f>IF(AND(datos_campo!AI20&gt;=0,datos_campo!AJ20&gt;=0),AVERAGE(datos_campo!AI20:AJ20),IF(OR(datos_campo!AI20="",datos_campo!AJ20=""),SUM(datos_campo!AI20:AJ20),"revisar"))*400</f>
        <v>800</v>
      </c>
      <c r="W16" s="36">
        <f t="shared" si="4"/>
        <v>800</v>
      </c>
    </row>
    <row r="17" spans="1:23" s="1" customFormat="1" ht="15.75" customHeight="1" x14ac:dyDescent="0.25">
      <c r="A17" s="177">
        <f>datos_campo!A21</f>
        <v>42773</v>
      </c>
      <c r="B17" s="178" t="str">
        <f>datos_campo!B21</f>
        <v>OLGA</v>
      </c>
      <c r="C17" s="179">
        <f>datos_campo!C21</f>
        <v>1</v>
      </c>
      <c r="D17" s="178">
        <f>datos_campo!D21</f>
        <v>7</v>
      </c>
      <c r="E17" s="180">
        <f>datos_campo!E21</f>
        <v>1</v>
      </c>
      <c r="F17" s="178">
        <f>datos_campo!F21</f>
        <v>0</v>
      </c>
      <c r="G17" s="178">
        <f>datos_campo!G21</f>
        <v>5</v>
      </c>
      <c r="H17" s="180">
        <f>(datos_campo!H21/G17)</f>
        <v>35</v>
      </c>
      <c r="I17" s="180">
        <f>(datos_campo!I21/G17)</f>
        <v>37.799999999999997</v>
      </c>
      <c r="J17" s="180">
        <f t="shared" si="0"/>
        <v>72.8</v>
      </c>
      <c r="K17" s="180">
        <f t="shared" si="1"/>
        <v>48.07692307692308</v>
      </c>
      <c r="L17" s="180">
        <f t="shared" si="2"/>
        <v>51.92307692307692</v>
      </c>
      <c r="M17" s="181">
        <f>IF(COUNTIF(datos_campo!K21:T21,"&gt;=0")&gt;=1,((SUM(datos_campo!K21:T21)*100)/(COUNTIF(datos_campo!K21:T21,"&gt;=0")*20))," ")</f>
        <v>0.5</v>
      </c>
      <c r="N17" s="178">
        <f>IF(AND(datos_campo!U21&gt;=0,datos_campo!V21&gt;=0),AVERAGE(datos_campo!U21:V21),IF(OR(datos_campo!U21="",datos_campo!V21=""),SUM(datos_campo!U21:V21),"revisar"))*(datos_campo!J21)</f>
        <v>0</v>
      </c>
      <c r="O17" s="178">
        <f>IF(AND(datos_campo!W21&gt;=0,datos_campo!X21&gt;=0),AVERAGE(datos_campo!W21:X21),IF(OR(datos_campo!W21="",datos_campo!X21=""),SUM(datos_campo!W21:X21),"revisar"))*400</f>
        <v>2800</v>
      </c>
      <c r="P17" s="178">
        <f>IF(AND(datos_campo!Y21&gt;=0,datos_campo!Z21&gt;=0),AVERAGE(datos_campo!Y21:Z21),IF(OR(datos_campo!Y21="",datos_campo!Z21=""),SUM(datos_campo!Y21:Z21),"revisar"))*400</f>
        <v>0</v>
      </c>
      <c r="Q17" s="178">
        <f>IF(AND(datos_campo!AA21&gt;=0,datos_campo!AB21&gt;=0),AVERAGE(datos_campo!AA21:AB21),IF(OR(datos_campo!AA21="",datos_campo!AB21=""),SUM(datos_campo!AA21:AB21),"revisar"))*400</f>
        <v>0</v>
      </c>
      <c r="R17" s="178">
        <f>IF(AND(datos_campo!AC21&gt;=0,datos_campo!AD21&gt;=0),AVERAGE(datos_campo!AC21:AD21),IF(OR(datos_campo!AC21="",datos_campo!AD21=""),SUM(datos_campo!AC21:AD21),"revisar"))*400</f>
        <v>400</v>
      </c>
      <c r="S17" s="178">
        <f>IF(AND(datos_campo!AE21&gt;=0,datos_campo!AF21&gt;=0),AVERAGE(datos_campo!AE21:AF21),IF(OR(datos_campo!AE21="",datos_campo!AF21=""),SUM(datos_campo!AE21:AF21),"revisar"))*400</f>
        <v>0</v>
      </c>
      <c r="T17" s="178">
        <f t="shared" si="3"/>
        <v>3200</v>
      </c>
      <c r="U17" s="182">
        <f>IF(AND(datos_campo!AG21&gt;=0,datos_campo!AH21&gt;=0),AVERAGE(datos_campo!AG21:AH21),IF(OR(datos_campo!AG21="",datos_campo!AH21=""),SUM(datos_campo!AG21:AH21),"revisar"))*400</f>
        <v>0</v>
      </c>
      <c r="V17" s="182">
        <f>IF(AND(datos_campo!AI21&gt;=0,datos_campo!AJ21&gt;=0),AVERAGE(datos_campo!AI21:AJ21),IF(OR(datos_campo!AI21="",datos_campo!AJ21=""),SUM(datos_campo!AI21:AJ21),"revisar"))*400</f>
        <v>800</v>
      </c>
      <c r="W17" s="183">
        <f t="shared" si="4"/>
        <v>800</v>
      </c>
    </row>
    <row r="18" spans="1:23" s="1" customFormat="1" ht="15.75" customHeight="1" x14ac:dyDescent="0.25">
      <c r="A18" s="177">
        <f>datos_campo!A22</f>
        <v>42773</v>
      </c>
      <c r="B18" s="178" t="str">
        <f>datos_campo!B22</f>
        <v>OLGA</v>
      </c>
      <c r="C18" s="179">
        <f>datos_campo!C22</f>
        <v>1</v>
      </c>
      <c r="D18" s="178">
        <f>datos_campo!D22</f>
        <v>8</v>
      </c>
      <c r="E18" s="180">
        <f>datos_campo!E22</f>
        <v>1</v>
      </c>
      <c r="F18" s="178">
        <f>datos_campo!F22</f>
        <v>0</v>
      </c>
      <c r="G18" s="178">
        <f>datos_campo!G22</f>
        <v>5</v>
      </c>
      <c r="H18" s="180">
        <f>(datos_campo!H22/G18)</f>
        <v>20.399999999999999</v>
      </c>
      <c r="I18" s="180">
        <f>(datos_campo!I22/G18)</f>
        <v>33.4</v>
      </c>
      <c r="J18" s="180">
        <f t="shared" si="0"/>
        <v>53.8</v>
      </c>
      <c r="K18" s="180">
        <f t="shared" si="1"/>
        <v>37.918215613382898</v>
      </c>
      <c r="L18" s="180">
        <f t="shared" si="2"/>
        <v>62.081784386617102</v>
      </c>
      <c r="M18" s="181">
        <f>IF(COUNTIF(datos_campo!K22:T22,"&gt;=0")&gt;=1,((SUM(datos_campo!K22:T22)*100)/(COUNTIF(datos_campo!K22:T22,"&gt;=0")*20))," ")</f>
        <v>3.5</v>
      </c>
      <c r="N18" s="178">
        <f>IF(AND(datos_campo!U22&gt;=0,datos_campo!V22&gt;=0),AVERAGE(datos_campo!U22:V22),IF(OR(datos_campo!U22="",datos_campo!V22=""),SUM(datos_campo!U22:V22),"revisar"))*(datos_campo!J22)</f>
        <v>0</v>
      </c>
      <c r="O18" s="178">
        <f>IF(AND(datos_campo!W22&gt;=0,datos_campo!X22&gt;=0),AVERAGE(datos_campo!W22:X22),IF(OR(datos_campo!W22="",datos_campo!X22=""),SUM(datos_campo!W22:X22),"revisar"))*400</f>
        <v>12000</v>
      </c>
      <c r="P18" s="178">
        <f>IF(AND(datos_campo!Y22&gt;=0,datos_campo!Z22&gt;=0),AVERAGE(datos_campo!Y22:Z22),IF(OR(datos_campo!Y22="",datos_campo!Z22=""),SUM(datos_campo!Y22:Z22),"revisar"))*400</f>
        <v>0</v>
      </c>
      <c r="Q18" s="178">
        <f>IF(AND(datos_campo!AA22&gt;=0,datos_campo!AB22&gt;=0),AVERAGE(datos_campo!AA22:AB22),IF(OR(datos_campo!AA22="",datos_campo!AB22=""),SUM(datos_campo!AA22:AB22),"revisar"))*400</f>
        <v>0</v>
      </c>
      <c r="R18" s="178">
        <f>IF(AND(datos_campo!AC22&gt;=0,datos_campo!AD22&gt;=0),AVERAGE(datos_campo!AC22:AD22),IF(OR(datos_campo!AC22="",datos_campo!AD22=""),SUM(datos_campo!AC22:AD22),"revisar"))*400</f>
        <v>1600</v>
      </c>
      <c r="S18" s="178">
        <f>IF(AND(datos_campo!AE22&gt;=0,datos_campo!AF22&gt;=0),AVERAGE(datos_campo!AE22:AF22),IF(OR(datos_campo!AE22="",datos_campo!AF22=""),SUM(datos_campo!AE22:AF22),"revisar"))*400</f>
        <v>0</v>
      </c>
      <c r="T18" s="178">
        <f t="shared" si="3"/>
        <v>13600</v>
      </c>
      <c r="U18" s="182">
        <f>IF(AND(datos_campo!AG22&gt;=0,datos_campo!AH22&gt;=0),AVERAGE(datos_campo!AG22:AH22),IF(OR(datos_campo!AG22="",datos_campo!AH22=""),SUM(datos_campo!AG22:AH22),"revisar"))*400</f>
        <v>0</v>
      </c>
      <c r="V18" s="182">
        <f>IF(AND(datos_campo!AI22&gt;=0,datos_campo!AJ22&gt;=0),AVERAGE(datos_campo!AI22:AJ22),IF(OR(datos_campo!AI22="",datos_campo!AJ22=""),SUM(datos_campo!AI22:AJ22),"revisar"))*400</f>
        <v>400</v>
      </c>
      <c r="W18" s="183">
        <f t="shared" si="4"/>
        <v>400</v>
      </c>
    </row>
    <row r="19" spans="1:23" s="1" customFormat="1" ht="15.75" customHeight="1" x14ac:dyDescent="0.25">
      <c r="A19" s="177">
        <f>datos_campo!A23</f>
        <v>42773</v>
      </c>
      <c r="B19" s="178" t="str">
        <f>datos_campo!B23</f>
        <v>OLGA</v>
      </c>
      <c r="C19" s="179">
        <f>datos_campo!C23</f>
        <v>1</v>
      </c>
      <c r="D19" s="178">
        <f>datos_campo!D23</f>
        <v>9</v>
      </c>
      <c r="E19" s="180">
        <f>datos_campo!E23</f>
        <v>1</v>
      </c>
      <c r="F19" s="178">
        <f>datos_campo!F23</f>
        <v>0</v>
      </c>
      <c r="G19" s="178">
        <f>datos_campo!G23</f>
        <v>5</v>
      </c>
      <c r="H19" s="180">
        <f>(datos_campo!H23/G19)</f>
        <v>25.4</v>
      </c>
      <c r="I19" s="180">
        <f>(datos_campo!I23/G19)</f>
        <v>32</v>
      </c>
      <c r="J19" s="180">
        <f t="shared" si="0"/>
        <v>57.4</v>
      </c>
      <c r="K19" s="180">
        <f t="shared" si="1"/>
        <v>44.250871080139376</v>
      </c>
      <c r="L19" s="180">
        <f t="shared" si="2"/>
        <v>55.749128919860631</v>
      </c>
      <c r="M19" s="181">
        <f>IF(COUNTIF(datos_campo!K23:T23,"&gt;=0")&gt;=1,((SUM(datos_campo!K23:T23)*100)/(COUNTIF(datos_campo!K23:T23,"&gt;=0")*20))," ")</f>
        <v>0</v>
      </c>
      <c r="N19" s="178">
        <f>IF(AND(datos_campo!U23&gt;=0,datos_campo!V23&gt;=0),AVERAGE(datos_campo!U23:V23),IF(OR(datos_campo!U23="",datos_campo!V23=""),SUM(datos_campo!U23:V23),"revisar"))*(datos_campo!J23)</f>
        <v>0</v>
      </c>
      <c r="O19" s="178">
        <f>IF(AND(datos_campo!W23&gt;=0,datos_campo!X23&gt;=0),AVERAGE(datos_campo!W23:X23),IF(OR(datos_campo!W23="",datos_campo!X23=""),SUM(datos_campo!W23:X23),"revisar"))*400</f>
        <v>4800</v>
      </c>
      <c r="P19" s="178">
        <f>IF(AND(datos_campo!Y23&gt;=0,datos_campo!Z23&gt;=0),AVERAGE(datos_campo!Y23:Z23),IF(OR(datos_campo!Y23="",datos_campo!Z23=""),SUM(datos_campo!Y23:Z23),"revisar"))*400</f>
        <v>0</v>
      </c>
      <c r="Q19" s="178">
        <f>IF(AND(datos_campo!AA23&gt;=0,datos_campo!AB23&gt;=0),AVERAGE(datos_campo!AA23:AB23),IF(OR(datos_campo!AA23="",datos_campo!AB23=""),SUM(datos_campo!AA23:AB23),"revisar"))*400</f>
        <v>0</v>
      </c>
      <c r="R19" s="178">
        <f>IF(AND(datos_campo!AC23&gt;=0,datos_campo!AD23&gt;=0),AVERAGE(datos_campo!AC23:AD23),IF(OR(datos_campo!AC23="",datos_campo!AD23=""),SUM(datos_campo!AC23:AD23),"revisar"))*400</f>
        <v>2000</v>
      </c>
      <c r="S19" s="178">
        <f>IF(AND(datos_campo!AE23&gt;=0,datos_campo!AF23&gt;=0),AVERAGE(datos_campo!AE23:AF23),IF(OR(datos_campo!AE23="",datos_campo!AF23=""),SUM(datos_campo!AE23:AF23),"revisar"))*400</f>
        <v>0</v>
      </c>
      <c r="T19" s="178">
        <f t="shared" si="3"/>
        <v>6800</v>
      </c>
      <c r="U19" s="182">
        <f>IF(AND(datos_campo!AG23&gt;=0,datos_campo!AH23&gt;=0),AVERAGE(datos_campo!AG23:AH23),IF(OR(datos_campo!AG23="",datos_campo!AH23=""),SUM(datos_campo!AG23:AH23),"revisar"))*400</f>
        <v>0</v>
      </c>
      <c r="V19" s="182">
        <f>IF(AND(datos_campo!AI23&gt;=0,datos_campo!AJ23&gt;=0),AVERAGE(datos_campo!AI23:AJ23),IF(OR(datos_campo!AI23="",datos_campo!AJ23=""),SUM(datos_campo!AI23:AJ23),"revisar"))*400</f>
        <v>0</v>
      </c>
      <c r="W19" s="183">
        <f t="shared" si="4"/>
        <v>0</v>
      </c>
    </row>
    <row r="20" spans="1:23" s="1" customFormat="1" ht="15.75" customHeight="1" x14ac:dyDescent="0.25">
      <c r="A20" s="177">
        <f>datos_campo!A24</f>
        <v>42773</v>
      </c>
      <c r="B20" s="178" t="str">
        <f>datos_campo!B24</f>
        <v>OLGA</v>
      </c>
      <c r="C20" s="179">
        <f>datos_campo!C24</f>
        <v>1</v>
      </c>
      <c r="D20" s="178">
        <f>datos_campo!D24</f>
        <v>10</v>
      </c>
      <c r="E20" s="180">
        <f>datos_campo!E24</f>
        <v>1</v>
      </c>
      <c r="F20" s="178">
        <f>datos_campo!F24</f>
        <v>0</v>
      </c>
      <c r="G20" s="178">
        <f>datos_campo!G24</f>
        <v>5</v>
      </c>
      <c r="H20" s="180">
        <f>(datos_campo!H24/G20)</f>
        <v>42</v>
      </c>
      <c r="I20" s="180">
        <f>(datos_campo!I24/G20)</f>
        <v>41.6</v>
      </c>
      <c r="J20" s="180">
        <f t="shared" si="0"/>
        <v>83.6</v>
      </c>
      <c r="K20" s="180">
        <f t="shared" si="1"/>
        <v>50.239234449760772</v>
      </c>
      <c r="L20" s="180">
        <f t="shared" si="2"/>
        <v>49.760765550239235</v>
      </c>
      <c r="M20" s="181">
        <f>IF(COUNTIF(datos_campo!K24:T24,"&gt;=0")&gt;=1,((SUM(datos_campo!K24:T24)*100)/(COUNTIF(datos_campo!K24:T24,"&gt;=0")*20))," ")</f>
        <v>2.25</v>
      </c>
      <c r="N20" s="178">
        <f>IF(AND(datos_campo!U24&gt;=0,datos_campo!V24&gt;=0),AVERAGE(datos_campo!U24:V24),IF(OR(datos_campo!U24="",datos_campo!V24=""),SUM(datos_campo!U24:V24),"revisar"))*(datos_campo!J24)</f>
        <v>0</v>
      </c>
      <c r="O20" s="178">
        <f>IF(AND(datos_campo!W24&gt;=0,datos_campo!X24&gt;=0),AVERAGE(datos_campo!W24:X24),IF(OR(datos_campo!W24="",datos_campo!X24=""),SUM(datos_campo!W24:X24),"revisar"))*400</f>
        <v>2000</v>
      </c>
      <c r="P20" s="178">
        <f>IF(AND(datos_campo!Y24&gt;=0,datos_campo!Z24&gt;=0),AVERAGE(datos_campo!Y24:Z24),IF(OR(datos_campo!Y24="",datos_campo!Z24=""),SUM(datos_campo!Y24:Z24),"revisar"))*400</f>
        <v>0</v>
      </c>
      <c r="Q20" s="178">
        <f>IF(AND(datos_campo!AA24&gt;=0,datos_campo!AB24&gt;=0),AVERAGE(datos_campo!AA24:AB24),IF(OR(datos_campo!AA24="",datos_campo!AB24=""),SUM(datos_campo!AA24:AB24),"revisar"))*400</f>
        <v>0</v>
      </c>
      <c r="R20" s="178">
        <f>IF(AND(datos_campo!AC24&gt;=0,datos_campo!AD24&gt;=0),AVERAGE(datos_campo!AC24:AD24),IF(OR(datos_campo!AC24="",datos_campo!AD24=""),SUM(datos_campo!AC24:AD24),"revisar"))*400</f>
        <v>6800</v>
      </c>
      <c r="S20" s="178">
        <f>IF(AND(datos_campo!AE24&gt;=0,datos_campo!AF24&gt;=0),AVERAGE(datos_campo!AE24:AF24),IF(OR(datos_campo!AE24="",datos_campo!AF24=""),SUM(datos_campo!AE24:AF24),"revisar"))*400</f>
        <v>0</v>
      </c>
      <c r="T20" s="178">
        <f t="shared" si="3"/>
        <v>8800</v>
      </c>
      <c r="U20" s="182">
        <f>IF(AND(datos_campo!AG24&gt;=0,datos_campo!AH24&gt;=0),AVERAGE(datos_campo!AG24:AH24),IF(OR(datos_campo!AG24="",datos_campo!AH24=""),SUM(datos_campo!AG24:AH24),"revisar"))*400</f>
        <v>0</v>
      </c>
      <c r="V20" s="182">
        <f>IF(AND(datos_campo!AI24&gt;=0,datos_campo!AJ24&gt;=0),AVERAGE(datos_campo!AI24:AJ24),IF(OR(datos_campo!AI24="",datos_campo!AJ24=""),SUM(datos_campo!AI24:AJ24),"revisar"))*400</f>
        <v>0</v>
      </c>
      <c r="W20" s="183">
        <f t="shared" si="4"/>
        <v>0</v>
      </c>
    </row>
    <row r="21" spans="1:23" s="1" customFormat="1" ht="15.75" customHeight="1" x14ac:dyDescent="0.25">
      <c r="A21" s="177">
        <f>datos_campo!A25</f>
        <v>42773</v>
      </c>
      <c r="B21" s="178" t="str">
        <f>datos_campo!B25</f>
        <v>OLGA</v>
      </c>
      <c r="C21" s="179">
        <f>datos_campo!C25</f>
        <v>1</v>
      </c>
      <c r="D21" s="178">
        <f>datos_campo!D25</f>
        <v>11</v>
      </c>
      <c r="E21" s="180">
        <f>datos_campo!E25</f>
        <v>1</v>
      </c>
      <c r="F21" s="178">
        <f>datos_campo!F25</f>
        <v>0</v>
      </c>
      <c r="G21" s="178">
        <f>datos_campo!G25</f>
        <v>5</v>
      </c>
      <c r="H21" s="180">
        <f>(datos_campo!H25/G21)</f>
        <v>46.8</v>
      </c>
      <c r="I21" s="180">
        <f>(datos_campo!I25/G21)</f>
        <v>38</v>
      </c>
      <c r="J21" s="180">
        <f t="shared" ref="J21:J35" si="5">H21+I21</f>
        <v>84.8</v>
      </c>
      <c r="K21" s="180">
        <f t="shared" ref="K21:K35" si="6">(H21*100)/$J21</f>
        <v>55.188679245283019</v>
      </c>
      <c r="L21" s="180">
        <f t="shared" ref="L21:L35" si="7">(I21*100)/$J21</f>
        <v>44.811320754716981</v>
      </c>
      <c r="M21" s="181">
        <f>IF(COUNTIF(datos_campo!K25:T25,"&gt;=0")&gt;=1,((SUM(datos_campo!K25:T25)*100)/(COUNTIF(datos_campo!K25:T25,"&gt;=0")*20))," ")</f>
        <v>2</v>
      </c>
      <c r="N21" s="178">
        <f>IF(AND(datos_campo!U25&gt;=0,datos_campo!V25&gt;=0),AVERAGE(datos_campo!U25:V25),IF(OR(datos_campo!U25="",datos_campo!V25=""),SUM(datos_campo!U25:V25),"revisar"))*(datos_campo!J25)</f>
        <v>0</v>
      </c>
      <c r="O21" s="178">
        <f>IF(AND(datos_campo!W25&gt;=0,datos_campo!X25&gt;=0),AVERAGE(datos_campo!W25:X25),IF(OR(datos_campo!W25="",datos_campo!X25=""),SUM(datos_campo!W25:X25),"revisar"))*400</f>
        <v>6400</v>
      </c>
      <c r="P21" s="178">
        <f>IF(AND(datos_campo!Y25&gt;=0,datos_campo!Z25&gt;=0),AVERAGE(datos_campo!Y25:Z25),IF(OR(datos_campo!Y25="",datos_campo!Z25=""),SUM(datos_campo!Y25:Z25),"revisar"))*400</f>
        <v>0</v>
      </c>
      <c r="Q21" s="178">
        <f>IF(AND(datos_campo!AA25&gt;=0,datos_campo!AB25&gt;=0),AVERAGE(datos_campo!AA25:AB25),IF(OR(datos_campo!AA25="",datos_campo!AB25=""),SUM(datos_campo!AA25:AB25),"revisar"))*400</f>
        <v>800</v>
      </c>
      <c r="R21" s="178">
        <f>IF(AND(datos_campo!AC25&gt;=0,datos_campo!AD25&gt;=0),AVERAGE(datos_campo!AC25:AD25),IF(OR(datos_campo!AC25="",datos_campo!AD25=""),SUM(datos_campo!AC25:AD25),"revisar"))*400</f>
        <v>4800</v>
      </c>
      <c r="S21" s="178">
        <f>IF(AND(datos_campo!AE25&gt;=0,datos_campo!AF25&gt;=0),AVERAGE(datos_campo!AE25:AF25),IF(OR(datos_campo!AE25="",datos_campo!AF25=""),SUM(datos_campo!AE25:AF25),"revisar"))*400</f>
        <v>0</v>
      </c>
      <c r="T21" s="178">
        <f t="shared" ref="T21:T35" si="8">SUM(N21:S21)</f>
        <v>12000</v>
      </c>
      <c r="U21" s="182">
        <f>IF(AND(datos_campo!AG25&gt;=0,datos_campo!AH25&gt;=0),AVERAGE(datos_campo!AG25:AH25),IF(OR(datos_campo!AG25="",datos_campo!AH25=""),SUM(datos_campo!AG25:AH25),"revisar"))*400</f>
        <v>0</v>
      </c>
      <c r="V21" s="182">
        <f>IF(AND(datos_campo!AI25&gt;=0,datos_campo!AJ25&gt;=0),AVERAGE(datos_campo!AI25:AJ25),IF(OR(datos_campo!AI25="",datos_campo!AJ25=""),SUM(datos_campo!AI25:AJ25),"revisar"))*400</f>
        <v>400</v>
      </c>
      <c r="W21" s="183">
        <f t="shared" ref="W21:W35" si="9">SUM(U21+V21)</f>
        <v>400</v>
      </c>
    </row>
    <row r="22" spans="1:23" s="1" customFormat="1" ht="15.75" customHeight="1" thickBot="1" x14ac:dyDescent="0.3">
      <c r="A22" s="184">
        <f>datos_campo!A26</f>
        <v>42773</v>
      </c>
      <c r="B22" s="185" t="str">
        <f>datos_campo!B26</f>
        <v>OLGA</v>
      </c>
      <c r="C22" s="186">
        <f>datos_campo!C26</f>
        <v>1</v>
      </c>
      <c r="D22" s="185">
        <f>datos_campo!D26</f>
        <v>12</v>
      </c>
      <c r="E22" s="187">
        <f>datos_campo!E26</f>
        <v>1</v>
      </c>
      <c r="F22" s="185">
        <f>datos_campo!F26</f>
        <v>0</v>
      </c>
      <c r="G22" s="185">
        <f>datos_campo!G26</f>
        <v>5</v>
      </c>
      <c r="H22" s="187">
        <f>(datos_campo!H26/G22)</f>
        <v>21.4</v>
      </c>
      <c r="I22" s="187">
        <f>(datos_campo!I26/G22)</f>
        <v>43</v>
      </c>
      <c r="J22" s="187">
        <f t="shared" si="5"/>
        <v>64.400000000000006</v>
      </c>
      <c r="K22" s="187">
        <f t="shared" si="6"/>
        <v>33.229813664596271</v>
      </c>
      <c r="L22" s="187">
        <f t="shared" si="7"/>
        <v>66.770186335403722</v>
      </c>
      <c r="M22" s="188">
        <f>IF(COUNTIF(datos_campo!K26:T26,"&gt;=0")&gt;=1,((SUM(datos_campo!K26:T26)*100)/(COUNTIF(datos_campo!K26:T26,"&gt;=0")*20))," ")</f>
        <v>1.5625</v>
      </c>
      <c r="N22" s="185">
        <f>IF(AND(datos_campo!U26&gt;=0,datos_campo!V26&gt;=0),AVERAGE(datos_campo!U26:V26),IF(OR(datos_campo!U26="",datos_campo!V26=""),SUM(datos_campo!U26:V26),"revisar"))*(datos_campo!J26)</f>
        <v>0</v>
      </c>
      <c r="O22" s="185">
        <f>IF(AND(datos_campo!W26&gt;=0,datos_campo!X26&gt;=0),AVERAGE(datos_campo!W26:X26),IF(OR(datos_campo!W26="",datos_campo!X26=""),SUM(datos_campo!W26:X26),"revisar"))*400</f>
        <v>6400</v>
      </c>
      <c r="P22" s="185">
        <f>IF(AND(datos_campo!Y26&gt;=0,datos_campo!Z26&gt;=0),AVERAGE(datos_campo!Y26:Z26),IF(OR(datos_campo!Y26="",datos_campo!Z26=""),SUM(datos_campo!Y26:Z26),"revisar"))*400</f>
        <v>0</v>
      </c>
      <c r="Q22" s="185">
        <f>IF(AND(datos_campo!AA26&gt;=0,datos_campo!AB26&gt;=0),AVERAGE(datos_campo!AA26:AB26),IF(OR(datos_campo!AA26="",datos_campo!AB26=""),SUM(datos_campo!AA26:AB26),"revisar"))*400</f>
        <v>800</v>
      </c>
      <c r="R22" s="185">
        <f>IF(AND(datos_campo!AC26&gt;=0,datos_campo!AD26&gt;=0),AVERAGE(datos_campo!AC26:AD26),IF(OR(datos_campo!AC26="",datos_campo!AD26=""),SUM(datos_campo!AC26:AD26),"revisar"))*400</f>
        <v>8400</v>
      </c>
      <c r="S22" s="185">
        <f>IF(AND(datos_campo!AE26&gt;=0,datos_campo!AF26&gt;=0),AVERAGE(datos_campo!AE26:AF26),IF(OR(datos_campo!AE26="",datos_campo!AF26=""),SUM(datos_campo!AE26:AF26),"revisar"))*400</f>
        <v>0</v>
      </c>
      <c r="T22" s="185">
        <f t="shared" si="8"/>
        <v>15600</v>
      </c>
      <c r="U22" s="189">
        <f>IF(AND(datos_campo!AG26&gt;=0,datos_campo!AH26&gt;=0),AVERAGE(datos_campo!AG26:AH26),IF(OR(datos_campo!AG26="",datos_campo!AH26=""),SUM(datos_campo!AG26:AH26),"revisar"))*400</f>
        <v>0</v>
      </c>
      <c r="V22" s="189">
        <f>IF(AND(datos_campo!AI26&gt;=0,datos_campo!AJ26&gt;=0),AVERAGE(datos_campo!AI26:AJ26),IF(OR(datos_campo!AI26="",datos_campo!AJ26=""),SUM(datos_campo!AI26:AJ26),"revisar"))*400</f>
        <v>400</v>
      </c>
      <c r="W22" s="190">
        <f t="shared" si="9"/>
        <v>400</v>
      </c>
    </row>
    <row r="23" spans="1:23" s="1" customFormat="1" ht="15.75" customHeight="1" x14ac:dyDescent="0.25">
      <c r="A23" s="25">
        <f>datos_campo!A27</f>
        <v>42816</v>
      </c>
      <c r="B23" s="26" t="str">
        <f>datos_campo!B27</f>
        <v>EUFENIA</v>
      </c>
      <c r="C23" s="79">
        <f>datos_campo!C27</f>
        <v>2</v>
      </c>
      <c r="D23" s="26">
        <f>datos_campo!D27</f>
        <v>1</v>
      </c>
      <c r="E23" s="27">
        <f>datos_campo!E27</f>
        <v>2</v>
      </c>
      <c r="F23" s="26">
        <f>datos_campo!F27</f>
        <v>0</v>
      </c>
      <c r="G23" s="26">
        <f>datos_campo!G27</f>
        <v>5</v>
      </c>
      <c r="H23" s="27">
        <f>(datos_campo!H27/G23)</f>
        <v>14.4</v>
      </c>
      <c r="I23" s="27">
        <f>(datos_campo!I27/G23)</f>
        <v>21</v>
      </c>
      <c r="J23" s="27">
        <f t="shared" si="5"/>
        <v>35.4</v>
      </c>
      <c r="K23" s="27">
        <f t="shared" si="6"/>
        <v>40.677966101694913</v>
      </c>
      <c r="L23" s="27">
        <f t="shared" si="7"/>
        <v>59.322033898305087</v>
      </c>
      <c r="M23" s="28">
        <f>IF(COUNTIF(datos_campo!K27:T27,"&gt;=0")&gt;=1,((SUM(datos_campo!K27:T27)*100)/(COUNTIF(datos_campo!K27:T27,"&gt;=0")*20))," ")</f>
        <v>13</v>
      </c>
      <c r="N23" s="26">
        <f>IF(AND(datos_campo!U27&gt;=0,datos_campo!V27&gt;=0),AVERAGE(datos_campo!U27:V27),IF(OR(datos_campo!U27="",datos_campo!V27=""),SUM(datos_campo!U27:V27),"revisar"))*(datos_campo!J27)</f>
        <v>0</v>
      </c>
      <c r="O23" s="26">
        <f>IF(AND(datos_campo!W27&gt;=0,datos_campo!X27&gt;=0),AVERAGE(datos_campo!W27:X27),IF(OR(datos_campo!W27="",datos_campo!X27=""),SUM(datos_campo!W27:X27),"revisar"))*400</f>
        <v>8400</v>
      </c>
      <c r="P23" s="26">
        <f>IF(AND(datos_campo!Y27&gt;=0,datos_campo!Z27&gt;=0),AVERAGE(datos_campo!Y27:Z27),IF(OR(datos_campo!Y27="",datos_campo!Z27=""),SUM(datos_campo!Y27:Z27),"revisar"))*400</f>
        <v>0</v>
      </c>
      <c r="Q23" s="26">
        <f>IF(AND(datos_campo!AA27&gt;=0,datos_campo!AB27&gt;=0),AVERAGE(datos_campo!AA27:AB27),IF(OR(datos_campo!AA27="",datos_campo!AB27=""),SUM(datos_campo!AA27:AB27),"revisar"))*400</f>
        <v>0</v>
      </c>
      <c r="R23" s="26">
        <f>IF(AND(datos_campo!AC27&gt;=0,datos_campo!AD27&gt;=0),AVERAGE(datos_campo!AC27:AD27),IF(OR(datos_campo!AC27="",datos_campo!AD27=""),SUM(datos_campo!AC27:AD27),"revisar"))*400</f>
        <v>12000</v>
      </c>
      <c r="S23" s="26">
        <f>IF(AND(datos_campo!AE27&gt;=0,datos_campo!AF27&gt;=0),AVERAGE(datos_campo!AE27:AF27),IF(OR(datos_campo!AE27="",datos_campo!AF27=""),SUM(datos_campo!AE27:AF27),"revisar"))*400</f>
        <v>0</v>
      </c>
      <c r="T23" s="26">
        <f t="shared" si="8"/>
        <v>20400</v>
      </c>
      <c r="U23" s="26">
        <f>IF(AND(datos_campo!AG27&gt;=0,datos_campo!AH27&gt;=0),AVERAGE(datos_campo!AG27:AH27),IF(OR(datos_campo!AG27="",datos_campo!AH27=""),SUM(datos_campo!AG27:AH27),"revisar"))*400</f>
        <v>0</v>
      </c>
      <c r="V23" s="26">
        <f>IF(AND(datos_campo!AI27&gt;=0,datos_campo!AJ27&gt;=0),AVERAGE(datos_campo!AI27:AJ27),IF(OR(datos_campo!AI27="",datos_campo!AJ27=""),SUM(datos_campo!AI27:AJ27),"revisar"))*400</f>
        <v>400</v>
      </c>
      <c r="W23" s="35">
        <f t="shared" si="9"/>
        <v>400</v>
      </c>
    </row>
    <row r="24" spans="1:23" s="1" customFormat="1" ht="15.75" customHeight="1" x14ac:dyDescent="0.25">
      <c r="A24" s="29">
        <f>datos_campo!A28</f>
        <v>42816</v>
      </c>
      <c r="B24" s="5" t="str">
        <f>datos_campo!B28</f>
        <v>EUFENIA</v>
      </c>
      <c r="C24" s="80">
        <f>datos_campo!C28</f>
        <v>2</v>
      </c>
      <c r="D24" s="5">
        <f>datos_campo!D28</f>
        <v>2</v>
      </c>
      <c r="E24" s="6">
        <f>datos_campo!E28</f>
        <v>2</v>
      </c>
      <c r="F24" s="5">
        <f>datos_campo!F28</f>
        <v>0</v>
      </c>
      <c r="G24" s="5">
        <f>datos_campo!G28</f>
        <v>5</v>
      </c>
      <c r="H24" s="6">
        <f>(datos_campo!H28/G24)</f>
        <v>32.6</v>
      </c>
      <c r="I24" s="6">
        <f>(datos_campo!I28/G24)</f>
        <v>44.2</v>
      </c>
      <c r="J24" s="6">
        <f t="shared" si="5"/>
        <v>76.800000000000011</v>
      </c>
      <c r="K24" s="6">
        <f t="shared" si="6"/>
        <v>42.447916666666657</v>
      </c>
      <c r="L24" s="6">
        <f t="shared" si="7"/>
        <v>57.552083333333321</v>
      </c>
      <c r="M24" s="7">
        <f>IF(COUNTIF(datos_campo!K28:T28,"&gt;=0")&gt;=1,((SUM(datos_campo!K28:T28)*100)/(COUNTIF(datos_campo!K28:T28,"&gt;=0")*20))," ")</f>
        <v>0</v>
      </c>
      <c r="N24" s="5">
        <f>IF(AND(datos_campo!U28&gt;=0,datos_campo!V28&gt;=0),AVERAGE(datos_campo!U28:V28),IF(OR(datos_campo!U28="",datos_campo!V28=""),SUM(datos_campo!U28:V28),"revisar"))*(datos_campo!J28)</f>
        <v>0</v>
      </c>
      <c r="O24" s="5">
        <f>IF(AND(datos_campo!W28&gt;=0,datos_campo!X28&gt;=0),AVERAGE(datos_campo!W28:X28),IF(OR(datos_campo!W28="",datos_campo!X28=""),SUM(datos_campo!W28:X28),"revisar"))*400</f>
        <v>12400</v>
      </c>
      <c r="P24" s="5">
        <f>IF(AND(datos_campo!Y28&gt;=0,datos_campo!Z28&gt;=0),AVERAGE(datos_campo!Y28:Z28),IF(OR(datos_campo!Y28="",datos_campo!Z28=""),SUM(datos_campo!Y28:Z28),"revisar"))*400</f>
        <v>0</v>
      </c>
      <c r="Q24" s="5">
        <f>IF(AND(datos_campo!AA28&gt;=0,datos_campo!AB28&gt;=0),AVERAGE(datos_campo!AA28:AB28),IF(OR(datos_campo!AA28="",datos_campo!AB28=""),SUM(datos_campo!AA28:AB28),"revisar"))*400</f>
        <v>800</v>
      </c>
      <c r="R24" s="5">
        <f>IF(AND(datos_campo!AC28&gt;=0,datos_campo!AD28&gt;=0),AVERAGE(datos_campo!AC28:AD28),IF(OR(datos_campo!AC28="",datos_campo!AD28=""),SUM(datos_campo!AC28:AD28),"revisar"))*400</f>
        <v>12800</v>
      </c>
      <c r="S24" s="5">
        <f>IF(AND(datos_campo!AE28&gt;=0,datos_campo!AF28&gt;=0),AVERAGE(datos_campo!AE28:AF28),IF(OR(datos_campo!AE28="",datos_campo!AF28=""),SUM(datos_campo!AE28:AF28),"revisar"))*400</f>
        <v>0</v>
      </c>
      <c r="T24" s="5">
        <f t="shared" si="8"/>
        <v>26000</v>
      </c>
      <c r="U24" s="30">
        <f>IF(AND(datos_campo!AG28&gt;=0,datos_campo!AH28&gt;=0),AVERAGE(datos_campo!AG28:AH28),IF(OR(datos_campo!AG28="",datos_campo!AH28=""),SUM(datos_campo!AG28:AH28),"revisar"))*400</f>
        <v>0</v>
      </c>
      <c r="V24" s="30">
        <f>IF(AND(datos_campo!AI28&gt;=0,datos_campo!AJ28&gt;=0),AVERAGE(datos_campo!AI28:AJ28),IF(OR(datos_campo!AI28="",datos_campo!AJ28=""),SUM(datos_campo!AI28:AJ28),"revisar"))*400</f>
        <v>800</v>
      </c>
      <c r="W24" s="36">
        <f t="shared" si="9"/>
        <v>800</v>
      </c>
    </row>
    <row r="25" spans="1:23" s="1" customFormat="1" ht="15.75" customHeight="1" x14ac:dyDescent="0.25">
      <c r="A25" s="29">
        <f>datos_campo!A29</f>
        <v>42816</v>
      </c>
      <c r="B25" s="5" t="str">
        <f>datos_campo!B29</f>
        <v>EUFENIA</v>
      </c>
      <c r="C25" s="80">
        <f>datos_campo!C29</f>
        <v>2</v>
      </c>
      <c r="D25" s="5">
        <f>datos_campo!D29</f>
        <v>3</v>
      </c>
      <c r="E25" s="6">
        <f>datos_campo!E29</f>
        <v>2</v>
      </c>
      <c r="F25" s="5">
        <f>datos_campo!F29</f>
        <v>0</v>
      </c>
      <c r="G25" s="5">
        <f>datos_campo!G29</f>
        <v>5</v>
      </c>
      <c r="H25" s="6">
        <f>(datos_campo!H29/G25)</f>
        <v>34.200000000000003</v>
      </c>
      <c r="I25" s="6">
        <f>(datos_campo!I29/G25)</f>
        <v>32.200000000000003</v>
      </c>
      <c r="J25" s="6">
        <f t="shared" si="5"/>
        <v>66.400000000000006</v>
      </c>
      <c r="K25" s="6">
        <f t="shared" si="6"/>
        <v>51.506024096385545</v>
      </c>
      <c r="L25" s="6">
        <f t="shared" si="7"/>
        <v>48.493975903614462</v>
      </c>
      <c r="M25" s="7">
        <f>IF(COUNTIF(datos_campo!K29:T29,"&gt;=0")&gt;=1,((SUM(datos_campo!K29:T29)*100)/(COUNTIF(datos_campo!K29:T29,"&gt;=0")*20))," ")</f>
        <v>1.25</v>
      </c>
      <c r="N25" s="5">
        <f>IF(AND(datos_campo!U29&gt;=0,datos_campo!V29&gt;=0),AVERAGE(datos_campo!U29:V29),IF(OR(datos_campo!U29="",datos_campo!V29=""),SUM(datos_campo!U29:V29),"revisar"))*(datos_campo!J29)</f>
        <v>0</v>
      </c>
      <c r="O25" s="5">
        <f>IF(AND(datos_campo!W29&gt;=0,datos_campo!X29&gt;=0),AVERAGE(datos_campo!W29:X29),IF(OR(datos_campo!W29="",datos_campo!X29=""),SUM(datos_campo!W29:X29),"revisar"))*400</f>
        <v>22000</v>
      </c>
      <c r="P25" s="5">
        <f>IF(AND(datos_campo!Y29&gt;=0,datos_campo!Z29&gt;=0),AVERAGE(datos_campo!Y29:Z29),IF(OR(datos_campo!Y29="",datos_campo!Z29=""),SUM(datos_campo!Y29:Z29),"revisar"))*400</f>
        <v>0</v>
      </c>
      <c r="Q25" s="5">
        <f>IF(AND(datos_campo!AA29&gt;=0,datos_campo!AB29&gt;=0),AVERAGE(datos_campo!AA29:AB29),IF(OR(datos_campo!AA29="",datos_campo!AB29=""),SUM(datos_campo!AA29:AB29),"revisar"))*400</f>
        <v>0</v>
      </c>
      <c r="R25" s="5">
        <f>IF(AND(datos_campo!AC29&gt;=0,datos_campo!AD29&gt;=0),AVERAGE(datos_campo!AC29:AD29),IF(OR(datos_campo!AC29="",datos_campo!AD29=""),SUM(datos_campo!AC29:AD29),"revisar"))*400</f>
        <v>5200</v>
      </c>
      <c r="S25" s="5">
        <f>IF(AND(datos_campo!AE29&gt;=0,datos_campo!AF29&gt;=0),AVERAGE(datos_campo!AE29:AF29),IF(OR(datos_campo!AE29="",datos_campo!AF29=""),SUM(datos_campo!AE29:AF29),"revisar"))*400</f>
        <v>0</v>
      </c>
      <c r="T25" s="5">
        <f t="shared" si="8"/>
        <v>27200</v>
      </c>
      <c r="U25" s="30">
        <f>IF(AND(datos_campo!AG29&gt;=0,datos_campo!AH29&gt;=0),AVERAGE(datos_campo!AG29:AH29),IF(OR(datos_campo!AG29="",datos_campo!AH29=""),SUM(datos_campo!AG29:AH29),"revisar"))*400</f>
        <v>0</v>
      </c>
      <c r="V25" s="30">
        <f>IF(AND(datos_campo!AI29&gt;=0,datos_campo!AJ29&gt;=0),AVERAGE(datos_campo!AI29:AJ29),IF(OR(datos_campo!AI29="",datos_campo!AJ29=""),SUM(datos_campo!AI29:AJ29),"revisar"))*400</f>
        <v>800</v>
      </c>
      <c r="W25" s="36">
        <f t="shared" si="9"/>
        <v>800</v>
      </c>
    </row>
    <row r="26" spans="1:23" s="1" customFormat="1" ht="15.75" customHeight="1" x14ac:dyDescent="0.25">
      <c r="A26" s="29">
        <f>datos_campo!A30</f>
        <v>42816</v>
      </c>
      <c r="B26" s="5" t="str">
        <f>datos_campo!B30</f>
        <v>EUFENIA</v>
      </c>
      <c r="C26" s="80">
        <f>datos_campo!C30</f>
        <v>2</v>
      </c>
      <c r="D26" s="5">
        <f>datos_campo!D30</f>
        <v>4</v>
      </c>
      <c r="E26" s="6">
        <f>datos_campo!E30</f>
        <v>2</v>
      </c>
      <c r="F26" s="5">
        <f>datos_campo!F30</f>
        <v>0</v>
      </c>
      <c r="G26" s="5">
        <f>datos_campo!G30</f>
        <v>5</v>
      </c>
      <c r="H26" s="6">
        <f>(datos_campo!H30/G26)</f>
        <v>26.6</v>
      </c>
      <c r="I26" s="6">
        <f>(datos_campo!I30/G26)</f>
        <v>60.4</v>
      </c>
      <c r="J26" s="6">
        <f t="shared" si="5"/>
        <v>87</v>
      </c>
      <c r="K26" s="6">
        <f t="shared" si="6"/>
        <v>30.574712643678161</v>
      </c>
      <c r="L26" s="6">
        <f t="shared" si="7"/>
        <v>69.425287356321846</v>
      </c>
      <c r="M26" s="7">
        <f>IF(COUNTIF(datos_campo!K30:T30,"&gt;=0")&gt;=1,((SUM(datos_campo!K30:T30)*100)/(COUNTIF(datos_campo!K30:T30,"&gt;=0")*20))," ")</f>
        <v>7.5</v>
      </c>
      <c r="N26" s="5">
        <f>IF(AND(datos_campo!U30&gt;=0,datos_campo!V30&gt;=0),AVERAGE(datos_campo!U30:V30),IF(OR(datos_campo!U30="",datos_campo!V30=""),SUM(datos_campo!U30:V30),"revisar"))*(datos_campo!J30)</f>
        <v>0</v>
      </c>
      <c r="O26" s="5">
        <f>IF(AND(datos_campo!W30&gt;=0,datos_campo!X30&gt;=0),AVERAGE(datos_campo!W30:X30),IF(OR(datos_campo!W30="",datos_campo!X30=""),SUM(datos_campo!W30:X30),"revisar"))*400</f>
        <v>4800</v>
      </c>
      <c r="P26" s="5">
        <f>IF(AND(datos_campo!Y30&gt;=0,datos_campo!Z30&gt;=0),AVERAGE(datos_campo!Y30:Z30),IF(OR(datos_campo!Y30="",datos_campo!Z30=""),SUM(datos_campo!Y30:Z30),"revisar"))*400</f>
        <v>0</v>
      </c>
      <c r="Q26" s="5">
        <f>IF(AND(datos_campo!AA30&gt;=0,datos_campo!AB30&gt;=0),AVERAGE(datos_campo!AA30:AB30),IF(OR(datos_campo!AA30="",datos_campo!AB30=""),SUM(datos_campo!AA30:AB30),"revisar"))*400</f>
        <v>0</v>
      </c>
      <c r="R26" s="5">
        <f>IF(AND(datos_campo!AC30&gt;=0,datos_campo!AD30&gt;=0),AVERAGE(datos_campo!AC30:AD30),IF(OR(datos_campo!AC30="",datos_campo!AD30=""),SUM(datos_campo!AC30:AD30),"revisar"))*400</f>
        <v>2000</v>
      </c>
      <c r="S26" s="5">
        <f>IF(AND(datos_campo!AE30&gt;=0,datos_campo!AF30&gt;=0),AVERAGE(datos_campo!AE30:AF30),IF(OR(datos_campo!AE30="",datos_campo!AF30=""),SUM(datos_campo!AE30:AF30),"revisar"))*400</f>
        <v>0</v>
      </c>
      <c r="T26" s="5">
        <f t="shared" si="8"/>
        <v>6800</v>
      </c>
      <c r="U26" s="30">
        <f>IF(AND(datos_campo!AG30&gt;=0,datos_campo!AH30&gt;=0),AVERAGE(datos_campo!AG30:AH30),IF(OR(datos_campo!AG30="",datos_campo!AH30=""),SUM(datos_campo!AG30:AH30),"revisar"))*400</f>
        <v>0</v>
      </c>
      <c r="V26" s="30">
        <f>IF(AND(datos_campo!AI30&gt;=0,datos_campo!AJ30&gt;=0),AVERAGE(datos_campo!AI30:AJ30),IF(OR(datos_campo!AI30="",datos_campo!AJ30=""),SUM(datos_campo!AI30:AJ30),"revisar"))*400</f>
        <v>800</v>
      </c>
      <c r="W26" s="36">
        <f t="shared" si="9"/>
        <v>800</v>
      </c>
    </row>
    <row r="27" spans="1:23" s="1" customFormat="1" ht="15.75" customHeight="1" x14ac:dyDescent="0.25">
      <c r="A27" s="29">
        <f>datos_campo!A31</f>
        <v>42816</v>
      </c>
      <c r="B27" s="5" t="str">
        <f>datos_campo!B31</f>
        <v>EUFENIA</v>
      </c>
      <c r="C27" s="80">
        <f>datos_campo!C31</f>
        <v>2</v>
      </c>
      <c r="D27" s="5">
        <f>datos_campo!D31</f>
        <v>5</v>
      </c>
      <c r="E27" s="6">
        <f>datos_campo!E31</f>
        <v>2</v>
      </c>
      <c r="F27" s="5">
        <f>datos_campo!F31</f>
        <v>0</v>
      </c>
      <c r="G27" s="5">
        <f>datos_campo!G31</f>
        <v>5</v>
      </c>
      <c r="H27" s="6">
        <f>(datos_campo!H31/G27)</f>
        <v>25.6</v>
      </c>
      <c r="I27" s="6">
        <f>(datos_campo!I31/G27)</f>
        <v>4.8</v>
      </c>
      <c r="J27" s="6">
        <f t="shared" si="5"/>
        <v>30.400000000000002</v>
      </c>
      <c r="K27" s="6">
        <f t="shared" si="6"/>
        <v>84.210526315789465</v>
      </c>
      <c r="L27" s="6">
        <f t="shared" si="7"/>
        <v>15.789473684210526</v>
      </c>
      <c r="M27" s="7">
        <f>IF(COUNTIF(datos_campo!K31:T31,"&gt;=0")&gt;=1,((SUM(datos_campo!K31:T31)*100)/(COUNTIF(datos_campo!K31:T31,"&gt;=0")*20))," ")</f>
        <v>0</v>
      </c>
      <c r="N27" s="5">
        <f>IF(AND(datos_campo!U31&gt;=0,datos_campo!V31&gt;=0),AVERAGE(datos_campo!U31:V31),IF(OR(datos_campo!U31="",datos_campo!V31=""),SUM(datos_campo!U31:V31),"revisar"))*(datos_campo!J31)</f>
        <v>0</v>
      </c>
      <c r="O27" s="5">
        <f>IF(AND(datos_campo!W31&gt;=0,datos_campo!X31&gt;=0),AVERAGE(datos_campo!W31:X31),IF(OR(datos_campo!W31="",datos_campo!X31=""),SUM(datos_campo!W31:X31),"revisar"))*400</f>
        <v>13600</v>
      </c>
      <c r="P27" s="5">
        <f>IF(AND(datos_campo!Y31&gt;=0,datos_campo!Z31&gt;=0),AVERAGE(datos_campo!Y31:Z31),IF(OR(datos_campo!Y31="",datos_campo!Z31=""),SUM(datos_campo!Y31:Z31),"revisar"))*400</f>
        <v>0</v>
      </c>
      <c r="Q27" s="5">
        <f>IF(AND(datos_campo!AA31&gt;=0,datos_campo!AB31&gt;=0),AVERAGE(datos_campo!AA31:AB31),IF(OR(datos_campo!AA31="",datos_campo!AB31=""),SUM(datos_campo!AA31:AB31),"revisar"))*400</f>
        <v>800</v>
      </c>
      <c r="R27" s="5">
        <f>IF(AND(datos_campo!AC31&gt;=0,datos_campo!AD31&gt;=0),AVERAGE(datos_campo!AC31:AD31),IF(OR(datos_campo!AC31="",datos_campo!AD31=""),SUM(datos_campo!AC31:AD31),"revisar"))*400</f>
        <v>2000</v>
      </c>
      <c r="S27" s="5">
        <f>IF(AND(datos_campo!AE31&gt;=0,datos_campo!AF31&gt;=0),AVERAGE(datos_campo!AE31:AF31),IF(OR(datos_campo!AE31="",datos_campo!AF31=""),SUM(datos_campo!AE31:AF31),"revisar"))*400</f>
        <v>0</v>
      </c>
      <c r="T27" s="5">
        <f t="shared" si="8"/>
        <v>16400</v>
      </c>
      <c r="U27" s="30">
        <f>IF(AND(datos_campo!AG31&gt;=0,datos_campo!AH31&gt;=0),AVERAGE(datos_campo!AG31:AH31),IF(OR(datos_campo!AG31="",datos_campo!AH31=""),SUM(datos_campo!AG31:AH31),"revisar"))*400</f>
        <v>0</v>
      </c>
      <c r="V27" s="30">
        <f>IF(AND(datos_campo!AI31&gt;=0,datos_campo!AJ31&gt;=0),AVERAGE(datos_campo!AI31:AJ31),IF(OR(datos_campo!AI31="",datos_campo!AJ31=""),SUM(datos_campo!AI31:AJ31),"revisar"))*400</f>
        <v>0</v>
      </c>
      <c r="W27" s="36">
        <f t="shared" si="9"/>
        <v>0</v>
      </c>
    </row>
    <row r="28" spans="1:23" s="1" customFormat="1" ht="15.75" customHeight="1" x14ac:dyDescent="0.25">
      <c r="A28" s="29">
        <f>datos_campo!A32</f>
        <v>42816</v>
      </c>
      <c r="B28" s="5" t="str">
        <f>datos_campo!B32</f>
        <v>EUFENIA</v>
      </c>
      <c r="C28" s="80">
        <f>datos_campo!C32</f>
        <v>2</v>
      </c>
      <c r="D28" s="5">
        <f>datos_campo!D32</f>
        <v>6</v>
      </c>
      <c r="E28" s="6">
        <f>datos_campo!E32</f>
        <v>2</v>
      </c>
      <c r="F28" s="5">
        <f>datos_campo!F32</f>
        <v>0</v>
      </c>
      <c r="G28" s="5">
        <f>datos_campo!G32</f>
        <v>5</v>
      </c>
      <c r="H28" s="6">
        <f>(datos_campo!H32/G28)</f>
        <v>22.8</v>
      </c>
      <c r="I28" s="6">
        <f>(datos_campo!I32/G28)</f>
        <v>30.4</v>
      </c>
      <c r="J28" s="6">
        <f t="shared" si="5"/>
        <v>53.2</v>
      </c>
      <c r="K28" s="6">
        <f t="shared" si="6"/>
        <v>42.857142857142854</v>
      </c>
      <c r="L28" s="6">
        <f t="shared" si="7"/>
        <v>57.142857142857139</v>
      </c>
      <c r="M28" s="7">
        <f>IF(COUNTIF(datos_campo!K32:T32,"&gt;=0")&gt;=1,((SUM(datos_campo!K32:T32)*100)/(COUNTIF(datos_campo!K32:T32,"&gt;=0")*20))," ")</f>
        <v>0</v>
      </c>
      <c r="N28" s="5">
        <f>IF(AND(datos_campo!U32&gt;=0,datos_campo!V32&gt;=0),AVERAGE(datos_campo!U32:V32),IF(OR(datos_campo!U32="",datos_campo!V32=""),SUM(datos_campo!U32:V32),"revisar"))*(datos_campo!J32)</f>
        <v>0</v>
      </c>
      <c r="O28" s="5">
        <f>IF(AND(datos_campo!W32&gt;=0,datos_campo!X32&gt;=0),AVERAGE(datos_campo!W32:X32),IF(OR(datos_campo!W32="",datos_campo!X32=""),SUM(datos_campo!W32:X32),"revisar"))*400</f>
        <v>0</v>
      </c>
      <c r="P28" s="5">
        <f>IF(AND(datos_campo!Y32&gt;=0,datos_campo!Z32&gt;=0),AVERAGE(datos_campo!Y32:Z32),IF(OR(datos_campo!Y32="",datos_campo!Z32=""),SUM(datos_campo!Y32:Z32),"revisar"))*400</f>
        <v>0</v>
      </c>
      <c r="Q28" s="5">
        <f>IF(AND(datos_campo!AA32&gt;=0,datos_campo!AB32&gt;=0),AVERAGE(datos_campo!AA32:AB32),IF(OR(datos_campo!AA32="",datos_campo!AB32=""),SUM(datos_campo!AA32:AB32),"revisar"))*400</f>
        <v>0</v>
      </c>
      <c r="R28" s="5">
        <f>IF(AND(datos_campo!AC32&gt;=0,datos_campo!AD32&gt;=0),AVERAGE(datos_campo!AC32:AD32),IF(OR(datos_campo!AC32="",datos_campo!AD32=""),SUM(datos_campo!AC32:AD32),"revisar"))*400</f>
        <v>0</v>
      </c>
      <c r="S28" s="5">
        <f>IF(AND(datos_campo!AE32&gt;=0,datos_campo!AF32&gt;=0),AVERAGE(datos_campo!AE32:AF32),IF(OR(datos_campo!AE32="",datos_campo!AF32=""),SUM(datos_campo!AE32:AF32),"revisar"))*400</f>
        <v>0</v>
      </c>
      <c r="T28" s="5">
        <f t="shared" si="8"/>
        <v>0</v>
      </c>
      <c r="U28" s="30">
        <f>IF(AND(datos_campo!AG32&gt;=0,datos_campo!AH32&gt;=0),AVERAGE(datos_campo!AG32:AH32),IF(OR(datos_campo!AG32="",datos_campo!AH32=""),SUM(datos_campo!AG32:AH32),"revisar"))*400</f>
        <v>0</v>
      </c>
      <c r="V28" s="30">
        <f>IF(AND(datos_campo!AI32&gt;=0,datos_campo!AJ32&gt;=0),AVERAGE(datos_campo!AI32:AJ32),IF(OR(datos_campo!AI32="",datos_campo!AJ32=""),SUM(datos_campo!AI32:AJ32),"revisar"))*400</f>
        <v>0</v>
      </c>
      <c r="W28" s="36">
        <f t="shared" si="9"/>
        <v>0</v>
      </c>
    </row>
    <row r="29" spans="1:23" s="1" customFormat="1" ht="15.75" customHeight="1" x14ac:dyDescent="0.25">
      <c r="A29" s="177">
        <f>datos_campo!A33</f>
        <v>42816</v>
      </c>
      <c r="B29" s="178" t="str">
        <f>datos_campo!B33</f>
        <v>OLGA</v>
      </c>
      <c r="C29" s="179">
        <f>datos_campo!C33</f>
        <v>2</v>
      </c>
      <c r="D29" s="178">
        <f>datos_campo!D33</f>
        <v>7</v>
      </c>
      <c r="E29" s="180">
        <f>datos_campo!E33</f>
        <v>1</v>
      </c>
      <c r="F29" s="178">
        <f>datos_campo!F33</f>
        <v>0</v>
      </c>
      <c r="G29" s="178">
        <f>datos_campo!G33</f>
        <v>5</v>
      </c>
      <c r="H29" s="180">
        <f>(datos_campo!H33/G29)</f>
        <v>14.8</v>
      </c>
      <c r="I29" s="180">
        <f>(datos_campo!I33/G29)</f>
        <v>16</v>
      </c>
      <c r="J29" s="180">
        <f t="shared" si="5"/>
        <v>30.8</v>
      </c>
      <c r="K29" s="180">
        <f t="shared" si="6"/>
        <v>48.051948051948052</v>
      </c>
      <c r="L29" s="180">
        <f t="shared" si="7"/>
        <v>51.948051948051948</v>
      </c>
      <c r="M29" s="181">
        <f>IF(COUNTIF(datos_campo!K33:T33,"&gt;=0")&gt;=1,((SUM(datos_campo!K33:T33)*100)/(COUNTIF(datos_campo!K33:T33,"&gt;=0")*20))," ")</f>
        <v>0</v>
      </c>
      <c r="N29" s="178">
        <f>IF(AND(datos_campo!U33&gt;=0,datos_campo!V33&gt;=0),AVERAGE(datos_campo!U33:V33),IF(OR(datos_campo!U33="",datos_campo!V33=""),SUM(datos_campo!U33:V33),"revisar"))*(datos_campo!J33)</f>
        <v>0</v>
      </c>
      <c r="O29" s="178">
        <f>IF(AND(datos_campo!W33&gt;=0,datos_campo!X33&gt;=0),AVERAGE(datos_campo!W33:X33),IF(OR(datos_campo!W33="",datos_campo!X33=""),SUM(datos_campo!W33:X33),"revisar"))*400</f>
        <v>2400</v>
      </c>
      <c r="P29" s="178">
        <f>IF(AND(datos_campo!Y33&gt;=0,datos_campo!Z33&gt;=0),AVERAGE(datos_campo!Y33:Z33),IF(OR(datos_campo!Y33="",datos_campo!Z33=""),SUM(datos_campo!Y33:Z33),"revisar"))*400</f>
        <v>0</v>
      </c>
      <c r="Q29" s="178">
        <f>IF(AND(datos_campo!AA33&gt;=0,datos_campo!AB33&gt;=0),AVERAGE(datos_campo!AA33:AB33),IF(OR(datos_campo!AA33="",datos_campo!AB33=""),SUM(datos_campo!AA33:AB33),"revisar"))*400</f>
        <v>0</v>
      </c>
      <c r="R29" s="178">
        <f>IF(AND(datos_campo!AC33&gt;=0,datos_campo!AD33&gt;=0),AVERAGE(datos_campo!AC33:AD33),IF(OR(datos_campo!AC33="",datos_campo!AD33=""),SUM(datos_campo!AC33:AD33),"revisar"))*400</f>
        <v>0</v>
      </c>
      <c r="S29" s="178">
        <f>IF(AND(datos_campo!AE33&gt;=0,datos_campo!AF33&gt;=0),AVERAGE(datos_campo!AE33:AF33),IF(OR(datos_campo!AE33="",datos_campo!AF33=""),SUM(datos_campo!AE33:AF33),"revisar"))*400</f>
        <v>0</v>
      </c>
      <c r="T29" s="178">
        <f t="shared" si="8"/>
        <v>2400</v>
      </c>
      <c r="U29" s="182">
        <f>IF(AND(datos_campo!AG33&gt;=0,datos_campo!AH33&gt;=0),AVERAGE(datos_campo!AG33:AH33),IF(OR(datos_campo!AG33="",datos_campo!AH33=""),SUM(datos_campo!AG33:AH33),"revisar"))*400</f>
        <v>0</v>
      </c>
      <c r="V29" s="182">
        <f>IF(AND(datos_campo!AI33&gt;=0,datos_campo!AJ33&gt;=0),AVERAGE(datos_campo!AI33:AJ33),IF(OR(datos_campo!AI33="",datos_campo!AJ33=""),SUM(datos_campo!AI33:AJ33),"revisar"))*400</f>
        <v>0</v>
      </c>
      <c r="W29" s="183">
        <f t="shared" si="9"/>
        <v>0</v>
      </c>
    </row>
    <row r="30" spans="1:23" s="1" customFormat="1" ht="15.75" customHeight="1" x14ac:dyDescent="0.25">
      <c r="A30" s="177">
        <f>datos_campo!A34</f>
        <v>42816</v>
      </c>
      <c r="B30" s="178" t="str">
        <f>datos_campo!B34</f>
        <v>OLGA</v>
      </c>
      <c r="C30" s="179">
        <f>datos_campo!C34</f>
        <v>2</v>
      </c>
      <c r="D30" s="178">
        <f>datos_campo!D34</f>
        <v>8</v>
      </c>
      <c r="E30" s="180">
        <f>datos_campo!E34</f>
        <v>1</v>
      </c>
      <c r="F30" s="178">
        <f>datos_campo!F34</f>
        <v>0</v>
      </c>
      <c r="G30" s="178">
        <f>datos_campo!G34</f>
        <v>5</v>
      </c>
      <c r="H30" s="180">
        <f>(datos_campo!H34/G30)</f>
        <v>25</v>
      </c>
      <c r="I30" s="180">
        <f>(datos_campo!I34/G30)</f>
        <v>14.2</v>
      </c>
      <c r="J30" s="180">
        <f t="shared" si="5"/>
        <v>39.200000000000003</v>
      </c>
      <c r="K30" s="180">
        <f t="shared" si="6"/>
        <v>63.775510204081627</v>
      </c>
      <c r="L30" s="180">
        <f t="shared" si="7"/>
        <v>36.224489795918366</v>
      </c>
      <c r="M30" s="181">
        <f>IF(COUNTIF(datos_campo!K34:T34,"&gt;=0")&gt;=1,((SUM(datos_campo!K34:T34)*100)/(COUNTIF(datos_campo!K34:T34,"&gt;=0")*20))," ")</f>
        <v>0</v>
      </c>
      <c r="N30" s="178">
        <f>IF(AND(datos_campo!U34&gt;=0,datos_campo!V34&gt;=0),AVERAGE(datos_campo!U34:V34),IF(OR(datos_campo!U34="",datos_campo!V34=""),SUM(datos_campo!U34:V34),"revisar"))*(datos_campo!J34)</f>
        <v>0</v>
      </c>
      <c r="O30" s="178">
        <f>IF(AND(datos_campo!W34&gt;=0,datos_campo!X34&gt;=0),AVERAGE(datos_campo!W34:X34),IF(OR(datos_campo!W34="",datos_campo!X34=""),SUM(datos_campo!W34:X34),"revisar"))*400</f>
        <v>1600</v>
      </c>
      <c r="P30" s="178">
        <f>IF(AND(datos_campo!Y34&gt;=0,datos_campo!Z34&gt;=0),AVERAGE(datos_campo!Y34:Z34),IF(OR(datos_campo!Y34="",datos_campo!Z34=""),SUM(datos_campo!Y34:Z34),"revisar"))*400</f>
        <v>0</v>
      </c>
      <c r="Q30" s="178">
        <f>IF(AND(datos_campo!AA34&gt;=0,datos_campo!AB34&gt;=0),AVERAGE(datos_campo!AA34:AB34),IF(OR(datos_campo!AA34="",datos_campo!AB34=""),SUM(datos_campo!AA34:AB34),"revisar"))*400</f>
        <v>0</v>
      </c>
      <c r="R30" s="178">
        <f>IF(AND(datos_campo!AC34&gt;=0,datos_campo!AD34&gt;=0),AVERAGE(datos_campo!AC34:AD34),IF(OR(datos_campo!AC34="",datos_campo!AD34=""),SUM(datos_campo!AC34:AD34),"revisar"))*400</f>
        <v>0</v>
      </c>
      <c r="S30" s="178">
        <f>IF(AND(datos_campo!AE34&gt;=0,datos_campo!AF34&gt;=0),AVERAGE(datos_campo!AE34:AF34),IF(OR(datos_campo!AE34="",datos_campo!AF34=""),SUM(datos_campo!AE34:AF34),"revisar"))*400</f>
        <v>0</v>
      </c>
      <c r="T30" s="178">
        <f t="shared" si="8"/>
        <v>1600</v>
      </c>
      <c r="U30" s="182">
        <f>IF(AND(datos_campo!AG34&gt;=0,datos_campo!AH34&gt;=0),AVERAGE(datos_campo!AG34:AH34),IF(OR(datos_campo!AG34="",datos_campo!AH34=""),SUM(datos_campo!AG34:AH34),"revisar"))*400</f>
        <v>0</v>
      </c>
      <c r="V30" s="182">
        <f>IF(AND(datos_campo!AI34&gt;=0,datos_campo!AJ34&gt;=0),AVERAGE(datos_campo!AI34:AJ34),IF(OR(datos_campo!AI34="",datos_campo!AJ34=""),SUM(datos_campo!AI34:AJ34),"revisar"))*400</f>
        <v>400</v>
      </c>
      <c r="W30" s="183">
        <f t="shared" si="9"/>
        <v>400</v>
      </c>
    </row>
    <row r="31" spans="1:23" s="1" customFormat="1" ht="15.75" customHeight="1" x14ac:dyDescent="0.25">
      <c r="A31" s="177">
        <f>datos_campo!A35</f>
        <v>42816</v>
      </c>
      <c r="B31" s="178" t="str">
        <f>datos_campo!B35</f>
        <v>OLGA</v>
      </c>
      <c r="C31" s="179">
        <f>datos_campo!C35</f>
        <v>2</v>
      </c>
      <c r="D31" s="178">
        <f>datos_campo!D35</f>
        <v>9</v>
      </c>
      <c r="E31" s="180">
        <f>datos_campo!E35</f>
        <v>1</v>
      </c>
      <c r="F31" s="178">
        <f>datos_campo!F35</f>
        <v>0</v>
      </c>
      <c r="G31" s="178">
        <f>datos_campo!G35</f>
        <v>5</v>
      </c>
      <c r="H31" s="180">
        <f>(datos_campo!H35/G31)</f>
        <v>11.4</v>
      </c>
      <c r="I31" s="180">
        <f>(datos_campo!I35/G31)</f>
        <v>23.4</v>
      </c>
      <c r="J31" s="180">
        <f t="shared" si="5"/>
        <v>34.799999999999997</v>
      </c>
      <c r="K31" s="180">
        <f t="shared" si="6"/>
        <v>32.758620689655174</v>
      </c>
      <c r="L31" s="180">
        <f t="shared" si="7"/>
        <v>67.24137931034484</v>
      </c>
      <c r="M31" s="181">
        <f>IF(COUNTIF(datos_campo!K35:T35,"&gt;=0")&gt;=1,((SUM(datos_campo!K35:T35)*100)/(COUNTIF(datos_campo!K35:T35,"&gt;=0")*20))," ")</f>
        <v>0</v>
      </c>
      <c r="N31" s="178">
        <f>IF(AND(datos_campo!U35&gt;=0,datos_campo!V35&gt;=0),AVERAGE(datos_campo!U35:V35),IF(OR(datos_campo!U35="",datos_campo!V35=""),SUM(datos_campo!U35:V35),"revisar"))*(datos_campo!J35)</f>
        <v>0</v>
      </c>
      <c r="O31" s="178">
        <f>IF(AND(datos_campo!W35&gt;=0,datos_campo!X35&gt;=0),AVERAGE(datos_campo!W35:X35),IF(OR(datos_campo!W35="",datos_campo!X35=""),SUM(datos_campo!W35:X35),"revisar"))*400</f>
        <v>2800</v>
      </c>
      <c r="P31" s="178">
        <f>IF(AND(datos_campo!Y35&gt;=0,datos_campo!Z35&gt;=0),AVERAGE(datos_campo!Y35:Z35),IF(OR(datos_campo!Y35="",datos_campo!Z35=""),SUM(datos_campo!Y35:Z35),"revisar"))*400</f>
        <v>800</v>
      </c>
      <c r="Q31" s="178">
        <f>IF(AND(datos_campo!AA35&gt;=0,datos_campo!AB35&gt;=0),AVERAGE(datos_campo!AA35:AB35),IF(OR(datos_campo!AA35="",datos_campo!AB35=""),SUM(datos_campo!AA35:AB35),"revisar"))*400</f>
        <v>0</v>
      </c>
      <c r="R31" s="178">
        <f>IF(AND(datos_campo!AC35&gt;=0,datos_campo!AD35&gt;=0),AVERAGE(datos_campo!AC35:AD35),IF(OR(datos_campo!AC35="",datos_campo!AD35=""),SUM(datos_campo!AC35:AD35),"revisar"))*400</f>
        <v>2000</v>
      </c>
      <c r="S31" s="178">
        <f>IF(AND(datos_campo!AE35&gt;=0,datos_campo!AF35&gt;=0),AVERAGE(datos_campo!AE35:AF35),IF(OR(datos_campo!AE35="",datos_campo!AF35=""),SUM(datos_campo!AE35:AF35),"revisar"))*400</f>
        <v>0</v>
      </c>
      <c r="T31" s="178">
        <f t="shared" si="8"/>
        <v>5600</v>
      </c>
      <c r="U31" s="182">
        <f>IF(AND(datos_campo!AG35&gt;=0,datos_campo!AH35&gt;=0),AVERAGE(datos_campo!AG35:AH35),IF(OR(datos_campo!AG35="",datos_campo!AH35=""),SUM(datos_campo!AG35:AH35),"revisar"))*400</f>
        <v>0</v>
      </c>
      <c r="V31" s="182">
        <f>IF(AND(datos_campo!AI35&gt;=0,datos_campo!AJ35&gt;=0),AVERAGE(datos_campo!AI35:AJ35),IF(OR(datos_campo!AI35="",datos_campo!AJ35=""),SUM(datos_campo!AI35:AJ35),"revisar"))*400</f>
        <v>0</v>
      </c>
      <c r="W31" s="183">
        <f t="shared" si="9"/>
        <v>0</v>
      </c>
    </row>
    <row r="32" spans="1:23" s="1" customFormat="1" ht="15.75" customHeight="1" x14ac:dyDescent="0.25">
      <c r="A32" s="177">
        <f>datos_campo!A36</f>
        <v>42816</v>
      </c>
      <c r="B32" s="178" t="str">
        <f>datos_campo!B36</f>
        <v>OLGA</v>
      </c>
      <c r="C32" s="179">
        <f>datos_campo!C36</f>
        <v>2</v>
      </c>
      <c r="D32" s="178">
        <f>datos_campo!D36</f>
        <v>10</v>
      </c>
      <c r="E32" s="180">
        <f>datos_campo!E36</f>
        <v>1</v>
      </c>
      <c r="F32" s="178">
        <f>datos_campo!F36</f>
        <v>0</v>
      </c>
      <c r="G32" s="178">
        <f>datos_campo!G36</f>
        <v>5</v>
      </c>
      <c r="H32" s="180">
        <f>(datos_campo!H36/G32)</f>
        <v>22.4</v>
      </c>
      <c r="I32" s="180">
        <f>(datos_campo!I36/G32)</f>
        <v>13.4</v>
      </c>
      <c r="J32" s="180">
        <f t="shared" si="5"/>
        <v>35.799999999999997</v>
      </c>
      <c r="K32" s="180">
        <f t="shared" si="6"/>
        <v>62.569832402234638</v>
      </c>
      <c r="L32" s="180">
        <f t="shared" si="7"/>
        <v>37.430167597765369</v>
      </c>
      <c r="M32" s="181">
        <f>IF(COUNTIF(datos_campo!K36:T36,"&gt;=0")&gt;=1,((SUM(datos_campo!K36:T36)*100)/(COUNTIF(datos_campo!K36:T36,"&gt;=0")*20))," ")</f>
        <v>0</v>
      </c>
      <c r="N32" s="178">
        <f>IF(AND(datos_campo!U36&gt;=0,datos_campo!V36&gt;=0),AVERAGE(datos_campo!U36:V36),IF(OR(datos_campo!U36="",datos_campo!V36=""),SUM(datos_campo!U36:V36),"revisar"))*(datos_campo!J36)</f>
        <v>0</v>
      </c>
      <c r="O32" s="178">
        <f>IF(AND(datos_campo!W36&gt;=0,datos_campo!X36&gt;=0),AVERAGE(datos_campo!W36:X36),IF(OR(datos_campo!W36="",datos_campo!X36=""),SUM(datos_campo!W36:X36),"revisar"))*400</f>
        <v>4000</v>
      </c>
      <c r="P32" s="178">
        <f>IF(AND(datos_campo!Y36&gt;=0,datos_campo!Z36&gt;=0),AVERAGE(datos_campo!Y36:Z36),IF(OR(datos_campo!Y36="",datos_campo!Z36=""),SUM(datos_campo!Y36:Z36),"revisar"))*400</f>
        <v>0</v>
      </c>
      <c r="Q32" s="178">
        <f>IF(AND(datos_campo!AA36&gt;=0,datos_campo!AB36&gt;=0),AVERAGE(datos_campo!AA36:AB36),IF(OR(datos_campo!AA36="",datos_campo!AB36=""),SUM(datos_campo!AA36:AB36),"revisar"))*400</f>
        <v>0</v>
      </c>
      <c r="R32" s="178">
        <f>IF(AND(datos_campo!AC36&gt;=0,datos_campo!AD36&gt;=0),AVERAGE(datos_campo!AC36:AD36),IF(OR(datos_campo!AC36="",datos_campo!AD36=""),SUM(datos_campo!AC36:AD36),"revisar"))*400</f>
        <v>0</v>
      </c>
      <c r="S32" s="178">
        <f>IF(AND(datos_campo!AE36&gt;=0,datos_campo!AF36&gt;=0),AVERAGE(datos_campo!AE36:AF36),IF(OR(datos_campo!AE36="",datos_campo!AF36=""),SUM(datos_campo!AE36:AF36),"revisar"))*400</f>
        <v>0</v>
      </c>
      <c r="T32" s="178">
        <f t="shared" si="8"/>
        <v>4000</v>
      </c>
      <c r="U32" s="182">
        <f>IF(AND(datos_campo!AG36&gt;=0,datos_campo!AH36&gt;=0),AVERAGE(datos_campo!AG36:AH36),IF(OR(datos_campo!AG36="",datos_campo!AH36=""),SUM(datos_campo!AG36:AH36),"revisar"))*400</f>
        <v>0</v>
      </c>
      <c r="V32" s="182">
        <f>IF(AND(datos_campo!AI36&gt;=0,datos_campo!AJ36&gt;=0),AVERAGE(datos_campo!AI36:AJ36),IF(OR(datos_campo!AI36="",datos_campo!AJ36=""),SUM(datos_campo!AI36:AJ36),"revisar"))*400</f>
        <v>0</v>
      </c>
      <c r="W32" s="183">
        <f t="shared" si="9"/>
        <v>0</v>
      </c>
    </row>
    <row r="33" spans="1:23" s="1" customFormat="1" ht="15.75" customHeight="1" x14ac:dyDescent="0.25">
      <c r="A33" s="177">
        <f>datos_campo!A37</f>
        <v>42816</v>
      </c>
      <c r="B33" s="178" t="str">
        <f>datos_campo!B37</f>
        <v>OLGA</v>
      </c>
      <c r="C33" s="179">
        <f>datos_campo!C37</f>
        <v>2</v>
      </c>
      <c r="D33" s="178">
        <f>datos_campo!D37</f>
        <v>11</v>
      </c>
      <c r="E33" s="180">
        <f>datos_campo!E37</f>
        <v>1</v>
      </c>
      <c r="F33" s="178">
        <f>datos_campo!F37</f>
        <v>0</v>
      </c>
      <c r="G33" s="178">
        <f>datos_campo!G37</f>
        <v>5</v>
      </c>
      <c r="H33" s="180">
        <f>(datos_campo!H37/G33)</f>
        <v>14.4</v>
      </c>
      <c r="I33" s="180">
        <f>(datos_campo!I37/G33)</f>
        <v>22.2</v>
      </c>
      <c r="J33" s="180">
        <f t="shared" si="5"/>
        <v>36.6</v>
      </c>
      <c r="K33" s="180">
        <f t="shared" si="6"/>
        <v>39.344262295081968</v>
      </c>
      <c r="L33" s="180">
        <f t="shared" si="7"/>
        <v>60.655737704918032</v>
      </c>
      <c r="M33" s="181">
        <f>IF(COUNTIF(datos_campo!K37:T37,"&gt;=0")&gt;=1,((SUM(datos_campo!K37:T37)*100)/(COUNTIF(datos_campo!K37:T37,"&gt;=0")*20))," ")</f>
        <v>0</v>
      </c>
      <c r="N33" s="178">
        <f>IF(AND(datos_campo!U37&gt;=0,datos_campo!V37&gt;=0),AVERAGE(datos_campo!U37:V37),IF(OR(datos_campo!U37="",datos_campo!V37=""),SUM(datos_campo!U37:V37),"revisar"))*(datos_campo!J37)</f>
        <v>0</v>
      </c>
      <c r="O33" s="178">
        <f>IF(AND(datos_campo!W37&gt;=0,datos_campo!X37&gt;=0),AVERAGE(datos_campo!W37:X37),IF(OR(datos_campo!W37="",datos_campo!X37=""),SUM(datos_campo!W37:X37),"revisar"))*400</f>
        <v>400</v>
      </c>
      <c r="P33" s="178">
        <f>IF(AND(datos_campo!Y37&gt;=0,datos_campo!Z37&gt;=0),AVERAGE(datos_campo!Y37:Z37),IF(OR(datos_campo!Y37="",datos_campo!Z37=""),SUM(datos_campo!Y37:Z37),"revisar"))*400</f>
        <v>0</v>
      </c>
      <c r="Q33" s="178">
        <f>IF(AND(datos_campo!AA37&gt;=0,datos_campo!AB37&gt;=0),AVERAGE(datos_campo!AA37:AB37),IF(OR(datos_campo!AA37="",datos_campo!AB37=""),SUM(datos_campo!AA37:AB37),"revisar"))*400</f>
        <v>0</v>
      </c>
      <c r="R33" s="178">
        <f>IF(AND(datos_campo!AC37&gt;=0,datos_campo!AD37&gt;=0),AVERAGE(datos_campo!AC37:AD37),IF(OR(datos_campo!AC37="",datos_campo!AD37=""),SUM(datos_campo!AC37:AD37),"revisar"))*400</f>
        <v>0</v>
      </c>
      <c r="S33" s="178">
        <f>IF(AND(datos_campo!AE37&gt;=0,datos_campo!AF37&gt;=0),AVERAGE(datos_campo!AE37:AF37),IF(OR(datos_campo!AE37="",datos_campo!AF37=""),SUM(datos_campo!AE37:AF37),"revisar"))*400</f>
        <v>0</v>
      </c>
      <c r="T33" s="178">
        <f t="shared" si="8"/>
        <v>400</v>
      </c>
      <c r="U33" s="182">
        <f>IF(AND(datos_campo!AG37&gt;=0,datos_campo!AH37&gt;=0),AVERAGE(datos_campo!AG37:AH37),IF(OR(datos_campo!AG37="",datos_campo!AH37=""),SUM(datos_campo!AG37:AH37),"revisar"))*400</f>
        <v>0</v>
      </c>
      <c r="V33" s="182">
        <f>IF(AND(datos_campo!AI37&gt;=0,datos_campo!AJ37&gt;=0),AVERAGE(datos_campo!AI37:AJ37),IF(OR(datos_campo!AI37="",datos_campo!AJ37=""),SUM(datos_campo!AI37:AJ37),"revisar"))*400</f>
        <v>0</v>
      </c>
      <c r="W33" s="183">
        <f t="shared" si="9"/>
        <v>0</v>
      </c>
    </row>
    <row r="34" spans="1:23" s="1" customFormat="1" ht="15.75" customHeight="1" thickBot="1" x14ac:dyDescent="0.3">
      <c r="A34" s="184">
        <f>datos_campo!A38</f>
        <v>42816</v>
      </c>
      <c r="B34" s="185" t="str">
        <f>datos_campo!B38</f>
        <v>OLGA</v>
      </c>
      <c r="C34" s="186">
        <f>datos_campo!C38</f>
        <v>2</v>
      </c>
      <c r="D34" s="185">
        <f>datos_campo!D38</f>
        <v>12</v>
      </c>
      <c r="E34" s="187">
        <f>datos_campo!E38</f>
        <v>1</v>
      </c>
      <c r="F34" s="185">
        <f>datos_campo!F38</f>
        <v>0</v>
      </c>
      <c r="G34" s="185">
        <f>datos_campo!G38</f>
        <v>5</v>
      </c>
      <c r="H34" s="187">
        <f>(datos_campo!H38/G34)</f>
        <v>13.4</v>
      </c>
      <c r="I34" s="187">
        <f>(datos_campo!I38/G34)</f>
        <v>32.799999999999997</v>
      </c>
      <c r="J34" s="187">
        <f t="shared" si="5"/>
        <v>46.199999999999996</v>
      </c>
      <c r="K34" s="187">
        <f t="shared" si="6"/>
        <v>29.004329004329009</v>
      </c>
      <c r="L34" s="187">
        <f t="shared" si="7"/>
        <v>70.995670995670991</v>
      </c>
      <c r="M34" s="188">
        <f>IF(COUNTIF(datos_campo!K38:T38,"&gt;=0")&gt;=1,((SUM(datos_campo!K38:T38)*100)/(COUNTIF(datos_campo!K38:T38,"&gt;=0")*20))," ")</f>
        <v>0</v>
      </c>
      <c r="N34" s="185">
        <f>IF(AND(datos_campo!U38&gt;=0,datos_campo!V38&gt;=0),AVERAGE(datos_campo!U38:V38),IF(OR(datos_campo!U38="",datos_campo!V38=""),SUM(datos_campo!U38:V38),"revisar"))*(datos_campo!J38)</f>
        <v>0</v>
      </c>
      <c r="O34" s="185">
        <f>IF(AND(datos_campo!W38&gt;=0,datos_campo!X38&gt;=0),AVERAGE(datos_campo!W38:X38),IF(OR(datos_campo!W38="",datos_campo!X38=""),SUM(datos_campo!W38:X38),"revisar"))*400</f>
        <v>1600</v>
      </c>
      <c r="P34" s="185">
        <f>IF(AND(datos_campo!Y38&gt;=0,datos_campo!Z38&gt;=0),AVERAGE(datos_campo!Y38:Z38),IF(OR(datos_campo!Y38="",datos_campo!Z38=""),SUM(datos_campo!Y38:Z38),"revisar"))*400</f>
        <v>0</v>
      </c>
      <c r="Q34" s="185">
        <f>IF(AND(datos_campo!AA38&gt;=0,datos_campo!AB38&gt;=0),AVERAGE(datos_campo!AA38:AB38),IF(OR(datos_campo!AA38="",datos_campo!AB38=""),SUM(datos_campo!AA38:AB38),"revisar"))*400</f>
        <v>0</v>
      </c>
      <c r="R34" s="185">
        <f>IF(AND(datos_campo!AC38&gt;=0,datos_campo!AD38&gt;=0),AVERAGE(datos_campo!AC38:AD38),IF(OR(datos_campo!AC38="",datos_campo!AD38=""),SUM(datos_campo!AC38:AD38),"revisar"))*400</f>
        <v>1200</v>
      </c>
      <c r="S34" s="185">
        <f>IF(AND(datos_campo!AE38&gt;=0,datos_campo!AF38&gt;=0),AVERAGE(datos_campo!AE38:AF38),IF(OR(datos_campo!AE38="",datos_campo!AF38=""),SUM(datos_campo!AE38:AF38),"revisar"))*400</f>
        <v>0</v>
      </c>
      <c r="T34" s="185">
        <f t="shared" si="8"/>
        <v>2800</v>
      </c>
      <c r="U34" s="189">
        <f>IF(AND(datos_campo!AG38&gt;=0,datos_campo!AH38&gt;=0),AVERAGE(datos_campo!AG38:AH38),IF(OR(datos_campo!AG38="",datos_campo!AH38=""),SUM(datos_campo!AG38:AH38),"revisar"))*400</f>
        <v>0</v>
      </c>
      <c r="V34" s="189">
        <f>IF(AND(datos_campo!AI38&gt;=0,datos_campo!AJ38&gt;=0),AVERAGE(datos_campo!AI38:AJ38),IF(OR(datos_campo!AI38="",datos_campo!AJ38=""),SUM(datos_campo!AI38:AJ38),"revisar"))*400</f>
        <v>0</v>
      </c>
      <c r="W34" s="190">
        <f t="shared" si="9"/>
        <v>0</v>
      </c>
    </row>
    <row r="35" spans="1:23" s="1" customFormat="1" ht="15.75" customHeight="1" x14ac:dyDescent="0.25">
      <c r="A35" s="25">
        <f>datos_campo!A39</f>
        <v>42845</v>
      </c>
      <c r="B35" s="26" t="str">
        <f>datos_campo!B39</f>
        <v>EUFENIA</v>
      </c>
      <c r="C35" s="79">
        <f>datos_campo!C39</f>
        <v>3</v>
      </c>
      <c r="D35" s="26">
        <f>datos_campo!D39</f>
        <v>1</v>
      </c>
      <c r="E35" s="27">
        <f>datos_campo!E39</f>
        <v>2</v>
      </c>
      <c r="F35" s="26">
        <f>datos_campo!F39</f>
        <v>0</v>
      </c>
      <c r="G35" s="26">
        <f>datos_campo!G39</f>
        <v>5</v>
      </c>
      <c r="H35" s="27">
        <f>(datos_campo!H39/G35)</f>
        <v>28.8</v>
      </c>
      <c r="I35" s="27">
        <f>(datos_campo!I39/G35)</f>
        <v>31</v>
      </c>
      <c r="J35" s="27">
        <f t="shared" si="5"/>
        <v>59.8</v>
      </c>
      <c r="K35" s="27">
        <f t="shared" si="6"/>
        <v>48.16053511705686</v>
      </c>
      <c r="L35" s="27">
        <f t="shared" si="7"/>
        <v>51.839464882943147</v>
      </c>
      <c r="M35" s="28">
        <f>IF(COUNTIF(datos_campo!K39:T39,"&gt;=0")&gt;=1,((SUM(datos_campo!K39:T39)*100)/(COUNTIF(datos_campo!K39:T39,"&gt;=0")*20))," ")</f>
        <v>1</v>
      </c>
      <c r="N35" s="26">
        <f>IF(AND(datos_campo!U39&gt;=0,datos_campo!V39&gt;=0),AVERAGE(datos_campo!U39:V39),IF(OR(datos_campo!U39="",datos_campo!V39=""),SUM(datos_campo!U39:V39),"revisar"))*(datos_campo!J39)</f>
        <v>0</v>
      </c>
      <c r="O35" s="26">
        <f>IF(AND(datos_campo!W39&gt;=0,datos_campo!X39&gt;=0),AVERAGE(datos_campo!W39:X39),IF(OR(datos_campo!W39="",datos_campo!X39=""),SUM(datos_campo!W39:X39),"revisar"))*400</f>
        <v>31200</v>
      </c>
      <c r="P35" s="26">
        <f>IF(AND(datos_campo!Y39&gt;=0,datos_campo!Z39&gt;=0),AVERAGE(datos_campo!Y39:Z39),IF(OR(datos_campo!Y39="",datos_campo!Z39=""),SUM(datos_campo!Y39:Z39),"revisar"))*400</f>
        <v>0</v>
      </c>
      <c r="Q35" s="26">
        <f>IF(AND(datos_campo!AA39&gt;=0,datos_campo!AB39&gt;=0),AVERAGE(datos_campo!AA39:AB39),IF(OR(datos_campo!AA39="",datos_campo!AB39=""),SUM(datos_campo!AA39:AB39),"revisar"))*400</f>
        <v>0</v>
      </c>
      <c r="R35" s="26">
        <f>IF(AND(datos_campo!AC39&gt;=0,datos_campo!AD39&gt;=0),AVERAGE(datos_campo!AC39:AD39),IF(OR(datos_campo!AC39="",datos_campo!AD39=""),SUM(datos_campo!AC39:AD39),"revisar"))*400</f>
        <v>2800</v>
      </c>
      <c r="S35" s="26">
        <f>IF(AND(datos_campo!AE39&gt;=0,datos_campo!AF39&gt;=0),AVERAGE(datos_campo!AE39:AF39),IF(OR(datos_campo!AE39="",datos_campo!AF39=""),SUM(datos_campo!AE39:AF39),"revisar"))*400</f>
        <v>0</v>
      </c>
      <c r="T35" s="26">
        <f t="shared" si="8"/>
        <v>34000</v>
      </c>
      <c r="U35" s="26">
        <f>IF(AND(datos_campo!AG39&gt;=0,datos_campo!AH39&gt;=0),AVERAGE(datos_campo!AG39:AH39),IF(OR(datos_campo!AG39="",datos_campo!AH39=""),SUM(datos_campo!AG39:AH39),"revisar"))*400</f>
        <v>0</v>
      </c>
      <c r="V35" s="26">
        <f>IF(AND(datos_campo!AI39&gt;=0,datos_campo!AJ39&gt;=0),AVERAGE(datos_campo!AI39:AJ39),IF(OR(datos_campo!AI39="",datos_campo!AJ39=""),SUM(datos_campo!AI39:AJ39),"revisar"))*400</f>
        <v>800</v>
      </c>
      <c r="W35" s="35">
        <f t="shared" si="9"/>
        <v>800</v>
      </c>
    </row>
    <row r="36" spans="1:23" s="4" customFormat="1" ht="15.75" customHeight="1" x14ac:dyDescent="0.25">
      <c r="A36" s="29">
        <f>datos_campo!A40</f>
        <v>42845</v>
      </c>
      <c r="B36" s="5" t="str">
        <f>datos_campo!B40</f>
        <v>EUFENIA</v>
      </c>
      <c r="C36" s="80">
        <f>datos_campo!C40</f>
        <v>3</v>
      </c>
      <c r="D36" s="5">
        <f>datos_campo!D40</f>
        <v>2</v>
      </c>
      <c r="E36" s="6">
        <f>datos_campo!E40</f>
        <v>2</v>
      </c>
      <c r="F36" s="5">
        <f>datos_campo!F40</f>
        <v>0</v>
      </c>
      <c r="G36" s="5">
        <f>datos_campo!G40</f>
        <v>5</v>
      </c>
      <c r="H36" s="6">
        <f>(datos_campo!H40/G36)</f>
        <v>42.4</v>
      </c>
      <c r="I36" s="6">
        <f>(datos_campo!I40/G36)</f>
        <v>21</v>
      </c>
      <c r="J36" s="6">
        <f>H36+I36</f>
        <v>63.4</v>
      </c>
      <c r="K36" s="6">
        <f>(H36*100)/$J36</f>
        <v>66.876971608832804</v>
      </c>
      <c r="L36" s="6">
        <f>(I36*100)/$J36</f>
        <v>33.123028391167196</v>
      </c>
      <c r="M36" s="7">
        <f>IF(COUNTIF(datos_campo!K40:T40,"&gt;=0")&gt;=1,((SUM(datos_campo!K40:T40)*100)/(COUNTIF(datos_campo!K40:T40,"&gt;=0")*20))," ")</f>
        <v>1.5</v>
      </c>
      <c r="N36" s="5">
        <f>IF(AND(datos_campo!U40&gt;=0,datos_campo!V40&gt;=0),AVERAGE(datos_campo!U40:V40),IF(OR(datos_campo!U40="",datos_campo!V40=""),SUM(datos_campo!U40:V40),"revisar"))*(datos_campo!J40)</f>
        <v>0</v>
      </c>
      <c r="O36" s="5">
        <f>IF(AND(datos_campo!W40&gt;=0,datos_campo!X40&gt;=0),AVERAGE(datos_campo!W40:X40),IF(OR(datos_campo!W40="",datos_campo!X40=""),SUM(datos_campo!W40:X40),"revisar"))*400</f>
        <v>12800</v>
      </c>
      <c r="P36" s="5">
        <f>IF(AND(datos_campo!Y40&gt;=0,datos_campo!Z40&gt;=0),AVERAGE(datos_campo!Y40:Z40),IF(OR(datos_campo!Y40="",datos_campo!Z40=""),SUM(datos_campo!Y40:Z40),"revisar"))*400</f>
        <v>0</v>
      </c>
      <c r="Q36" s="5">
        <f>IF(AND(datos_campo!AA40&gt;=0,datos_campo!AB40&gt;=0),AVERAGE(datos_campo!AA40:AB40),IF(OR(datos_campo!AA40="",datos_campo!AB40=""),SUM(datos_campo!AA40:AB40),"revisar"))*400</f>
        <v>0</v>
      </c>
      <c r="R36" s="5">
        <f>IF(AND(datos_campo!AC40&gt;=0,datos_campo!AD40&gt;=0),AVERAGE(datos_campo!AC40:AD40),IF(OR(datos_campo!AC40="",datos_campo!AD40=""),SUM(datos_campo!AC40:AD40),"revisar"))*400</f>
        <v>10400</v>
      </c>
      <c r="S36" s="5">
        <f>IF(AND(datos_campo!AE40&gt;=0,datos_campo!AF40&gt;=0),AVERAGE(datos_campo!AE40:AF40),IF(OR(datos_campo!AE40="",datos_campo!AF40=""),SUM(datos_campo!AE40:AF40),"revisar"))*400</f>
        <v>0</v>
      </c>
      <c r="T36" s="5">
        <f>SUM(N36:S36)</f>
        <v>23200</v>
      </c>
      <c r="U36" s="30">
        <f>IF(AND(datos_campo!AG25&gt;=0,datos_campo!AH25&gt;=0),AVERAGE(datos_campo!AG25:AH25),IF(OR(datos_campo!AG25="",datos_campo!AH25=""),SUM(datos_campo!AG25:AH25),"revisar"))*400</f>
        <v>0</v>
      </c>
      <c r="V36" s="30">
        <f>IF(AND(datos_campo!AI40&gt;=0,datos_campo!AJ40&gt;=0),AVERAGE(datos_campo!AI40:AJ40),IF(OR(datos_campo!AI40="",datos_campo!AJ40=""),SUM(datos_campo!AI40:AJ40),"revisar"))*400</f>
        <v>3200</v>
      </c>
      <c r="W36" s="36">
        <f t="shared" si="4"/>
        <v>3200</v>
      </c>
    </row>
    <row r="37" spans="1:23" s="4" customFormat="1" x14ac:dyDescent="0.25">
      <c r="A37" s="29">
        <f>datos_campo!A41</f>
        <v>42845</v>
      </c>
      <c r="B37" s="5" t="str">
        <f>datos_campo!B41</f>
        <v>EUFENIA</v>
      </c>
      <c r="C37" s="80">
        <f>datos_campo!C41</f>
        <v>3</v>
      </c>
      <c r="D37" s="5">
        <f>datos_campo!D41</f>
        <v>3</v>
      </c>
      <c r="E37" s="6">
        <f>datos_campo!E41</f>
        <v>2</v>
      </c>
      <c r="F37" s="5">
        <f>datos_campo!F41</f>
        <v>0</v>
      </c>
      <c r="G37" s="5">
        <f>datos_campo!G41</f>
        <v>5</v>
      </c>
      <c r="H37" s="6">
        <f>(datos_campo!H41/G37)</f>
        <v>29.2</v>
      </c>
      <c r="I37" s="6">
        <f>(datos_campo!I41/G37)</f>
        <v>12.8</v>
      </c>
      <c r="J37" s="6">
        <f t="shared" ref="J37" si="10">H37+I37</f>
        <v>42</v>
      </c>
      <c r="K37" s="6">
        <f>(H37*100)/$J37</f>
        <v>69.523809523809518</v>
      </c>
      <c r="L37" s="6">
        <f>(I37*100)/$J37</f>
        <v>30.476190476190474</v>
      </c>
      <c r="M37" s="7">
        <f>IF(COUNTIF(datos_campo!K41:T41,"&gt;=0")&gt;=1,((SUM(datos_campo!K41:T41)*100)/(COUNTIF(datos_campo!K41:T41,"&gt;=0")*20))," ")</f>
        <v>4</v>
      </c>
      <c r="N37" s="5">
        <f>IF(AND(datos_campo!U41&gt;=0,datos_campo!V41&gt;=0),AVERAGE(datos_campo!U41:V41),IF(OR(datos_campo!U41="",datos_campo!V41=""),SUM(datos_campo!U41:V41),"revisar"))*400</f>
        <v>0</v>
      </c>
      <c r="O37" s="5">
        <f>IF(AND(datos_campo!W41&gt;=0,datos_campo!X41&gt;=0),AVERAGE(datos_campo!W41:X41),IF(OR(datos_campo!W41="",datos_campo!X41=""),SUM(datos_campo!W41:X41),"revisar"))*400</f>
        <v>4800</v>
      </c>
      <c r="P37" s="5">
        <f>IF(AND(datos_campo!Y41&gt;=0,datos_campo!Z41&gt;=0),AVERAGE(datos_campo!Y41:Z41),IF(OR(datos_campo!Y41="",datos_campo!Z41=""),SUM(datos_campo!Y41:Z41),"revisar"))*400</f>
        <v>0</v>
      </c>
      <c r="Q37" s="5">
        <f>IF(AND(datos_campo!AA41&gt;=0,datos_campo!AB41&gt;=0),AVERAGE(datos_campo!AA41:AB41),IF(OR(datos_campo!AA41="",datos_campo!AB41=""),SUM(datos_campo!AA41:AB41),"revisar"))*400</f>
        <v>0</v>
      </c>
      <c r="R37" s="5">
        <f>IF(AND(datos_campo!AC41&gt;=0,datos_campo!AD41&gt;=0),AVERAGE(datos_campo!AC41:AD41),IF(OR(datos_campo!AC41="",datos_campo!AD41=""),SUM(datos_campo!AC41:AD41),"revisar"))*400</f>
        <v>2600</v>
      </c>
      <c r="S37" s="5">
        <f>IF(AND(datos_campo!AE41&gt;=0,datos_campo!AF41&gt;=0),AVERAGE(datos_campo!AE41:AF41),IF(OR(datos_campo!AE41="",datos_campo!AF41=""),SUM(datos_campo!AE41:AF41),"revisar"))*400</f>
        <v>0</v>
      </c>
      <c r="T37" s="5">
        <f t="shared" ref="T37" si="11">SUM(N37:S37)</f>
        <v>7400</v>
      </c>
      <c r="U37" s="30">
        <f>IF(AND(datos_campo!AG26&gt;=0,datos_campo!AH26&gt;=0),AVERAGE(datos_campo!AG26:AH26),IF(OR(datos_campo!AG26="",datos_campo!AH26=""),SUM(datos_campo!AG26:AH26),"revisar"))*400</f>
        <v>0</v>
      </c>
      <c r="V37" s="30">
        <f>IF(AND(datos_campo!AI41&gt;=0,datos_campo!AJ41&gt;=0),AVERAGE(datos_campo!AI41:AJ41),IF(OR(datos_campo!AI41="",datos_campo!AJ41=""),SUM(datos_campo!AI41:AJ41),"revisar"))*400</f>
        <v>400</v>
      </c>
      <c r="W37" s="36">
        <f t="shared" si="4"/>
        <v>400</v>
      </c>
    </row>
    <row r="38" spans="1:23" s="4" customFormat="1" ht="15" customHeight="1" x14ac:dyDescent="0.25">
      <c r="A38" s="29">
        <f>datos_campo!A42</f>
        <v>42845</v>
      </c>
      <c r="B38" s="5" t="str">
        <f>datos_campo!B42</f>
        <v>EUFENIA</v>
      </c>
      <c r="C38" s="80">
        <f>datos_campo!C42</f>
        <v>3</v>
      </c>
      <c r="D38" s="5">
        <f>datos_campo!D42</f>
        <v>4</v>
      </c>
      <c r="E38" s="6">
        <f>datos_campo!E42</f>
        <v>2</v>
      </c>
      <c r="F38" s="5">
        <f>datos_campo!F42</f>
        <v>0</v>
      </c>
      <c r="G38" s="5">
        <f>datos_campo!G42</f>
        <v>5</v>
      </c>
      <c r="H38" s="6">
        <f>(datos_campo!H42/G38)</f>
        <v>59</v>
      </c>
      <c r="I38" s="6">
        <f>(datos_campo!I42/G38)</f>
        <v>27.2</v>
      </c>
      <c r="J38" s="6">
        <f t="shared" ref="J38:J94" si="12">H38+I38</f>
        <v>86.2</v>
      </c>
      <c r="K38" s="6">
        <f t="shared" ref="K38:K94" si="13">(H38*100)/$J38</f>
        <v>68.445475638051036</v>
      </c>
      <c r="L38" s="6">
        <f t="shared" ref="L38:L94" si="14">(I38*100)/$J38</f>
        <v>31.554524361948953</v>
      </c>
      <c r="M38" s="7">
        <f>IF(COUNTIF(datos_campo!K42:T42,"&gt;=0")&gt;=1,((SUM(datos_campo!K42:T42)*100)/(COUNTIF(datos_campo!K42:T42,"&gt;=0")*20))," ")</f>
        <v>3</v>
      </c>
      <c r="N38" s="5">
        <f>IF(AND(datos_campo!U42&gt;=0,datos_campo!V42&gt;=0),AVERAGE(datos_campo!U42:V42),IF(OR(datos_campo!U42="",datos_campo!V42=""),SUM(datos_campo!U42:V42),"revisar"))*400</f>
        <v>0</v>
      </c>
      <c r="O38" s="5">
        <f>IF(AND(datos_campo!W42&gt;=0,datos_campo!X42&gt;=0),AVERAGE(datos_campo!W42:X42),IF(OR(datos_campo!W42="",datos_campo!X42=""),SUM(datos_campo!W42:X42),"revisar"))*400</f>
        <v>0</v>
      </c>
      <c r="P38" s="5">
        <f>IF(AND(datos_campo!Y42&gt;=0,datos_campo!Z42&gt;=0),AVERAGE(datos_campo!Y42:Z42),IF(OR(datos_campo!Y42="",datos_campo!Z42=""),SUM(datos_campo!Y42:Z42),"revisar"))*400</f>
        <v>0</v>
      </c>
      <c r="Q38" s="5">
        <f>IF(AND(datos_campo!AA42&gt;=0,datos_campo!AB42&gt;=0),AVERAGE(datos_campo!AA42:AB42),IF(OR(datos_campo!AA42="",datos_campo!AB42=""),SUM(datos_campo!AA42:AB42),"revisar"))*400</f>
        <v>0</v>
      </c>
      <c r="R38" s="5">
        <f>IF(AND(datos_campo!AC42&gt;=0,datos_campo!AD42&gt;=0),AVERAGE(datos_campo!AC42:AD42),IF(OR(datos_campo!AC42="",datos_campo!AD42=""),SUM(datos_campo!AC42:AD42),"revisar"))*400</f>
        <v>0</v>
      </c>
      <c r="S38" s="5">
        <f>IF(AND(datos_campo!AE42&gt;=0,datos_campo!AF42&gt;=0),AVERAGE(datos_campo!AE42:AF42),IF(OR(datos_campo!AE42="",datos_campo!AF42=""),SUM(datos_campo!AE42:AF42),"revisar"))*400</f>
        <v>0</v>
      </c>
      <c r="T38" s="5">
        <f t="shared" ref="T38:T94" si="15">SUM(N38:S38)</f>
        <v>0</v>
      </c>
      <c r="U38" s="30">
        <f>IF(AND(datos_campo!AG27&gt;=0,datos_campo!AH27&gt;=0),AVERAGE(datos_campo!AG27:AH27),IF(OR(datos_campo!AG27="",datos_campo!AH27=""),SUM(datos_campo!AG27:AH27),"revisar"))*400</f>
        <v>0</v>
      </c>
      <c r="V38" s="30">
        <f>IF(AND(datos_campo!AI42&gt;=0,datos_campo!AJ42&gt;=0),AVERAGE(datos_campo!AI42:AJ42),IF(OR(datos_campo!AI42="",datos_campo!AJ42=""),SUM(datos_campo!AI42:AJ42),"revisar"))*400</f>
        <v>800</v>
      </c>
      <c r="W38" s="36">
        <f t="shared" si="4"/>
        <v>800</v>
      </c>
    </row>
    <row r="39" spans="1:23" s="4" customFormat="1" x14ac:dyDescent="0.25">
      <c r="A39" s="29">
        <f>datos_campo!A43</f>
        <v>42845</v>
      </c>
      <c r="B39" s="5" t="str">
        <f>datos_campo!B43</f>
        <v>EUFENIA</v>
      </c>
      <c r="C39" s="80">
        <f>datos_campo!C43</f>
        <v>3</v>
      </c>
      <c r="D39" s="5">
        <f>datos_campo!D43</f>
        <v>5</v>
      </c>
      <c r="E39" s="6">
        <f>datos_campo!E43</f>
        <v>2</v>
      </c>
      <c r="F39" s="5">
        <f>datos_campo!F43</f>
        <v>0</v>
      </c>
      <c r="G39" s="5">
        <f>datos_campo!G43</f>
        <v>5</v>
      </c>
      <c r="H39" s="6">
        <f>(datos_campo!H43/G39)</f>
        <v>35.6</v>
      </c>
      <c r="I39" s="6">
        <f>(datos_campo!I43/G39)</f>
        <v>23.4</v>
      </c>
      <c r="J39" s="6">
        <f t="shared" si="12"/>
        <v>59</v>
      </c>
      <c r="K39" s="6">
        <f t="shared" si="13"/>
        <v>60.33898305084746</v>
      </c>
      <c r="L39" s="6">
        <f t="shared" si="14"/>
        <v>39.66101694915254</v>
      </c>
      <c r="M39" s="7">
        <f>IF(COUNTIF(datos_campo!K43:T43,"&gt;=0")&gt;=1,((SUM(datos_campo!K43:T43)*100)/(COUNTIF(datos_campo!K43:T43,"&gt;=0")*20))," ")</f>
        <v>3</v>
      </c>
      <c r="N39" s="5">
        <f>IF(AND(datos_campo!U43&gt;=0,datos_campo!V43&gt;=0),AVERAGE(datos_campo!U43:V43),IF(OR(datos_campo!U43="",datos_campo!V43=""),SUM(datos_campo!U43:V43),"revisar"))*400</f>
        <v>0</v>
      </c>
      <c r="O39" s="5">
        <f>IF(AND(datos_campo!W43&gt;=0,datos_campo!X43&gt;=0),AVERAGE(datos_campo!W43:X43),IF(OR(datos_campo!W43="",datos_campo!X43=""),SUM(datos_campo!W43:X43),"revisar"))*400</f>
        <v>6800</v>
      </c>
      <c r="P39" s="5">
        <f>IF(AND(datos_campo!Y43&gt;=0,datos_campo!Z43&gt;=0),AVERAGE(datos_campo!Y43:Z43),IF(OR(datos_campo!Y43="",datos_campo!Z43=""),SUM(datos_campo!Y43:Z43),"revisar"))*400</f>
        <v>0</v>
      </c>
      <c r="Q39" s="5">
        <f>IF(AND(datos_campo!AA43&gt;=0,datos_campo!AB43&gt;=0),AVERAGE(datos_campo!AA43:AB43),IF(OR(datos_campo!AA43="",datos_campo!AB43=""),SUM(datos_campo!AA43:AB43),"revisar"))*400</f>
        <v>0</v>
      </c>
      <c r="R39" s="5">
        <f>IF(AND(datos_campo!AC43&gt;=0,datos_campo!AD43&gt;=0),AVERAGE(datos_campo!AC43:AD43),IF(OR(datos_campo!AC43="",datos_campo!AD43=""),SUM(datos_campo!AC43:AD43),"revisar"))*400</f>
        <v>1600</v>
      </c>
      <c r="S39" s="5">
        <f>IF(AND(datos_campo!AE43&gt;=0,datos_campo!AF43&gt;=0),AVERAGE(datos_campo!AE43:AF43),IF(OR(datos_campo!AE43="",datos_campo!AF43=""),SUM(datos_campo!AE43:AF43),"revisar"))*400</f>
        <v>0</v>
      </c>
      <c r="T39" s="5">
        <f t="shared" si="15"/>
        <v>8400</v>
      </c>
      <c r="U39" s="30">
        <f>IF(AND(datos_campo!AG28&gt;=0,datos_campo!AH28&gt;=0),AVERAGE(datos_campo!AG28:AH28),IF(OR(datos_campo!AG28="",datos_campo!AH28=""),SUM(datos_campo!AG28:AH28),"revisar"))*400</f>
        <v>0</v>
      </c>
      <c r="V39" s="30">
        <f>IF(AND(datos_campo!AI43&gt;=0,datos_campo!AJ43&gt;=0),AVERAGE(datos_campo!AI43:AJ43),IF(OR(datos_campo!AI43="",datos_campo!AJ43=""),SUM(datos_campo!AI43:AJ43),"revisar"))*400</f>
        <v>0</v>
      </c>
      <c r="W39" s="36">
        <f t="shared" si="4"/>
        <v>0</v>
      </c>
    </row>
    <row r="40" spans="1:23" x14ac:dyDescent="0.25">
      <c r="A40" s="29">
        <f>datos_campo!A44</f>
        <v>42845</v>
      </c>
      <c r="B40" s="5" t="str">
        <f>datos_campo!B44</f>
        <v>EUFENIA</v>
      </c>
      <c r="C40" s="80">
        <f>datos_campo!C44</f>
        <v>3</v>
      </c>
      <c r="D40" s="5">
        <f>datos_campo!D44</f>
        <v>6</v>
      </c>
      <c r="E40" s="6">
        <f>datos_campo!E44</f>
        <v>2</v>
      </c>
      <c r="F40" s="5">
        <f>datos_campo!F44</f>
        <v>0</v>
      </c>
      <c r="G40" s="5">
        <f>datos_campo!G44</f>
        <v>5</v>
      </c>
      <c r="H40" s="6">
        <f>(datos_campo!H44/G40)</f>
        <v>47</v>
      </c>
      <c r="I40" s="6">
        <f>(datos_campo!I44/G40)</f>
        <v>16</v>
      </c>
      <c r="J40" s="6">
        <f t="shared" si="12"/>
        <v>63</v>
      </c>
      <c r="K40" s="6">
        <f t="shared" si="13"/>
        <v>74.603174603174608</v>
      </c>
      <c r="L40" s="6">
        <f t="shared" si="14"/>
        <v>25.396825396825395</v>
      </c>
      <c r="M40" s="7">
        <f>IF(COUNTIF(datos_campo!K44:T44,"&gt;=0")&gt;=1,((SUM(datos_campo!K44:T44)*100)/(COUNTIF(datos_campo!K44:T44,"&gt;=0")*20))," ")</f>
        <v>2.25</v>
      </c>
      <c r="N40" s="5">
        <f>IF(AND(datos_campo!U44&gt;=0,datos_campo!V44&gt;=0),AVERAGE(datos_campo!U44:V44),IF(OR(datos_campo!U44="",datos_campo!V44=""),SUM(datos_campo!U44:V44),"revisar"))*400</f>
        <v>0</v>
      </c>
      <c r="O40" s="5">
        <f>IF(AND(datos_campo!W44&gt;=0,datos_campo!X44&gt;=0),AVERAGE(datos_campo!W44:X44),IF(OR(datos_campo!W44="",datos_campo!X44=""),SUM(datos_campo!W44:X44),"revisar"))*400</f>
        <v>7200</v>
      </c>
      <c r="P40" s="5">
        <f>IF(AND(datos_campo!Y44&gt;=0,datos_campo!Z44&gt;=0),AVERAGE(datos_campo!Y44:Z44),IF(OR(datos_campo!Y44="",datos_campo!Z44=""),SUM(datos_campo!Y44:Z44),"revisar"))*400</f>
        <v>0</v>
      </c>
      <c r="Q40" s="5">
        <f>IF(AND(datos_campo!AA44&gt;=0,datos_campo!AB44&gt;=0),AVERAGE(datos_campo!AA44:AB44),IF(OR(datos_campo!AA44="",datos_campo!AB44=""),SUM(datos_campo!AA44:AB44),"revisar"))*400</f>
        <v>0</v>
      </c>
      <c r="R40" s="5">
        <f>IF(AND(datos_campo!AC44&gt;=0,datos_campo!AD44&gt;=0),AVERAGE(datos_campo!AC44:AD44),IF(OR(datos_campo!AC44="",datos_campo!AD44=""),SUM(datos_campo!AC44:AD44),"revisar"))*400</f>
        <v>0</v>
      </c>
      <c r="S40" s="5">
        <f>IF(AND(datos_campo!AE44&gt;=0,datos_campo!AF44&gt;=0),AVERAGE(datos_campo!AE44:AF44),IF(OR(datos_campo!AE44="",datos_campo!AF44=""),SUM(datos_campo!AE44:AF44),"revisar"))*400</f>
        <v>0</v>
      </c>
      <c r="T40" s="5">
        <f t="shared" si="15"/>
        <v>7200</v>
      </c>
      <c r="U40" s="30">
        <f>IF(AND(datos_campo!AG29&gt;=0,datos_campo!AH29&gt;=0),AVERAGE(datos_campo!AG29:AH29),IF(OR(datos_campo!AG29="",datos_campo!AH29=""),SUM(datos_campo!AG29:AH29),"revisar"))*400</f>
        <v>0</v>
      </c>
      <c r="V40" s="30">
        <f>IF(AND(datos_campo!AI44&gt;=0,datos_campo!AJ44&gt;=0),AVERAGE(datos_campo!AI44:AJ44),IF(OR(datos_campo!AI44="",datos_campo!AJ44=""),SUM(datos_campo!AI44:AJ44),"revisar"))*400</f>
        <v>400</v>
      </c>
      <c r="W40" s="36">
        <f t="shared" si="4"/>
        <v>400</v>
      </c>
    </row>
    <row r="41" spans="1:23" x14ac:dyDescent="0.25">
      <c r="A41" s="177">
        <f>datos_campo!A45</f>
        <v>42845</v>
      </c>
      <c r="B41" s="178" t="str">
        <f>datos_campo!B45</f>
        <v>OLGA</v>
      </c>
      <c r="C41" s="179">
        <f>datos_campo!C45</f>
        <v>3</v>
      </c>
      <c r="D41" s="178">
        <f>datos_campo!D45</f>
        <v>7</v>
      </c>
      <c r="E41" s="180">
        <f>datos_campo!E45</f>
        <v>1</v>
      </c>
      <c r="F41" s="178">
        <f>datos_campo!F45</f>
        <v>0</v>
      </c>
      <c r="G41" s="178">
        <f>datos_campo!G45</f>
        <v>5</v>
      </c>
      <c r="H41" s="180">
        <f>(datos_campo!H45/G41)</f>
        <v>14</v>
      </c>
      <c r="I41" s="180">
        <f>(datos_campo!I45/G41)</f>
        <v>4.5999999999999996</v>
      </c>
      <c r="J41" s="180">
        <f t="shared" si="12"/>
        <v>18.600000000000001</v>
      </c>
      <c r="K41" s="180">
        <f t="shared" si="13"/>
        <v>75.268817204301072</v>
      </c>
      <c r="L41" s="180">
        <f t="shared" si="14"/>
        <v>24.731182795698921</v>
      </c>
      <c r="M41" s="181">
        <f>IF(COUNTIF(datos_campo!K45:T45,"&gt;=0")&gt;=1,((SUM(datos_campo!K45:T45)*100)/(COUNTIF(datos_campo!K45:T45,"&gt;=0")*20))," ")</f>
        <v>1.6666666666666667</v>
      </c>
      <c r="N41" s="178">
        <f>IF(AND(datos_campo!U45&gt;=0,datos_campo!V45&gt;=0),AVERAGE(datos_campo!U45:V45),IF(OR(datos_campo!U45="",datos_campo!V45=""),SUM(datos_campo!U45:V45),"revisar"))*400</f>
        <v>0</v>
      </c>
      <c r="O41" s="178">
        <f>IF(AND(datos_campo!W45&gt;=0,datos_campo!X45&gt;=0),AVERAGE(datos_campo!W45:X45),IF(OR(datos_campo!W45="",datos_campo!X45=""),SUM(datos_campo!W45:X45),"revisar"))*400</f>
        <v>7200</v>
      </c>
      <c r="P41" s="178">
        <f>IF(AND(datos_campo!Y45&gt;=0,datos_campo!Z45&gt;=0),AVERAGE(datos_campo!Y45:Z45),IF(OR(datos_campo!Y45="",datos_campo!Z45=""),SUM(datos_campo!Y45:Z45),"revisar"))*400</f>
        <v>0</v>
      </c>
      <c r="Q41" s="178">
        <f>IF(AND(datos_campo!AA45&gt;=0,datos_campo!AB45&gt;=0),AVERAGE(datos_campo!AA45:AB45),IF(OR(datos_campo!AA45="",datos_campo!AB45=""),SUM(datos_campo!AA45:AB45),"revisar"))*400</f>
        <v>0</v>
      </c>
      <c r="R41" s="178">
        <f>IF(AND(datos_campo!AC45&gt;=0,datos_campo!AD45&gt;=0),AVERAGE(datos_campo!AC45:AD45),IF(OR(datos_campo!AC45="",datos_campo!AD45=""),SUM(datos_campo!AC45:AD45),"revisar"))*400</f>
        <v>0</v>
      </c>
      <c r="S41" s="178">
        <f>IF(AND(datos_campo!AE45&gt;=0,datos_campo!AF45&gt;=0),AVERAGE(datos_campo!AE45:AF45),IF(OR(datos_campo!AE45="",datos_campo!AF45=""),SUM(datos_campo!AE45:AF45),"revisar"))*400</f>
        <v>0</v>
      </c>
      <c r="T41" s="178">
        <f t="shared" si="15"/>
        <v>7200</v>
      </c>
      <c r="U41" s="182">
        <f>IF(AND(datos_campo!AG30&gt;=0,datos_campo!AH30&gt;=0),AVERAGE(datos_campo!AG30:AH30),IF(OR(datos_campo!AG30="",datos_campo!AH30=""),SUM(datos_campo!AG30:AH30),"revisar"))*400</f>
        <v>0</v>
      </c>
      <c r="V41" s="182">
        <f>IF(AND(datos_campo!AI45&gt;=0,datos_campo!AJ45&gt;=0),AVERAGE(datos_campo!AI45:AJ45),IF(OR(datos_campo!AI45="",datos_campo!AJ45=""),SUM(datos_campo!AI45:AJ45),"revisar"))*400</f>
        <v>400</v>
      </c>
      <c r="W41" s="183">
        <f t="shared" si="4"/>
        <v>400</v>
      </c>
    </row>
    <row r="42" spans="1:23" x14ac:dyDescent="0.25">
      <c r="A42" s="177">
        <f>datos_campo!A46</f>
        <v>42845</v>
      </c>
      <c r="B42" s="178" t="str">
        <f>datos_campo!B46</f>
        <v>OLGA</v>
      </c>
      <c r="C42" s="179">
        <f>datos_campo!C46</f>
        <v>3</v>
      </c>
      <c r="D42" s="178">
        <f>datos_campo!D46</f>
        <v>8</v>
      </c>
      <c r="E42" s="180">
        <f>datos_campo!E46</f>
        <v>1</v>
      </c>
      <c r="F42" s="178">
        <f>datos_campo!F46</f>
        <v>0</v>
      </c>
      <c r="G42" s="178">
        <f>datos_campo!G46</f>
        <v>5</v>
      </c>
      <c r="H42" s="180">
        <f>(datos_campo!H46/G42)</f>
        <v>26.4</v>
      </c>
      <c r="I42" s="180">
        <f>(datos_campo!I46/G42)</f>
        <v>7.8</v>
      </c>
      <c r="J42" s="180">
        <f t="shared" si="12"/>
        <v>34.199999999999996</v>
      </c>
      <c r="K42" s="180">
        <f t="shared" si="13"/>
        <v>77.192982456140356</v>
      </c>
      <c r="L42" s="180">
        <f t="shared" si="14"/>
        <v>22.807017543859651</v>
      </c>
      <c r="M42" s="181">
        <f>IF(COUNTIF(datos_campo!K46:T46,"&gt;=0")&gt;=1,((SUM(datos_campo!K46:T46)*100)/(COUNTIF(datos_campo!K46:T46,"&gt;=0")*20))," ")</f>
        <v>2.5</v>
      </c>
      <c r="N42" s="178">
        <f>IF(AND(datos_campo!U46&gt;=0,datos_campo!V46&gt;=0),AVERAGE(datos_campo!U46:V46),IF(OR(datos_campo!U46="",datos_campo!V46=""),SUM(datos_campo!U46:V46),"revisar"))*400</f>
        <v>0</v>
      </c>
      <c r="O42" s="178">
        <f>IF(AND(datos_campo!W46&gt;=0,datos_campo!X46&gt;=0),AVERAGE(datos_campo!W46:X46),IF(OR(datos_campo!W46="",datos_campo!X46=""),SUM(datos_campo!W46:X46),"revisar"))*400</f>
        <v>400</v>
      </c>
      <c r="P42" s="178">
        <f>IF(AND(datos_campo!Y46&gt;=0,datos_campo!Z46&gt;=0),AVERAGE(datos_campo!Y46:Z46),IF(OR(datos_campo!Y46="",datos_campo!Z46=""),SUM(datos_campo!Y46:Z46),"revisar"))*400</f>
        <v>0</v>
      </c>
      <c r="Q42" s="178">
        <f>IF(AND(datos_campo!AA46&gt;=0,datos_campo!AB46&gt;=0),AVERAGE(datos_campo!AA46:AB46),IF(OR(datos_campo!AA46="",datos_campo!AB46=""),SUM(datos_campo!AA46:AB46),"revisar"))*400</f>
        <v>400</v>
      </c>
      <c r="R42" s="178">
        <f>IF(AND(datos_campo!AC46&gt;=0,datos_campo!AD46&gt;=0),AVERAGE(datos_campo!AC46:AD46),IF(OR(datos_campo!AC46="",datos_campo!AD46=""),SUM(datos_campo!AC46:AD46),"revisar"))*400</f>
        <v>2800</v>
      </c>
      <c r="S42" s="178">
        <f>IF(AND(datos_campo!AE46&gt;=0,datos_campo!AF46&gt;=0),AVERAGE(datos_campo!AE46:AF46),IF(OR(datos_campo!AE46="",datos_campo!AF46=""),SUM(datos_campo!AE46:AF46),"revisar"))*400</f>
        <v>0</v>
      </c>
      <c r="T42" s="178">
        <f t="shared" si="15"/>
        <v>3600</v>
      </c>
      <c r="U42" s="182">
        <f>IF(AND(datos_campo!AG31&gt;=0,datos_campo!AH31&gt;=0),AVERAGE(datos_campo!AG31:AH31),IF(OR(datos_campo!AG31="",datos_campo!AH31=""),SUM(datos_campo!AG31:AH31),"revisar"))*400</f>
        <v>0</v>
      </c>
      <c r="V42" s="182">
        <f>IF(AND(datos_campo!AI46&gt;=0,datos_campo!AJ46&gt;=0),AVERAGE(datos_campo!AI46:AJ46),IF(OR(datos_campo!AI46="",datos_campo!AJ46=""),SUM(datos_campo!AI46:AJ46),"revisar"))*400</f>
        <v>800</v>
      </c>
      <c r="W42" s="183">
        <f t="shared" si="4"/>
        <v>800</v>
      </c>
    </row>
    <row r="43" spans="1:23" x14ac:dyDescent="0.25">
      <c r="A43" s="177">
        <f>datos_campo!A47</f>
        <v>42845</v>
      </c>
      <c r="B43" s="178" t="str">
        <f>datos_campo!B47</f>
        <v>OLGA</v>
      </c>
      <c r="C43" s="179">
        <f>datos_campo!C47</f>
        <v>3</v>
      </c>
      <c r="D43" s="178">
        <f>datos_campo!D47</f>
        <v>9</v>
      </c>
      <c r="E43" s="180">
        <f>datos_campo!E47</f>
        <v>1</v>
      </c>
      <c r="F43" s="178">
        <f>datos_campo!F47</f>
        <v>0</v>
      </c>
      <c r="G43" s="178">
        <f>datos_campo!G47</f>
        <v>5</v>
      </c>
      <c r="H43" s="180">
        <f>(datos_campo!H47/G43)</f>
        <v>14.6</v>
      </c>
      <c r="I43" s="180">
        <f>(datos_campo!I47/G43)</f>
        <v>7.8</v>
      </c>
      <c r="J43" s="180">
        <f t="shared" si="12"/>
        <v>22.4</v>
      </c>
      <c r="K43" s="180">
        <f t="shared" si="13"/>
        <v>65.178571428571431</v>
      </c>
      <c r="L43" s="180">
        <f t="shared" si="14"/>
        <v>34.821428571428577</v>
      </c>
      <c r="M43" s="181">
        <f>IF(COUNTIF(datos_campo!K47:T47,"&gt;=0")&gt;=1,((SUM(datos_campo!K47:T47)*100)/(COUNTIF(datos_campo!K47:T47,"&gt;=0")*20))," ")</f>
        <v>2.5</v>
      </c>
      <c r="N43" s="178">
        <f>IF(AND(datos_campo!U47&gt;=0,datos_campo!V47&gt;=0),AVERAGE(datos_campo!U47:V47),IF(OR(datos_campo!U47="",datos_campo!V47=""),SUM(datos_campo!U47:V47),"revisar"))*400</f>
        <v>0</v>
      </c>
      <c r="O43" s="178">
        <f>IF(AND(datos_campo!W47&gt;=0,datos_campo!X47&gt;=0),AVERAGE(datos_campo!W47:X47),IF(OR(datos_campo!W47="",datos_campo!X47=""),SUM(datos_campo!W47:X47),"revisar"))*400</f>
        <v>8000</v>
      </c>
      <c r="P43" s="178">
        <f>IF(AND(datos_campo!Y47&gt;=0,datos_campo!Z47&gt;=0),AVERAGE(datos_campo!Y47:Z47),IF(OR(datos_campo!Y47="",datos_campo!Z47=""),SUM(datos_campo!Y47:Z47),"revisar"))*400</f>
        <v>0</v>
      </c>
      <c r="Q43" s="178">
        <f>IF(AND(datos_campo!AA47&gt;=0,datos_campo!AB47&gt;=0),AVERAGE(datos_campo!AA47:AB47),IF(OR(datos_campo!AA47="",datos_campo!AB47=""),SUM(datos_campo!AA47:AB47),"revisar"))*400</f>
        <v>0</v>
      </c>
      <c r="R43" s="178">
        <f>IF(AND(datos_campo!AC47&gt;=0,datos_campo!AD47&gt;=0),AVERAGE(datos_campo!AC47:AD47),IF(OR(datos_campo!AC47="",datos_campo!AD47=""),SUM(datos_campo!AC47:AD47),"revisar"))*400</f>
        <v>800</v>
      </c>
      <c r="S43" s="178">
        <f>IF(AND(datos_campo!AE47&gt;=0,datos_campo!AF47&gt;=0),AVERAGE(datos_campo!AE47:AF47),IF(OR(datos_campo!AE47="",datos_campo!AF47=""),SUM(datos_campo!AE47:AF47),"revisar"))*400</f>
        <v>0</v>
      </c>
      <c r="T43" s="178">
        <f t="shared" si="15"/>
        <v>8800</v>
      </c>
      <c r="U43" s="182">
        <f>IF(AND(datos_campo!AG32&gt;=0,datos_campo!AH32&gt;=0),AVERAGE(datos_campo!AG32:AH32),IF(OR(datos_campo!AG32="",datos_campo!AH32=""),SUM(datos_campo!AG32:AH32),"revisar"))*400</f>
        <v>0</v>
      </c>
      <c r="V43" s="182">
        <f>IF(AND(datos_campo!AI47&gt;=0,datos_campo!AJ47&gt;=0),AVERAGE(datos_campo!AI47:AJ47),IF(OR(datos_campo!AI47="",datos_campo!AJ47=""),SUM(datos_campo!AI47:AJ47),"revisar"))*400</f>
        <v>400</v>
      </c>
      <c r="W43" s="183">
        <f t="shared" si="4"/>
        <v>400</v>
      </c>
    </row>
    <row r="44" spans="1:23" x14ac:dyDescent="0.25">
      <c r="A44" s="177">
        <f>datos_campo!A48</f>
        <v>42845</v>
      </c>
      <c r="B44" s="178" t="str">
        <f>datos_campo!B48</f>
        <v>OLGA</v>
      </c>
      <c r="C44" s="179">
        <f>datos_campo!C48</f>
        <v>3</v>
      </c>
      <c r="D44" s="178">
        <f>datos_campo!D48</f>
        <v>10</v>
      </c>
      <c r="E44" s="180">
        <f>datos_campo!E48</f>
        <v>1</v>
      </c>
      <c r="F44" s="178">
        <f>datos_campo!F48</f>
        <v>0</v>
      </c>
      <c r="G44" s="178">
        <f>datos_campo!G48</f>
        <v>5</v>
      </c>
      <c r="H44" s="180">
        <f>(datos_campo!H48/G44)</f>
        <v>32.6</v>
      </c>
      <c r="I44" s="180">
        <f>(datos_campo!I48/G44)</f>
        <v>15.8</v>
      </c>
      <c r="J44" s="180">
        <f t="shared" si="12"/>
        <v>48.400000000000006</v>
      </c>
      <c r="K44" s="180">
        <f t="shared" si="13"/>
        <v>67.355371900826441</v>
      </c>
      <c r="L44" s="180">
        <f t="shared" si="14"/>
        <v>32.644628099173552</v>
      </c>
      <c r="M44" s="181">
        <f>IF(COUNTIF(datos_campo!K48:T48,"&gt;=0")&gt;=1,((SUM(datos_campo!K48:T48)*100)/(COUNTIF(datos_campo!K48:T48,"&gt;=0")*20))," ")</f>
        <v>4</v>
      </c>
      <c r="N44" s="178">
        <f>IF(AND(datos_campo!U48&gt;=0,datos_campo!V48&gt;=0),AVERAGE(datos_campo!U48:V48),IF(OR(datos_campo!U48="",datos_campo!V48=""),SUM(datos_campo!U48:V48),"revisar"))*400</f>
        <v>0</v>
      </c>
      <c r="O44" s="178">
        <f>IF(AND(datos_campo!W48&gt;=0,datos_campo!X48&gt;=0),AVERAGE(datos_campo!W48:X48),IF(OR(datos_campo!W48="",datos_campo!X48=""),SUM(datos_campo!W48:X48),"revisar"))*400</f>
        <v>6000</v>
      </c>
      <c r="P44" s="178">
        <f>IF(AND(datos_campo!Y48&gt;=0,datos_campo!Z48&gt;=0),AVERAGE(datos_campo!Y48:Z48),IF(OR(datos_campo!Y48="",datos_campo!Z48=""),SUM(datos_campo!Y48:Z48),"revisar"))*400</f>
        <v>0</v>
      </c>
      <c r="Q44" s="178">
        <f>IF(AND(datos_campo!AA48&gt;=0,datos_campo!AB48&gt;=0),AVERAGE(datos_campo!AA48:AB48),IF(OR(datos_campo!AA48="",datos_campo!AB48=""),SUM(datos_campo!AA48:AB48),"revisar"))*400</f>
        <v>0</v>
      </c>
      <c r="R44" s="178">
        <f>IF(AND(datos_campo!AC48&gt;=0,datos_campo!AD48&gt;=0),AVERAGE(datos_campo!AC48:AD48),IF(OR(datos_campo!AC48="",datos_campo!AD48=""),SUM(datos_campo!AC48:AD48),"revisar"))*400</f>
        <v>4400</v>
      </c>
      <c r="S44" s="178">
        <f>IF(AND(datos_campo!AE48&gt;=0,datos_campo!AF48&gt;=0),AVERAGE(datos_campo!AE48:AF48),IF(OR(datos_campo!AE48="",datos_campo!AF48=""),SUM(datos_campo!AE48:AF48),"revisar"))*400</f>
        <v>0</v>
      </c>
      <c r="T44" s="178">
        <f t="shared" si="15"/>
        <v>10400</v>
      </c>
      <c r="U44" s="182">
        <f>IF(AND(datos_campo!AG33&gt;=0,datos_campo!AH33&gt;=0),AVERAGE(datos_campo!AG33:AH33),IF(OR(datos_campo!AG33="",datos_campo!AH33=""),SUM(datos_campo!AG33:AH33),"revisar"))*400</f>
        <v>0</v>
      </c>
      <c r="V44" s="182">
        <f>IF(AND(datos_campo!AI48&gt;=0,datos_campo!AJ48&gt;=0),AVERAGE(datos_campo!AI48:AJ48),IF(OR(datos_campo!AI48="",datos_campo!AJ48=""),SUM(datos_campo!AI48:AJ48),"revisar"))*400</f>
        <v>0</v>
      </c>
      <c r="W44" s="183">
        <f t="shared" si="4"/>
        <v>0</v>
      </c>
    </row>
    <row r="45" spans="1:23" x14ac:dyDescent="0.25">
      <c r="A45" s="177">
        <f>datos_campo!A49</f>
        <v>42845</v>
      </c>
      <c r="B45" s="178" t="str">
        <f>datos_campo!B49</f>
        <v>OLGA</v>
      </c>
      <c r="C45" s="179">
        <f>datos_campo!C49</f>
        <v>3</v>
      </c>
      <c r="D45" s="178">
        <f>datos_campo!D49</f>
        <v>11</v>
      </c>
      <c r="E45" s="180">
        <f>datos_campo!E49</f>
        <v>1</v>
      </c>
      <c r="F45" s="178">
        <f>datos_campo!F49</f>
        <v>0</v>
      </c>
      <c r="G45" s="178">
        <f>datos_campo!G49</f>
        <v>5</v>
      </c>
      <c r="H45" s="180">
        <f>(datos_campo!H49/G45)</f>
        <v>30.8</v>
      </c>
      <c r="I45" s="180">
        <f>(datos_campo!I49/G45)</f>
        <v>9</v>
      </c>
      <c r="J45" s="180">
        <f t="shared" si="12"/>
        <v>39.799999999999997</v>
      </c>
      <c r="K45" s="180">
        <f t="shared" si="13"/>
        <v>77.386934673366838</v>
      </c>
      <c r="L45" s="180">
        <f t="shared" si="14"/>
        <v>22.613065326633169</v>
      </c>
      <c r="M45" s="181">
        <f>IF(COUNTIF(datos_campo!K49:T49,"&gt;=0")&gt;=1,((SUM(datos_campo!K49:T49)*100)/(COUNTIF(datos_campo!K49:T49,"&gt;=0")*20))," ")</f>
        <v>6</v>
      </c>
      <c r="N45" s="178">
        <f>IF(AND(datos_campo!U49&gt;=0,datos_campo!V49&gt;=0),AVERAGE(datos_campo!U49:V49),IF(OR(datos_campo!U49="",datos_campo!V49=""),SUM(datos_campo!U49:V49),"revisar"))*400</f>
        <v>0</v>
      </c>
      <c r="O45" s="178">
        <f>IF(AND(datos_campo!W49&gt;=0,datos_campo!X49&gt;=0),AVERAGE(datos_campo!W49:X49),IF(OR(datos_campo!W49="",datos_campo!X49=""),SUM(datos_campo!W49:X49),"revisar"))*400</f>
        <v>2000</v>
      </c>
      <c r="P45" s="178">
        <f>IF(AND(datos_campo!Y49&gt;=0,datos_campo!Z49&gt;=0),AVERAGE(datos_campo!Y49:Z49),IF(OR(datos_campo!Y49="",datos_campo!Z49=""),SUM(datos_campo!Y49:Z49),"revisar"))*400</f>
        <v>0</v>
      </c>
      <c r="Q45" s="178">
        <f>IF(AND(datos_campo!AA49&gt;=0,datos_campo!AB49&gt;=0),AVERAGE(datos_campo!AA49:AB49),IF(OR(datos_campo!AA49="",datos_campo!AB49=""),SUM(datos_campo!AA49:AB49),"revisar"))*400</f>
        <v>0</v>
      </c>
      <c r="R45" s="178">
        <f>IF(AND(datos_campo!AC49&gt;=0,datos_campo!AD49&gt;=0),AVERAGE(datos_campo!AC49:AD49),IF(OR(datos_campo!AC49="",datos_campo!AD49=""),SUM(datos_campo!AC49:AD49),"revisar"))*400</f>
        <v>6000</v>
      </c>
      <c r="S45" s="178">
        <f>IF(AND(datos_campo!AE49&gt;=0,datos_campo!AF49&gt;=0),AVERAGE(datos_campo!AE49:AF49),IF(OR(datos_campo!AE49="",datos_campo!AF49=""),SUM(datos_campo!AE49:AF49),"revisar"))*400</f>
        <v>0</v>
      </c>
      <c r="T45" s="178">
        <f t="shared" si="15"/>
        <v>8000</v>
      </c>
      <c r="U45" s="182">
        <f>IF(AND(datos_campo!AG34&gt;=0,datos_campo!AH34&gt;=0),AVERAGE(datos_campo!AG34:AH34),IF(OR(datos_campo!AG34="",datos_campo!AH34=""),SUM(datos_campo!AG34:AH34),"revisar"))*400</f>
        <v>0</v>
      </c>
      <c r="V45" s="182">
        <f>IF(AND(datos_campo!AI49&gt;=0,datos_campo!AJ49&gt;=0),AVERAGE(datos_campo!AI49:AJ49),IF(OR(datos_campo!AI49="",datos_campo!AJ49=""),SUM(datos_campo!AI49:AJ49),"revisar"))*400</f>
        <v>800</v>
      </c>
      <c r="W45" s="183">
        <f t="shared" si="4"/>
        <v>800</v>
      </c>
    </row>
    <row r="46" spans="1:23" ht="15.75" thickBot="1" x14ac:dyDescent="0.3">
      <c r="A46" s="184">
        <f>datos_campo!A50</f>
        <v>42845</v>
      </c>
      <c r="B46" s="185" t="str">
        <f>datos_campo!B50</f>
        <v>OLGA</v>
      </c>
      <c r="C46" s="186">
        <f>datos_campo!C50</f>
        <v>3</v>
      </c>
      <c r="D46" s="185">
        <f>datos_campo!D50</f>
        <v>12</v>
      </c>
      <c r="E46" s="187">
        <f>datos_campo!E50</f>
        <v>1</v>
      </c>
      <c r="F46" s="185">
        <f>datos_campo!F50</f>
        <v>0</v>
      </c>
      <c r="G46" s="185">
        <f>datos_campo!G50</f>
        <v>5</v>
      </c>
      <c r="H46" s="187">
        <f>(datos_campo!H50/G46)</f>
        <v>18.8</v>
      </c>
      <c r="I46" s="187">
        <f>(datos_campo!I50/G46)</f>
        <v>3.8</v>
      </c>
      <c r="J46" s="187">
        <f t="shared" si="12"/>
        <v>22.6</v>
      </c>
      <c r="K46" s="187">
        <f t="shared" si="13"/>
        <v>83.185840707964601</v>
      </c>
      <c r="L46" s="187">
        <f t="shared" si="14"/>
        <v>16.814159292035399</v>
      </c>
      <c r="M46" s="188">
        <f>IF(COUNTIF(datos_campo!K50:T50,"&gt;=0")&gt;=1,((SUM(datos_campo!K50:T50)*100)/(COUNTIF(datos_campo!K50:T50,"&gt;=0")*20))," ")</f>
        <v>4</v>
      </c>
      <c r="N46" s="185">
        <f>IF(AND(datos_campo!U50&gt;=0,datos_campo!V50&gt;=0),AVERAGE(datos_campo!U50:V50),IF(OR(datos_campo!U50="",datos_campo!V50=""),SUM(datos_campo!U50:V50),"revisar"))*400</f>
        <v>3200</v>
      </c>
      <c r="O46" s="185">
        <f>IF(AND(datos_campo!W50&gt;=0,datos_campo!X50&gt;=0),AVERAGE(datos_campo!W50:X50),IF(OR(datos_campo!W50="",datos_campo!X50=""),SUM(datos_campo!W50:X50),"revisar"))*400</f>
        <v>0</v>
      </c>
      <c r="P46" s="185">
        <f>IF(AND(datos_campo!Y50&gt;=0,datos_campo!Z50&gt;=0),AVERAGE(datos_campo!Y50:Z50),IF(OR(datos_campo!Y50="",datos_campo!Z50=""),SUM(datos_campo!Y50:Z50),"revisar"))*400</f>
        <v>0</v>
      </c>
      <c r="Q46" s="185">
        <f>IF(AND(datos_campo!AA50&gt;=0,datos_campo!AB50&gt;=0),AVERAGE(datos_campo!AA50:AB50),IF(OR(datos_campo!AA50="",datos_campo!AB50=""),SUM(datos_campo!AA50:AB50),"revisar"))*400</f>
        <v>0</v>
      </c>
      <c r="R46" s="185">
        <f>IF(AND(datos_campo!AC50&gt;=0,datos_campo!AD50&gt;=0),AVERAGE(datos_campo!AC50:AD50),IF(OR(datos_campo!AC50="",datos_campo!AD50=""),SUM(datos_campo!AC50:AD50),"revisar"))*400</f>
        <v>2400</v>
      </c>
      <c r="S46" s="185">
        <f>IF(AND(datos_campo!AE50&gt;=0,datos_campo!AF50&gt;=0),AVERAGE(datos_campo!AE50:AF50),IF(OR(datos_campo!AE50="",datos_campo!AF50=""),SUM(datos_campo!AE50:AF50),"revisar"))*400</f>
        <v>0</v>
      </c>
      <c r="T46" s="185">
        <f t="shared" si="15"/>
        <v>5600</v>
      </c>
      <c r="U46" s="189">
        <f>IF(AND(datos_campo!AG35&gt;=0,datos_campo!AH35&gt;=0),AVERAGE(datos_campo!AG35:AH35),IF(OR(datos_campo!AG35="",datos_campo!AH35=""),SUM(datos_campo!AG35:AH35),"revisar"))*400</f>
        <v>0</v>
      </c>
      <c r="V46" s="189">
        <f>IF(AND(datos_campo!AI50&gt;=0,datos_campo!AJ50&gt;=0),AVERAGE(datos_campo!AI50:AJ50),IF(OR(datos_campo!AI50="",datos_campo!AJ50=""),SUM(datos_campo!AI50:AJ50),"revisar"))*400</f>
        <v>800</v>
      </c>
      <c r="W46" s="190">
        <f t="shared" si="4"/>
        <v>800</v>
      </c>
    </row>
    <row r="47" spans="1:23" x14ac:dyDescent="0.25">
      <c r="A47" s="25">
        <f>datos_campo!A51</f>
        <v>42871</v>
      </c>
      <c r="B47" s="26" t="str">
        <f>datos_campo!B51</f>
        <v>EUFENIA</v>
      </c>
      <c r="C47" s="79">
        <f>datos_campo!C51</f>
        <v>4</v>
      </c>
      <c r="D47" s="26">
        <f>datos_campo!D51</f>
        <v>1</v>
      </c>
      <c r="E47" s="27">
        <f>datos_campo!E51</f>
        <v>2</v>
      </c>
      <c r="F47" s="26">
        <f>datos_campo!F51</f>
        <v>0</v>
      </c>
      <c r="G47" s="26">
        <f>datos_campo!G51</f>
        <v>5</v>
      </c>
      <c r="H47" s="27">
        <f>(datos_campo!H51/G47)</f>
        <v>12</v>
      </c>
      <c r="I47" s="27">
        <f>(datos_campo!I51/G47)</f>
        <v>47.4</v>
      </c>
      <c r="J47" s="27">
        <f t="shared" si="12"/>
        <v>59.4</v>
      </c>
      <c r="K47" s="27">
        <f t="shared" si="13"/>
        <v>20.202020202020204</v>
      </c>
      <c r="L47" s="27">
        <f t="shared" si="14"/>
        <v>79.797979797979806</v>
      </c>
      <c r="M47" s="28">
        <f>IF(COUNTIF(datos_campo!K51:T51,"&gt;=0")&gt;=1,((SUM(datos_campo!K51:T51)*100)/(COUNTIF(datos_campo!K51:T51,"&gt;=0")*20))," ")</f>
        <v>3.75</v>
      </c>
      <c r="N47" s="26">
        <f>IF(AND(datos_campo!U51&gt;=0,datos_campo!V51&gt;=0),AVERAGE(datos_campo!U51:V51),IF(OR(datos_campo!U51="",datos_campo!V51=""),SUM(datos_campo!U51:V51),"revisar"))*400</f>
        <v>400</v>
      </c>
      <c r="O47" s="26">
        <f>IF(AND(datos_campo!W51&gt;=0,datos_campo!X51&gt;=0),AVERAGE(datos_campo!W51:X51),IF(OR(datos_campo!W51="",datos_campo!X51=""),SUM(datos_campo!W51:X51),"revisar"))*400</f>
        <v>3200</v>
      </c>
      <c r="P47" s="26">
        <f>IF(AND(datos_campo!Y51&gt;=0,datos_campo!Z51&gt;=0),AVERAGE(datos_campo!Y51:Z51),IF(OR(datos_campo!Y51="",datos_campo!Z51=""),SUM(datos_campo!Y51:Z51),"revisar"))*400</f>
        <v>0</v>
      </c>
      <c r="Q47" s="26">
        <f>IF(AND(datos_campo!AA51&gt;=0,datos_campo!AB51&gt;=0),AVERAGE(datos_campo!AA51:AB51),IF(OR(datos_campo!AA51="",datos_campo!AB51=""),SUM(datos_campo!AA51:AB51),"revisar"))*400</f>
        <v>0</v>
      </c>
      <c r="R47" s="26">
        <f>IF(AND(datos_campo!AC51&gt;=0,datos_campo!AD51&gt;=0),AVERAGE(datos_campo!AC51:AD51),IF(OR(datos_campo!AC51="",datos_campo!AD51=""),SUM(datos_campo!AC51:AD51),"revisar"))*400</f>
        <v>6400</v>
      </c>
      <c r="S47" s="26">
        <f>IF(AND(datos_campo!AE51&gt;=0,datos_campo!AF51&gt;=0),AVERAGE(datos_campo!AE51:AF51),IF(OR(datos_campo!AE51="",datos_campo!AF51=""),SUM(datos_campo!AE51:AF51),"revisar"))*400</f>
        <v>0</v>
      </c>
      <c r="T47" s="26">
        <f t="shared" si="15"/>
        <v>10000</v>
      </c>
      <c r="U47" s="26">
        <f>IF(AND(datos_campo!AG36&gt;=0,datos_campo!AH36&gt;=0),AVERAGE(datos_campo!AG36:AH36),IF(OR(datos_campo!AG36="",datos_campo!AH36=""),SUM(datos_campo!AG36:AH36),"revisar"))*400</f>
        <v>0</v>
      </c>
      <c r="V47" s="26">
        <f>IF(AND(datos_campo!AI51&gt;=0,datos_campo!AJ51&gt;=0),AVERAGE(datos_campo!AI51:AJ51),IF(OR(datos_campo!AI51="",datos_campo!AJ51=""),SUM(datos_campo!AI51:AJ51),"revisar"))*400</f>
        <v>0</v>
      </c>
      <c r="W47" s="35">
        <f t="shared" si="4"/>
        <v>0</v>
      </c>
    </row>
    <row r="48" spans="1:23" x14ac:dyDescent="0.25">
      <c r="A48" s="29">
        <f>datos_campo!A52</f>
        <v>42871</v>
      </c>
      <c r="B48" s="5" t="str">
        <f>datos_campo!B52</f>
        <v>EUFENIA</v>
      </c>
      <c r="C48" s="80">
        <f>datos_campo!C52</f>
        <v>4</v>
      </c>
      <c r="D48" s="5">
        <f>datos_campo!D52</f>
        <v>2</v>
      </c>
      <c r="E48" s="6">
        <f>datos_campo!E52</f>
        <v>2</v>
      </c>
      <c r="F48" s="5">
        <f>datos_campo!F52</f>
        <v>0</v>
      </c>
      <c r="G48" s="5">
        <f>datos_campo!G52</f>
        <v>5</v>
      </c>
      <c r="H48" s="6">
        <f>(datos_campo!H52/G48)</f>
        <v>22.8</v>
      </c>
      <c r="I48" s="6">
        <f>(datos_campo!I52/G48)</f>
        <v>13.4</v>
      </c>
      <c r="J48" s="6">
        <f t="shared" si="12"/>
        <v>36.200000000000003</v>
      </c>
      <c r="K48" s="6">
        <f t="shared" si="13"/>
        <v>62.983425414364639</v>
      </c>
      <c r="L48" s="6">
        <f t="shared" si="14"/>
        <v>37.016574585635354</v>
      </c>
      <c r="M48" s="7">
        <f>IF(COUNTIF(datos_campo!K52:T52,"&gt;=0")&gt;=1,((SUM(datos_campo!K52:T52)*100)/(COUNTIF(datos_campo!K52:T52,"&gt;=0")*20))," ")</f>
        <v>11</v>
      </c>
      <c r="N48" s="5">
        <f>IF(AND(datos_campo!U52&gt;=0,datos_campo!V52&gt;=0),AVERAGE(datos_campo!U52:V52),IF(OR(datos_campo!U52="",datos_campo!V52=""),SUM(datos_campo!U52:V52),"revisar"))*400</f>
        <v>0</v>
      </c>
      <c r="O48" s="5">
        <f>IF(AND(datos_campo!W52&gt;=0,datos_campo!X52&gt;=0),AVERAGE(datos_campo!W52:X52),IF(OR(datos_campo!W52="",datos_campo!X52=""),SUM(datos_campo!W52:X52),"revisar"))*400</f>
        <v>8800</v>
      </c>
      <c r="P48" s="5">
        <f>IF(AND(datos_campo!Y52&gt;=0,datos_campo!Z52&gt;=0),AVERAGE(datos_campo!Y52:Z52),IF(OR(datos_campo!Y52="",datos_campo!Z52=""),SUM(datos_campo!Y52:Z52),"revisar"))*400</f>
        <v>0</v>
      </c>
      <c r="Q48" s="5">
        <f>IF(AND(datos_campo!AA52&gt;=0,datos_campo!AB52&gt;=0),AVERAGE(datos_campo!AA52:AB52),IF(OR(datos_campo!AA52="",datos_campo!AB52=""),SUM(datos_campo!AA52:AB52),"revisar"))*400</f>
        <v>800</v>
      </c>
      <c r="R48" s="5">
        <f>IF(AND(datos_campo!AC52&gt;=0,datos_campo!AD52&gt;=0),AVERAGE(datos_campo!AC52:AD52),IF(OR(datos_campo!AC52="",datos_campo!AD52=""),SUM(datos_campo!AC52:AD52),"revisar"))*400</f>
        <v>10400</v>
      </c>
      <c r="S48" s="5">
        <f>IF(AND(datos_campo!AE52&gt;=0,datos_campo!AF52&gt;=0),AVERAGE(datos_campo!AE52:AF52),IF(OR(datos_campo!AE52="",datos_campo!AF52=""),SUM(datos_campo!AE52:AF52),"revisar"))*400</f>
        <v>0</v>
      </c>
      <c r="T48" s="5">
        <f t="shared" si="15"/>
        <v>20000</v>
      </c>
      <c r="U48" s="30">
        <f>IF(AND(datos_campo!AG37&gt;=0,datos_campo!AH37&gt;=0),AVERAGE(datos_campo!AG37:AH37),IF(OR(datos_campo!AG37="",datos_campo!AH37=""),SUM(datos_campo!AG37:AH37),"revisar"))*400</f>
        <v>0</v>
      </c>
      <c r="V48" s="30">
        <f>IF(AND(datos_campo!AI52&gt;=0,datos_campo!AJ52&gt;=0),AVERAGE(datos_campo!AI52:AJ52),IF(OR(datos_campo!AI52="",datos_campo!AJ52=""),SUM(datos_campo!AI52:AJ52),"revisar"))*400</f>
        <v>800</v>
      </c>
      <c r="W48" s="36">
        <f t="shared" si="4"/>
        <v>800</v>
      </c>
    </row>
    <row r="49" spans="1:23" x14ac:dyDescent="0.25">
      <c r="A49" s="29">
        <f>datos_campo!A53</f>
        <v>42871</v>
      </c>
      <c r="B49" s="5" t="str">
        <f>datos_campo!B53</f>
        <v>EUFENIA</v>
      </c>
      <c r="C49" s="80">
        <f>datos_campo!C53</f>
        <v>4</v>
      </c>
      <c r="D49" s="5">
        <f>datos_campo!D53</f>
        <v>3</v>
      </c>
      <c r="E49" s="6">
        <f>datos_campo!E53</f>
        <v>2</v>
      </c>
      <c r="F49" s="5">
        <f>datos_campo!F53</f>
        <v>0</v>
      </c>
      <c r="G49" s="5">
        <f>datos_campo!G53</f>
        <v>5</v>
      </c>
      <c r="H49" s="6">
        <f>(datos_campo!H53/G49)</f>
        <v>27.4</v>
      </c>
      <c r="I49" s="6">
        <f>(datos_campo!I53/G49)</f>
        <v>22.2</v>
      </c>
      <c r="J49" s="6">
        <f t="shared" si="12"/>
        <v>49.599999999999994</v>
      </c>
      <c r="K49" s="6">
        <f t="shared" si="13"/>
        <v>55.241935483870975</v>
      </c>
      <c r="L49" s="6">
        <f t="shared" si="14"/>
        <v>44.758064516129039</v>
      </c>
      <c r="M49" s="7">
        <f>IF(COUNTIF(datos_campo!K53:T53,"&gt;=0")&gt;=1,((SUM(datos_campo!K53:T53)*100)/(COUNTIF(datos_campo!K53:T53,"&gt;=0")*20))," ")</f>
        <v>5</v>
      </c>
      <c r="N49" s="5">
        <f>IF(AND(datos_campo!U53&gt;=0,datos_campo!V53&gt;=0),AVERAGE(datos_campo!U53:V53),IF(OR(datos_campo!U53="",datos_campo!V53=""),SUM(datos_campo!U53:V53),"revisar"))*400</f>
        <v>0</v>
      </c>
      <c r="O49" s="5">
        <f>IF(AND(datos_campo!W53&gt;=0,datos_campo!X53&gt;=0),AVERAGE(datos_campo!W53:X53),IF(OR(datos_campo!W53="",datos_campo!X53=""),SUM(datos_campo!W53:X53),"revisar"))*400</f>
        <v>2000</v>
      </c>
      <c r="P49" s="5">
        <f>IF(AND(datos_campo!Y53&gt;=0,datos_campo!Z53&gt;=0),AVERAGE(datos_campo!Y53:Z53),IF(OR(datos_campo!Y53="",datos_campo!Z53=""),SUM(datos_campo!Y53:Z53),"revisar"))*400</f>
        <v>0</v>
      </c>
      <c r="Q49" s="5">
        <f>IF(AND(datos_campo!AA53&gt;=0,datos_campo!AB53&gt;=0),AVERAGE(datos_campo!AA53:AB53),IF(OR(datos_campo!AA53="",datos_campo!AB53=""),SUM(datos_campo!AA53:AB53),"revisar"))*400</f>
        <v>800</v>
      </c>
      <c r="R49" s="5">
        <f>IF(AND(datos_campo!AC53&gt;=0,datos_campo!AD53&gt;=0),AVERAGE(datos_campo!AC53:AD53),IF(OR(datos_campo!AC53="",datos_campo!AD53=""),SUM(datos_campo!AC53:AD53),"revisar"))*400</f>
        <v>11600</v>
      </c>
      <c r="S49" s="5">
        <f>IF(AND(datos_campo!AE53&gt;=0,datos_campo!AF53&gt;=0),AVERAGE(datos_campo!AE53:AF53),IF(OR(datos_campo!AE53="",datos_campo!AF53=""),SUM(datos_campo!AE53:AF53),"revisar"))*400</f>
        <v>0</v>
      </c>
      <c r="T49" s="5">
        <f t="shared" si="15"/>
        <v>14400</v>
      </c>
      <c r="U49" s="30">
        <f>IF(AND(datos_campo!AG38&gt;=0,datos_campo!AH38&gt;=0),AVERAGE(datos_campo!AG38:AH38),IF(OR(datos_campo!AG38="",datos_campo!AH38=""),SUM(datos_campo!AG38:AH38),"revisar"))*400</f>
        <v>0</v>
      </c>
      <c r="V49" s="30">
        <f>IF(AND(datos_campo!AI53&gt;=0,datos_campo!AJ53&gt;=0),AVERAGE(datos_campo!AI53:AJ53),IF(OR(datos_campo!AI53="",datos_campo!AJ53=""),SUM(datos_campo!AI53:AJ53),"revisar"))*400</f>
        <v>0</v>
      </c>
      <c r="W49" s="36">
        <f t="shared" si="4"/>
        <v>0</v>
      </c>
    </row>
    <row r="50" spans="1:23" x14ac:dyDescent="0.25">
      <c r="A50" s="29">
        <f>datos_campo!A54</f>
        <v>42871</v>
      </c>
      <c r="B50" s="5" t="str">
        <f>datos_campo!B54</f>
        <v>EUFENIA</v>
      </c>
      <c r="C50" s="80">
        <f>datos_campo!C54</f>
        <v>4</v>
      </c>
      <c r="D50" s="5">
        <f>datos_campo!D54</f>
        <v>4</v>
      </c>
      <c r="E50" s="6">
        <f>datos_campo!E54</f>
        <v>2</v>
      </c>
      <c r="F50" s="5">
        <f>datos_campo!F54</f>
        <v>0</v>
      </c>
      <c r="G50" s="5">
        <f>datos_campo!G54</f>
        <v>5</v>
      </c>
      <c r="H50" s="6">
        <f>(datos_campo!H54/G50)</f>
        <v>37.4</v>
      </c>
      <c r="I50" s="6">
        <f>(datos_campo!I54/G50)</f>
        <v>32.6</v>
      </c>
      <c r="J50" s="6">
        <f t="shared" si="12"/>
        <v>70</v>
      </c>
      <c r="K50" s="6">
        <f t="shared" si="13"/>
        <v>53.428571428571431</v>
      </c>
      <c r="L50" s="6">
        <f t="shared" si="14"/>
        <v>46.571428571428569</v>
      </c>
      <c r="M50" s="7">
        <f>IF(COUNTIF(datos_campo!K54:T54,"&gt;=0")&gt;=1,((SUM(datos_campo!K54:T54)*100)/(COUNTIF(datos_campo!K54:T54,"&gt;=0")*20))," ")</f>
        <v>1.5</v>
      </c>
      <c r="N50" s="5">
        <f>IF(AND(datos_campo!U54&gt;=0,datos_campo!V54&gt;=0),AVERAGE(datos_campo!U54:V54),IF(OR(datos_campo!U54="",datos_campo!V54=""),SUM(datos_campo!U54:V54),"revisar"))*400</f>
        <v>0</v>
      </c>
      <c r="O50" s="5">
        <f>IF(AND(datos_campo!W54&gt;=0,datos_campo!X54&gt;=0),AVERAGE(datos_campo!W54:X54),IF(OR(datos_campo!W54="",datos_campo!X54=""),SUM(datos_campo!W54:X54),"revisar"))*400</f>
        <v>6400</v>
      </c>
      <c r="P50" s="5">
        <f>IF(AND(datos_campo!Y54&gt;=0,datos_campo!Z54&gt;=0),AVERAGE(datos_campo!Y54:Z54),IF(OR(datos_campo!Y54="",datos_campo!Z54=""),SUM(datos_campo!Y54:Z54),"revisar"))*400</f>
        <v>0</v>
      </c>
      <c r="Q50" s="5">
        <f>IF(AND(datos_campo!AA54&gt;=0,datos_campo!AB54&gt;=0),AVERAGE(datos_campo!AA54:AB54),IF(OR(datos_campo!AA54="",datos_campo!AB54=""),SUM(datos_campo!AA54:AB54),"revisar"))*400</f>
        <v>0</v>
      </c>
      <c r="R50" s="5">
        <f>IF(AND(datos_campo!AC54&gt;=0,datos_campo!AD54&gt;=0),AVERAGE(datos_campo!AC54:AD54),IF(OR(datos_campo!AC54="",datos_campo!AD54=""),SUM(datos_campo!AC54:AD54),"revisar"))*400</f>
        <v>11600</v>
      </c>
      <c r="S50" s="5">
        <f>IF(AND(datos_campo!AE54&gt;=0,datos_campo!AF54&gt;=0),AVERAGE(datos_campo!AE54:AF54),IF(OR(datos_campo!AE54="",datos_campo!AF54=""),SUM(datos_campo!AE54:AF54),"revisar"))*400</f>
        <v>0</v>
      </c>
      <c r="T50" s="5">
        <f t="shared" si="15"/>
        <v>18000</v>
      </c>
      <c r="U50" s="30">
        <f>IF(AND(datos_campo!AG39&gt;=0,datos_campo!AH39&gt;=0),AVERAGE(datos_campo!AG39:AH39),IF(OR(datos_campo!AG39="",datos_campo!AH39=""),SUM(datos_campo!AG39:AH39),"revisar"))*400</f>
        <v>0</v>
      </c>
      <c r="V50" s="30">
        <f>IF(AND(datos_campo!AI54&gt;=0,datos_campo!AJ54&gt;=0),AVERAGE(datos_campo!AI54:AJ54),IF(OR(datos_campo!AI54="",datos_campo!AJ54=""),SUM(datos_campo!AI54:AJ54),"revisar"))*400</f>
        <v>0</v>
      </c>
      <c r="W50" s="36">
        <f t="shared" si="4"/>
        <v>0</v>
      </c>
    </row>
    <row r="51" spans="1:23" x14ac:dyDescent="0.25">
      <c r="A51" s="29">
        <f>datos_campo!A55</f>
        <v>42871</v>
      </c>
      <c r="B51" s="5" t="str">
        <f>datos_campo!B55</f>
        <v>EUFENIA</v>
      </c>
      <c r="C51" s="80">
        <f>datos_campo!C55</f>
        <v>4</v>
      </c>
      <c r="D51" s="5">
        <f>datos_campo!D55</f>
        <v>5</v>
      </c>
      <c r="E51" s="6">
        <f>datos_campo!E55</f>
        <v>2</v>
      </c>
      <c r="F51" s="5">
        <f>datos_campo!F55</f>
        <v>0</v>
      </c>
      <c r="G51" s="5">
        <f>datos_campo!G55</f>
        <v>5</v>
      </c>
      <c r="H51" s="6">
        <f>(datos_campo!H55/G51)</f>
        <v>20.6</v>
      </c>
      <c r="I51" s="6">
        <f>(datos_campo!I55/G51)</f>
        <v>34.6</v>
      </c>
      <c r="J51" s="6">
        <f t="shared" si="12"/>
        <v>55.2</v>
      </c>
      <c r="K51" s="6">
        <f t="shared" si="13"/>
        <v>37.318840579710141</v>
      </c>
      <c r="L51" s="6">
        <f t="shared" si="14"/>
        <v>62.681159420289852</v>
      </c>
      <c r="M51" s="7">
        <f>IF(COUNTIF(datos_campo!K55:T55,"&gt;=0")&gt;=1,((SUM(datos_campo!K55:T55)*100)/(COUNTIF(datos_campo!K55:T55,"&gt;=0")*20))," ")</f>
        <v>1</v>
      </c>
      <c r="N51" s="5">
        <f>IF(AND(datos_campo!U55&gt;=0,datos_campo!V55&gt;=0),AVERAGE(datos_campo!U55:V55),IF(OR(datos_campo!U55="",datos_campo!V55=""),SUM(datos_campo!U55:V55),"revisar"))*400</f>
        <v>0</v>
      </c>
      <c r="O51" s="5">
        <f>IF(AND(datos_campo!W55&gt;=0,datos_campo!X55&gt;=0),AVERAGE(datos_campo!W55:X55),IF(OR(datos_campo!W55="",datos_campo!X55=""),SUM(datos_campo!W55:X55),"revisar"))*400</f>
        <v>5600</v>
      </c>
      <c r="P51" s="5">
        <f>IF(AND(datos_campo!Y55&gt;=0,datos_campo!Z55&gt;=0),AVERAGE(datos_campo!Y55:Z55),IF(OR(datos_campo!Y55="",datos_campo!Z55=""),SUM(datos_campo!Y55:Z55),"revisar"))*400</f>
        <v>0</v>
      </c>
      <c r="Q51" s="5">
        <f>IF(AND(datos_campo!AA55&gt;=0,datos_campo!AB55&gt;=0),AVERAGE(datos_campo!AA55:AB55),IF(OR(datos_campo!AA55="",datos_campo!AB55=""),SUM(datos_campo!AA55:AB55),"revisar"))*400</f>
        <v>0</v>
      </c>
      <c r="R51" s="5">
        <f>IF(AND(datos_campo!AC55&gt;=0,datos_campo!AD55&gt;=0),AVERAGE(datos_campo!AC55:AD55),IF(OR(datos_campo!AC55="",datos_campo!AD55=""),SUM(datos_campo!AC55:AD55),"revisar"))*400</f>
        <v>4000</v>
      </c>
      <c r="S51" s="5">
        <f>IF(AND(datos_campo!AE55&gt;=0,datos_campo!AF55&gt;=0),AVERAGE(datos_campo!AE55:AF55),IF(OR(datos_campo!AE55="",datos_campo!AF55=""),SUM(datos_campo!AE55:AF55),"revisar"))*400</f>
        <v>0</v>
      </c>
      <c r="T51" s="5">
        <f t="shared" si="15"/>
        <v>9600</v>
      </c>
      <c r="U51" s="30">
        <f>IF(AND(datos_campo!AG40&gt;=0,datos_campo!AH40&gt;=0),AVERAGE(datos_campo!AG40:AH40),IF(OR(datos_campo!AG40="",datos_campo!AH40=""),SUM(datos_campo!AG40:AH40),"revisar"))*400</f>
        <v>0</v>
      </c>
      <c r="V51" s="30">
        <f>IF(AND(datos_campo!AI55&gt;=0,datos_campo!AJ55&gt;=0),AVERAGE(datos_campo!AI55:AJ55),IF(OR(datos_campo!AI55="",datos_campo!AJ55=""),SUM(datos_campo!AI55:AJ55),"revisar"))*400</f>
        <v>0</v>
      </c>
      <c r="W51" s="36">
        <f t="shared" si="4"/>
        <v>0</v>
      </c>
    </row>
    <row r="52" spans="1:23" x14ac:dyDescent="0.25">
      <c r="A52" s="29">
        <f>datos_campo!A56</f>
        <v>42871</v>
      </c>
      <c r="B52" s="5" t="str">
        <f>datos_campo!B56</f>
        <v>EUFENIA</v>
      </c>
      <c r="C52" s="80">
        <f>datos_campo!C56</f>
        <v>4</v>
      </c>
      <c r="D52" s="5">
        <f>datos_campo!D56</f>
        <v>6</v>
      </c>
      <c r="E52" s="6">
        <f>datos_campo!E56</f>
        <v>2</v>
      </c>
      <c r="F52" s="5">
        <f>datos_campo!F56</f>
        <v>0</v>
      </c>
      <c r="G52" s="5">
        <f>datos_campo!G56</f>
        <v>5</v>
      </c>
      <c r="H52" s="6">
        <f>(datos_campo!H56/G52)</f>
        <v>31.2</v>
      </c>
      <c r="I52" s="6">
        <f>(datos_campo!I56/G52)</f>
        <v>20.8</v>
      </c>
      <c r="J52" s="6">
        <f t="shared" si="12"/>
        <v>52</v>
      </c>
      <c r="K52" s="6">
        <f t="shared" si="13"/>
        <v>60</v>
      </c>
      <c r="L52" s="6">
        <f t="shared" si="14"/>
        <v>40</v>
      </c>
      <c r="M52" s="7">
        <f>IF(COUNTIF(datos_campo!K56:T56,"&gt;=0")&gt;=1,((SUM(datos_campo!K56:T56)*100)/(COUNTIF(datos_campo!K56:T56,"&gt;=0")*20))," ")</f>
        <v>1</v>
      </c>
      <c r="N52" s="5">
        <f>IF(AND(datos_campo!U56&gt;=0,datos_campo!V56&gt;=0),AVERAGE(datos_campo!U56:V56),IF(OR(datos_campo!U56="",datos_campo!V56=""),SUM(datos_campo!U56:V56),"revisar"))*400</f>
        <v>0</v>
      </c>
      <c r="O52" s="5">
        <f>IF(AND(datos_campo!W56&gt;=0,datos_campo!X56&gt;=0),AVERAGE(datos_campo!W56:X56),IF(OR(datos_campo!W56="",datos_campo!X56=""),SUM(datos_campo!W56:X56),"revisar"))*400</f>
        <v>2400</v>
      </c>
      <c r="P52" s="5">
        <f>IF(AND(datos_campo!Y56&gt;=0,datos_campo!Z56&gt;=0),AVERAGE(datos_campo!Y56:Z56),IF(OR(datos_campo!Y56="",datos_campo!Z56=""),SUM(datos_campo!Y56:Z56),"revisar"))*400</f>
        <v>0</v>
      </c>
      <c r="Q52" s="5">
        <f>IF(AND(datos_campo!AA56&gt;=0,datos_campo!AB56&gt;=0),AVERAGE(datos_campo!AA56:AB56),IF(OR(datos_campo!AA56="",datos_campo!AB56=""),SUM(datos_campo!AA56:AB56),"revisar"))*400</f>
        <v>0</v>
      </c>
      <c r="R52" s="5">
        <f>IF(AND(datos_campo!AC56&gt;=0,datos_campo!AD56&gt;=0),AVERAGE(datos_campo!AC56:AD56),IF(OR(datos_campo!AC56="",datos_campo!AD56=""),SUM(datos_campo!AC56:AD56),"revisar"))*400</f>
        <v>0</v>
      </c>
      <c r="S52" s="5">
        <f>IF(AND(datos_campo!AE56&gt;=0,datos_campo!AF56&gt;=0),AVERAGE(datos_campo!AE56:AF56),IF(OR(datos_campo!AE56="",datos_campo!AF56=""),SUM(datos_campo!AE56:AF56),"revisar"))*400</f>
        <v>0</v>
      </c>
      <c r="T52" s="5">
        <f t="shared" si="15"/>
        <v>2400</v>
      </c>
      <c r="U52" s="30">
        <f>IF(AND(datos_campo!AG41&gt;=0,datos_campo!AH41&gt;=0),AVERAGE(datos_campo!AG41:AH41),IF(OR(datos_campo!AG41="",datos_campo!AH41=""),SUM(datos_campo!AG41:AH41),"revisar"))*400</f>
        <v>0</v>
      </c>
      <c r="V52" s="30">
        <f>IF(AND(datos_campo!AI56&gt;=0,datos_campo!AJ56&gt;=0),AVERAGE(datos_campo!AI56:AJ56),IF(OR(datos_campo!AI56="",datos_campo!AJ56=""),SUM(datos_campo!AI56:AJ56),"revisar"))*400</f>
        <v>0</v>
      </c>
      <c r="W52" s="36">
        <f t="shared" si="4"/>
        <v>0</v>
      </c>
    </row>
    <row r="53" spans="1:23" x14ac:dyDescent="0.25">
      <c r="A53" s="177">
        <f>datos_campo!A57</f>
        <v>42871</v>
      </c>
      <c r="B53" s="178" t="str">
        <f>datos_campo!B57</f>
        <v>OLGA</v>
      </c>
      <c r="C53" s="179">
        <f>datos_campo!C57</f>
        <v>4</v>
      </c>
      <c r="D53" s="178">
        <f>datos_campo!D57</f>
        <v>7</v>
      </c>
      <c r="E53" s="180">
        <f>datos_campo!E57</f>
        <v>1</v>
      </c>
      <c r="F53" s="178">
        <f>datos_campo!F57</f>
        <v>0</v>
      </c>
      <c r="G53" s="178">
        <f>datos_campo!G57</f>
        <v>5</v>
      </c>
      <c r="H53" s="180">
        <f>(datos_campo!H57/G53)</f>
        <v>12.2</v>
      </c>
      <c r="I53" s="180">
        <f>(datos_campo!I57/G53)</f>
        <v>7.6</v>
      </c>
      <c r="J53" s="180">
        <f t="shared" si="12"/>
        <v>19.799999999999997</v>
      </c>
      <c r="K53" s="180">
        <f t="shared" si="13"/>
        <v>61.616161616161627</v>
      </c>
      <c r="L53" s="180">
        <f t="shared" si="14"/>
        <v>38.383838383838388</v>
      </c>
      <c r="M53" s="181">
        <f>IF(COUNTIF(datos_campo!K57:T57,"&gt;=0")&gt;=1,((SUM(datos_campo!K57:T57)*100)/(COUNTIF(datos_campo!K57:T57,"&gt;=0")*20))," ")</f>
        <v>0</v>
      </c>
      <c r="N53" s="178">
        <f>IF(AND(datos_campo!U57&gt;=0,datos_campo!V57&gt;=0),AVERAGE(datos_campo!U57:V57),IF(OR(datos_campo!U57="",datos_campo!V57=""),SUM(datos_campo!U57:V57),"revisar"))*400</f>
        <v>0</v>
      </c>
      <c r="O53" s="178">
        <f>IF(AND(datos_campo!W57&gt;=0,datos_campo!X57&gt;=0),AVERAGE(datos_campo!W57:X57),IF(OR(datos_campo!W57="",datos_campo!X57=""),SUM(datos_campo!W57:X57),"revisar"))*400</f>
        <v>3600</v>
      </c>
      <c r="P53" s="178">
        <f>IF(AND(datos_campo!Y57&gt;=0,datos_campo!Z57&gt;=0),AVERAGE(datos_campo!Y57:Z57),IF(OR(datos_campo!Y57="",datos_campo!Z57=""),SUM(datos_campo!Y57:Z57),"revisar"))*400</f>
        <v>0</v>
      </c>
      <c r="Q53" s="178">
        <f>IF(AND(datos_campo!AA57&gt;=0,datos_campo!AB57&gt;=0),AVERAGE(datos_campo!AA57:AB57),IF(OR(datos_campo!AA57="",datos_campo!AB57=""),SUM(datos_campo!AA57:AB57),"revisar"))*400</f>
        <v>0</v>
      </c>
      <c r="R53" s="178">
        <f>IF(AND(datos_campo!AC57&gt;=0,datos_campo!AD57&gt;=0),AVERAGE(datos_campo!AC57:AD57),IF(OR(datos_campo!AC57="",datos_campo!AD57=""),SUM(datos_campo!AC57:AD57),"revisar"))*400</f>
        <v>12000</v>
      </c>
      <c r="S53" s="178">
        <f>IF(AND(datos_campo!AE57&gt;=0,datos_campo!AF57&gt;=0),AVERAGE(datos_campo!AE57:AF57),IF(OR(datos_campo!AE57="",datos_campo!AF57=""),SUM(datos_campo!AE57:AF57),"revisar"))*400</f>
        <v>0</v>
      </c>
      <c r="T53" s="178">
        <f t="shared" si="15"/>
        <v>15600</v>
      </c>
      <c r="U53" s="182">
        <f>IF(AND(datos_campo!AG42&gt;=0,datos_campo!AH42&gt;=0),AVERAGE(datos_campo!AG42:AH42),IF(OR(datos_campo!AG42="",datos_campo!AH42=""),SUM(datos_campo!AG42:AH42),"revisar"))*400</f>
        <v>0</v>
      </c>
      <c r="V53" s="182">
        <f>IF(AND(datos_campo!AI57&gt;=0,datos_campo!AJ57&gt;=0),AVERAGE(datos_campo!AI57:AJ57),IF(OR(datos_campo!AI57="",datos_campo!AJ57=""),SUM(datos_campo!AI57:AJ57),"revisar"))*400</f>
        <v>0</v>
      </c>
      <c r="W53" s="183">
        <f t="shared" si="4"/>
        <v>0</v>
      </c>
    </row>
    <row r="54" spans="1:23" x14ac:dyDescent="0.25">
      <c r="A54" s="177">
        <f>datos_campo!A58</f>
        <v>42871</v>
      </c>
      <c r="B54" s="178" t="str">
        <f>datos_campo!B58</f>
        <v>OLGA</v>
      </c>
      <c r="C54" s="179">
        <f>datos_campo!C58</f>
        <v>4</v>
      </c>
      <c r="D54" s="178">
        <f>datos_campo!D58</f>
        <v>8</v>
      </c>
      <c r="E54" s="180">
        <f>datos_campo!E58</f>
        <v>1</v>
      </c>
      <c r="F54" s="178">
        <f>datos_campo!F58</f>
        <v>0</v>
      </c>
      <c r="G54" s="178">
        <f>datos_campo!G58</f>
        <v>5</v>
      </c>
      <c r="H54" s="180">
        <f>(datos_campo!H58/G54)</f>
        <v>16.2</v>
      </c>
      <c r="I54" s="180">
        <f>(datos_campo!I58/G54)</f>
        <v>13.2</v>
      </c>
      <c r="J54" s="180">
        <f t="shared" si="12"/>
        <v>29.4</v>
      </c>
      <c r="K54" s="180">
        <f t="shared" si="13"/>
        <v>55.102040816326536</v>
      </c>
      <c r="L54" s="180">
        <f t="shared" si="14"/>
        <v>44.897959183673471</v>
      </c>
      <c r="M54" s="181">
        <f>IF(COUNTIF(datos_campo!K58:T58,"&gt;=0")&gt;=1,((SUM(datos_campo!K58:T58)*100)/(COUNTIF(datos_campo!K58:T58,"&gt;=0")*20))," ")</f>
        <v>3.3333333333333335</v>
      </c>
      <c r="N54" s="178">
        <f>IF(AND(datos_campo!U58&gt;=0,datos_campo!V58&gt;=0),AVERAGE(datos_campo!U58:V58),IF(OR(datos_campo!U58="",datos_campo!V58=""),SUM(datos_campo!U58:V58),"revisar"))*400</f>
        <v>0</v>
      </c>
      <c r="O54" s="178">
        <f>IF(AND(datos_campo!W58&gt;=0,datos_campo!X58&gt;=0),AVERAGE(datos_campo!W58:X58),IF(OR(datos_campo!W58="",datos_campo!X58=""),SUM(datos_campo!W58:X58),"revisar"))*400</f>
        <v>4800</v>
      </c>
      <c r="P54" s="178">
        <f>IF(AND(datos_campo!Y58&gt;=0,datos_campo!Z58&gt;=0),AVERAGE(datos_campo!Y58:Z58),IF(OR(datos_campo!Y58="",datos_campo!Z58=""),SUM(datos_campo!Y58:Z58),"revisar"))*400</f>
        <v>0</v>
      </c>
      <c r="Q54" s="178">
        <f>IF(AND(datos_campo!AA58&gt;=0,datos_campo!AB58&gt;=0),AVERAGE(datos_campo!AA58:AB58),IF(OR(datos_campo!AA58="",datos_campo!AB58=""),SUM(datos_campo!AA58:AB58),"revisar"))*400</f>
        <v>0</v>
      </c>
      <c r="R54" s="178">
        <f>IF(AND(datos_campo!AC58&gt;=0,datos_campo!AD58&gt;=0),AVERAGE(datos_campo!AC58:AD58),IF(OR(datos_campo!AC58="",datos_campo!AD58=""),SUM(datos_campo!AC58:AD58),"revisar"))*400</f>
        <v>0</v>
      </c>
      <c r="S54" s="178">
        <f>IF(AND(datos_campo!AE58&gt;=0,datos_campo!AF58&gt;=0),AVERAGE(datos_campo!AE58:AF58),IF(OR(datos_campo!AE58="",datos_campo!AF58=""),SUM(datos_campo!AE58:AF58),"revisar"))*400</f>
        <v>0</v>
      </c>
      <c r="T54" s="178">
        <f t="shared" si="15"/>
        <v>4800</v>
      </c>
      <c r="U54" s="182">
        <f>IF(AND(datos_campo!AG43&gt;=0,datos_campo!AH43&gt;=0),AVERAGE(datos_campo!AG43:AH43),IF(OR(datos_campo!AG43="",datos_campo!AH43=""),SUM(datos_campo!AG43:AH43),"revisar"))*400</f>
        <v>0</v>
      </c>
      <c r="V54" s="182">
        <f>IF(AND(datos_campo!AI58&gt;=0,datos_campo!AJ58&gt;=0),AVERAGE(datos_campo!AI58:AJ58),IF(OR(datos_campo!AI58="",datos_campo!AJ58=""),SUM(datos_campo!AI58:AJ58),"revisar"))*400</f>
        <v>0</v>
      </c>
      <c r="W54" s="183">
        <f t="shared" si="4"/>
        <v>0</v>
      </c>
    </row>
    <row r="55" spans="1:23" x14ac:dyDescent="0.25">
      <c r="A55" s="177">
        <f>datos_campo!A59</f>
        <v>42871</v>
      </c>
      <c r="B55" s="178" t="str">
        <f>datos_campo!B59</f>
        <v>OLGA</v>
      </c>
      <c r="C55" s="179">
        <f>datos_campo!C59</f>
        <v>4</v>
      </c>
      <c r="D55" s="178">
        <f>datos_campo!D59</f>
        <v>9</v>
      </c>
      <c r="E55" s="180">
        <f>datos_campo!E59</f>
        <v>1</v>
      </c>
      <c r="F55" s="178">
        <f>datos_campo!F59</f>
        <v>0</v>
      </c>
      <c r="G55" s="178">
        <f>datos_campo!G59</f>
        <v>5</v>
      </c>
      <c r="H55" s="180">
        <f>(datos_campo!H59/G55)</f>
        <v>13.6</v>
      </c>
      <c r="I55" s="180">
        <f>(datos_campo!I59/G55)</f>
        <v>7.8</v>
      </c>
      <c r="J55" s="180">
        <f t="shared" si="12"/>
        <v>21.4</v>
      </c>
      <c r="K55" s="180">
        <f t="shared" si="13"/>
        <v>63.55140186915888</v>
      </c>
      <c r="L55" s="180">
        <f t="shared" si="14"/>
        <v>36.448598130841127</v>
      </c>
      <c r="M55" s="181">
        <f>IF(COUNTIF(datos_campo!K59:T59,"&gt;=0")&gt;=1,((SUM(datos_campo!K59:T59)*100)/(COUNTIF(datos_campo!K59:T59,"&gt;=0")*20))," ")</f>
        <v>0</v>
      </c>
      <c r="N55" s="178">
        <f>IF(AND(datos_campo!U59&gt;=0,datos_campo!V59&gt;=0),AVERAGE(datos_campo!U59:V59),IF(OR(datos_campo!U59="",datos_campo!V59=""),SUM(datos_campo!U59:V59),"revisar"))*400</f>
        <v>0</v>
      </c>
      <c r="O55" s="178">
        <f>IF(AND(datos_campo!W59&gt;=0,datos_campo!X59&gt;=0),AVERAGE(datos_campo!W59:X59),IF(OR(datos_campo!W59="",datos_campo!X59=""),SUM(datos_campo!W59:X59),"revisar"))*400</f>
        <v>2400</v>
      </c>
      <c r="P55" s="178">
        <f>IF(AND(datos_campo!Y59&gt;=0,datos_campo!Z59&gt;=0),AVERAGE(datos_campo!Y59:Z59),IF(OR(datos_campo!Y59="",datos_campo!Z59=""),SUM(datos_campo!Y59:Z59),"revisar"))*400</f>
        <v>0</v>
      </c>
      <c r="Q55" s="178">
        <f>IF(AND(datos_campo!AA59&gt;=0,datos_campo!AB59&gt;=0),AVERAGE(datos_campo!AA59:AB59),IF(OR(datos_campo!AA59="",datos_campo!AB59=""),SUM(datos_campo!AA59:AB59),"revisar"))*400</f>
        <v>0</v>
      </c>
      <c r="R55" s="178">
        <f>IF(AND(datos_campo!AC59&gt;=0,datos_campo!AD59&gt;=0),AVERAGE(datos_campo!AC59:AD59),IF(OR(datos_campo!AC59="",datos_campo!AD59=""),SUM(datos_campo!AC59:AD59),"revisar"))*400</f>
        <v>5200</v>
      </c>
      <c r="S55" s="178">
        <f>IF(AND(datos_campo!AE59&gt;=0,datos_campo!AF59&gt;=0),AVERAGE(datos_campo!AE59:AF59),IF(OR(datos_campo!AE59="",datos_campo!AF59=""),SUM(datos_campo!AE59:AF59),"revisar"))*400</f>
        <v>0</v>
      </c>
      <c r="T55" s="178">
        <f t="shared" si="15"/>
        <v>7600</v>
      </c>
      <c r="U55" s="182">
        <f>IF(AND(datos_campo!AG44&gt;=0,datos_campo!AH44&gt;=0),AVERAGE(datos_campo!AG44:AH44),IF(OR(datos_campo!AG44="",datos_campo!AH44=""),SUM(datos_campo!AG44:AH44),"revisar"))*400</f>
        <v>0</v>
      </c>
      <c r="V55" s="182">
        <f>IF(AND(datos_campo!AI59&gt;=0,datos_campo!AJ59&gt;=0),AVERAGE(datos_campo!AI59:AJ59),IF(OR(datos_campo!AI59="",datos_campo!AJ59=""),SUM(datos_campo!AI59:AJ59),"revisar"))*400</f>
        <v>400</v>
      </c>
      <c r="W55" s="183">
        <f t="shared" si="4"/>
        <v>400</v>
      </c>
    </row>
    <row r="56" spans="1:23" x14ac:dyDescent="0.25">
      <c r="A56" s="177">
        <f>datos_campo!A60</f>
        <v>42871</v>
      </c>
      <c r="B56" s="178" t="str">
        <f>datos_campo!B60</f>
        <v>OLGA</v>
      </c>
      <c r="C56" s="179">
        <f>datos_campo!C60</f>
        <v>4</v>
      </c>
      <c r="D56" s="178">
        <f>datos_campo!D60</f>
        <v>10</v>
      </c>
      <c r="E56" s="180">
        <f>datos_campo!E60</f>
        <v>1</v>
      </c>
      <c r="F56" s="178">
        <f>datos_campo!F60</f>
        <v>0</v>
      </c>
      <c r="G56" s="178">
        <f>datos_campo!G60</f>
        <v>5</v>
      </c>
      <c r="H56" s="180">
        <f>(datos_campo!H60/G56)</f>
        <v>29.4</v>
      </c>
      <c r="I56" s="180">
        <f>(datos_campo!I60/G56)</f>
        <v>9.8000000000000007</v>
      </c>
      <c r="J56" s="180">
        <f t="shared" si="12"/>
        <v>39.200000000000003</v>
      </c>
      <c r="K56" s="180">
        <f t="shared" si="13"/>
        <v>75</v>
      </c>
      <c r="L56" s="180">
        <f t="shared" si="14"/>
        <v>25</v>
      </c>
      <c r="M56" s="181">
        <f>IF(COUNTIF(datos_campo!K60:T60,"&gt;=0")&gt;=1,((SUM(datos_campo!K60:T60)*100)/(COUNTIF(datos_campo!K60:T60,"&gt;=0")*20))," ")</f>
        <v>1</v>
      </c>
      <c r="N56" s="178">
        <f>IF(AND(datos_campo!U60&gt;=0,datos_campo!V60&gt;=0),AVERAGE(datos_campo!U60:V60),IF(OR(datos_campo!U60="",datos_campo!V60=""),SUM(datos_campo!U60:V60),"revisar"))*400</f>
        <v>0</v>
      </c>
      <c r="O56" s="178">
        <f>IF(AND(datos_campo!W60&gt;=0,datos_campo!X60&gt;=0),AVERAGE(datos_campo!W60:X60),IF(OR(datos_campo!W60="",datos_campo!X60=""),SUM(datos_campo!W60:X60),"revisar"))*400</f>
        <v>2800</v>
      </c>
      <c r="P56" s="178">
        <f>IF(AND(datos_campo!Y60&gt;=0,datos_campo!Z60&gt;=0),AVERAGE(datos_campo!Y60:Z60),IF(OR(datos_campo!Y60="",datos_campo!Z60=""),SUM(datos_campo!Y60:Z60),"revisar"))*400</f>
        <v>0</v>
      </c>
      <c r="Q56" s="178">
        <f>IF(AND(datos_campo!AA60&gt;=0,datos_campo!AB60&gt;=0),AVERAGE(datos_campo!AA60:AB60),IF(OR(datos_campo!AA60="",datos_campo!AB60=""),SUM(datos_campo!AA60:AB60),"revisar"))*400</f>
        <v>0</v>
      </c>
      <c r="R56" s="178">
        <f>IF(AND(datos_campo!AC60&gt;=0,datos_campo!AD60&gt;=0),AVERAGE(datos_campo!AC60:AD60),IF(OR(datos_campo!AC60="",datos_campo!AD60=""),SUM(datos_campo!AC60:AD60),"revisar"))*400</f>
        <v>400</v>
      </c>
      <c r="S56" s="178">
        <f>IF(AND(datos_campo!AE60&gt;=0,datos_campo!AF60&gt;=0),AVERAGE(datos_campo!AE60:AF60),IF(OR(datos_campo!AE60="",datos_campo!AF60=""),SUM(datos_campo!AE60:AF60),"revisar"))*400</f>
        <v>0</v>
      </c>
      <c r="T56" s="178">
        <f t="shared" si="15"/>
        <v>3200</v>
      </c>
      <c r="U56" s="182">
        <f>IF(AND(datos_campo!AG45&gt;=0,datos_campo!AH45&gt;=0),AVERAGE(datos_campo!AG45:AH45),IF(OR(datos_campo!AG45="",datos_campo!AH45=""),SUM(datos_campo!AG45:AH45),"revisar"))*400</f>
        <v>0</v>
      </c>
      <c r="V56" s="182">
        <f>IF(AND(datos_campo!AI60&gt;=0,datos_campo!AJ60&gt;=0),AVERAGE(datos_campo!AI60:AJ60),IF(OR(datos_campo!AI60="",datos_campo!AJ60=""),SUM(datos_campo!AI60:AJ60),"revisar"))*400</f>
        <v>0</v>
      </c>
      <c r="W56" s="183">
        <f t="shared" si="4"/>
        <v>0</v>
      </c>
    </row>
    <row r="57" spans="1:23" x14ac:dyDescent="0.25">
      <c r="A57" s="177">
        <f>datos_campo!A61</f>
        <v>42871</v>
      </c>
      <c r="B57" s="178" t="str">
        <f>datos_campo!B61</f>
        <v>OLGA</v>
      </c>
      <c r="C57" s="179">
        <f>datos_campo!C61</f>
        <v>4</v>
      </c>
      <c r="D57" s="178">
        <f>datos_campo!D61</f>
        <v>11</v>
      </c>
      <c r="E57" s="180">
        <f>datos_campo!E61</f>
        <v>1</v>
      </c>
      <c r="F57" s="178">
        <f>datos_campo!F61</f>
        <v>0</v>
      </c>
      <c r="G57" s="178">
        <f>datos_campo!G61</f>
        <v>5</v>
      </c>
      <c r="H57" s="180">
        <f>(datos_campo!H61/G57)</f>
        <v>47.6</v>
      </c>
      <c r="I57" s="180">
        <f>(datos_campo!I61/G57)</f>
        <v>10.4</v>
      </c>
      <c r="J57" s="180">
        <f t="shared" si="12"/>
        <v>58</v>
      </c>
      <c r="K57" s="180">
        <f t="shared" si="13"/>
        <v>82.068965517241381</v>
      </c>
      <c r="L57" s="180">
        <f t="shared" si="14"/>
        <v>17.931034482758619</v>
      </c>
      <c r="M57" s="181">
        <f>IF(COUNTIF(datos_campo!K61:T61,"&gt;=0")&gt;=1,((SUM(datos_campo!K61:T61)*100)/(COUNTIF(datos_campo!K61:T61,"&gt;=0")*20))," ")</f>
        <v>1</v>
      </c>
      <c r="N57" s="178">
        <f>IF(AND(datos_campo!U61&gt;=0,datos_campo!V61&gt;=0),AVERAGE(datos_campo!U61:V61),IF(OR(datos_campo!U61="",datos_campo!V61=""),SUM(datos_campo!U61:V61),"revisar"))*400</f>
        <v>0</v>
      </c>
      <c r="O57" s="178">
        <f>IF(AND(datos_campo!W61&gt;=0,datos_campo!X61&gt;=0),AVERAGE(datos_campo!W61:X61),IF(OR(datos_campo!W61="",datos_campo!X61=""),SUM(datos_campo!W61:X61),"revisar"))*400</f>
        <v>2000</v>
      </c>
      <c r="P57" s="178">
        <f>IF(AND(datos_campo!Y61&gt;=0,datos_campo!Z61&gt;=0),AVERAGE(datos_campo!Y61:Z61),IF(OR(datos_campo!Y61="",datos_campo!Z61=""),SUM(datos_campo!Y61:Z61),"revisar"))*400</f>
        <v>0</v>
      </c>
      <c r="Q57" s="178">
        <f>IF(AND(datos_campo!AA61&gt;=0,datos_campo!AB61&gt;=0),AVERAGE(datos_campo!AA61:AB61),IF(OR(datos_campo!AA61="",datos_campo!AB61=""),SUM(datos_campo!AA61:AB61),"revisar"))*400</f>
        <v>0</v>
      </c>
      <c r="R57" s="178">
        <f>IF(AND(datos_campo!AC61&gt;=0,datos_campo!AD61&gt;=0),AVERAGE(datos_campo!AC61:AD61),IF(OR(datos_campo!AC61="",datos_campo!AD61=""),SUM(datos_campo!AC61:AD61),"revisar"))*400</f>
        <v>0</v>
      </c>
      <c r="S57" s="178">
        <f>IF(AND(datos_campo!AE61&gt;=0,datos_campo!AF61&gt;=0),AVERAGE(datos_campo!AE61:AF61),IF(OR(datos_campo!AE61="",datos_campo!AF61=""),SUM(datos_campo!AE61:AF61),"revisar"))*400</f>
        <v>0</v>
      </c>
      <c r="T57" s="178">
        <f t="shared" si="15"/>
        <v>2000</v>
      </c>
      <c r="U57" s="182">
        <f>IF(AND(datos_campo!AG46&gt;=0,datos_campo!AH46&gt;=0),AVERAGE(datos_campo!AG46:AH46),IF(OR(datos_campo!AG46="",datos_campo!AH46=""),SUM(datos_campo!AG46:AH46),"revisar"))*400</f>
        <v>0</v>
      </c>
      <c r="V57" s="182">
        <f>IF(AND(datos_campo!AI61&gt;=0,datos_campo!AJ61&gt;=0),AVERAGE(datos_campo!AI61:AJ61),IF(OR(datos_campo!AI61="",datos_campo!AJ61=""),SUM(datos_campo!AI61:AJ61),"revisar"))*400</f>
        <v>0</v>
      </c>
      <c r="W57" s="183">
        <f t="shared" si="4"/>
        <v>0</v>
      </c>
    </row>
    <row r="58" spans="1:23" ht="15.75" thickBot="1" x14ac:dyDescent="0.3">
      <c r="A58" s="184">
        <f>datos_campo!A62</f>
        <v>42871</v>
      </c>
      <c r="B58" s="185" t="str">
        <f>datos_campo!B62</f>
        <v>OLGA</v>
      </c>
      <c r="C58" s="186">
        <f>datos_campo!C62</f>
        <v>4</v>
      </c>
      <c r="D58" s="185">
        <f>datos_campo!D62</f>
        <v>12</v>
      </c>
      <c r="E58" s="187">
        <f>datos_campo!E62</f>
        <v>1</v>
      </c>
      <c r="F58" s="185">
        <f>datos_campo!F62</f>
        <v>0</v>
      </c>
      <c r="G58" s="185">
        <f>datos_campo!G62</f>
        <v>5</v>
      </c>
      <c r="H58" s="187">
        <f>(datos_campo!H62/G58)</f>
        <v>35.799999999999997</v>
      </c>
      <c r="I58" s="187">
        <f>(datos_campo!I62/G58)</f>
        <v>5.6</v>
      </c>
      <c r="J58" s="187">
        <f t="shared" si="12"/>
        <v>41.4</v>
      </c>
      <c r="K58" s="187">
        <f t="shared" si="13"/>
        <v>86.473429951690818</v>
      </c>
      <c r="L58" s="187">
        <f t="shared" si="14"/>
        <v>13.526570048309178</v>
      </c>
      <c r="M58" s="188">
        <f>IF(COUNTIF(datos_campo!K62:T62,"&gt;=0")&gt;=1,((SUM(datos_campo!K62:T62)*100)/(COUNTIF(datos_campo!K62:T62,"&gt;=0")*20))," ")</f>
        <v>0</v>
      </c>
      <c r="N58" s="185">
        <f>IF(AND(datos_campo!U62&gt;=0,datos_campo!V62&gt;=0),AVERAGE(datos_campo!U62:V62),IF(OR(datos_campo!U62="",datos_campo!V62=""),SUM(datos_campo!U62:V62),"revisar"))*400</f>
        <v>0</v>
      </c>
      <c r="O58" s="185">
        <f>IF(AND(datos_campo!W62&gt;=0,datos_campo!X62&gt;=0),AVERAGE(datos_campo!W62:X62),IF(OR(datos_campo!W62="",datos_campo!X62=""),SUM(datos_campo!W62:X62),"revisar"))*400</f>
        <v>5200</v>
      </c>
      <c r="P58" s="185">
        <f>IF(AND(datos_campo!Y62&gt;=0,datos_campo!Z62&gt;=0),AVERAGE(datos_campo!Y62:Z62),IF(OR(datos_campo!Y62="",datos_campo!Z62=""),SUM(datos_campo!Y62:Z62),"revisar"))*400</f>
        <v>0</v>
      </c>
      <c r="Q58" s="185">
        <f>IF(AND(datos_campo!AA62&gt;=0,datos_campo!AB62&gt;=0),AVERAGE(datos_campo!AA62:AB62),IF(OR(datos_campo!AA62="",datos_campo!AB62=""),SUM(datos_campo!AA62:AB62),"revisar"))*400</f>
        <v>0</v>
      </c>
      <c r="R58" s="185">
        <f>IF(AND(datos_campo!AC62&gt;=0,datos_campo!AD62&gt;=0),AVERAGE(datos_campo!AC62:AD62),IF(OR(datos_campo!AC62="",datos_campo!AD62=""),SUM(datos_campo!AC62:AD62),"revisar"))*400</f>
        <v>800</v>
      </c>
      <c r="S58" s="185">
        <f>IF(AND(datos_campo!AE62&gt;=0,datos_campo!AF62&gt;=0),AVERAGE(datos_campo!AE62:AF62),IF(OR(datos_campo!AE62="",datos_campo!AF62=""),SUM(datos_campo!AE62:AF62),"revisar"))*400</f>
        <v>0</v>
      </c>
      <c r="T58" s="185">
        <f t="shared" si="15"/>
        <v>6000</v>
      </c>
      <c r="U58" s="189">
        <f>IF(AND(datos_campo!AG47&gt;=0,datos_campo!AH47&gt;=0),AVERAGE(datos_campo!AG47:AH47),IF(OR(datos_campo!AG47="",datos_campo!AH47=""),SUM(datos_campo!AG47:AH47),"revisar"))*400</f>
        <v>0</v>
      </c>
      <c r="V58" s="189">
        <f>IF(AND(datos_campo!AI62&gt;=0,datos_campo!AJ62&gt;=0),AVERAGE(datos_campo!AI62:AJ62),IF(OR(datos_campo!AI62="",datos_campo!AJ62=""),SUM(datos_campo!AI62:AJ62),"revisar"))*400</f>
        <v>0</v>
      </c>
      <c r="W58" s="190">
        <f t="shared" si="4"/>
        <v>0</v>
      </c>
    </row>
    <row r="59" spans="1:23" x14ac:dyDescent="0.25">
      <c r="A59" s="25">
        <f>datos_campo!A63</f>
        <v>42907</v>
      </c>
      <c r="B59" s="26" t="str">
        <f>datos_campo!B63</f>
        <v>EUFENIA</v>
      </c>
      <c r="C59" s="79">
        <f>datos_campo!C63</f>
        <v>5</v>
      </c>
      <c r="D59" s="26">
        <f>datos_campo!D63</f>
        <v>1</v>
      </c>
      <c r="E59" s="27">
        <f>datos_campo!E63</f>
        <v>2</v>
      </c>
      <c r="F59" s="26">
        <f>datos_campo!F63</f>
        <v>0</v>
      </c>
      <c r="G59" s="26">
        <f>datos_campo!G63</f>
        <v>5</v>
      </c>
      <c r="H59" s="27">
        <f>(datos_campo!H63/G59)</f>
        <v>27</v>
      </c>
      <c r="I59" s="27">
        <f>(datos_campo!I63/G59)</f>
        <v>10</v>
      </c>
      <c r="J59" s="27">
        <f t="shared" si="12"/>
        <v>37</v>
      </c>
      <c r="K59" s="27">
        <f t="shared" si="13"/>
        <v>72.972972972972968</v>
      </c>
      <c r="L59" s="27">
        <f t="shared" si="14"/>
        <v>27.027027027027028</v>
      </c>
      <c r="M59" s="28">
        <f>IF(COUNTIF(datos_campo!K63:T63,"&gt;=0")&gt;=1,((SUM(datos_campo!K63:T63)*100)/(COUNTIF(datos_campo!K63:T63,"&gt;=0")*20))," ")</f>
        <v>0.83333333333333337</v>
      </c>
      <c r="N59" s="26">
        <f>IF(AND(datos_campo!U63&gt;=0,datos_campo!V63&gt;=0),AVERAGE(datos_campo!U63:V63),IF(OR(datos_campo!U63="",datos_campo!V63=""),SUM(datos_campo!U63:V63),"revisar"))*400</f>
        <v>0</v>
      </c>
      <c r="O59" s="26">
        <f>IF(AND(datos_campo!W63&gt;=0,datos_campo!X63&gt;=0),AVERAGE(datos_campo!W63:X63),IF(OR(datos_campo!W63="",datos_campo!X63=""),SUM(datos_campo!W63:X63),"revisar"))*400</f>
        <v>24800</v>
      </c>
      <c r="P59" s="26">
        <f>IF(AND(datos_campo!Y63&gt;=0,datos_campo!Z63&gt;=0),AVERAGE(datos_campo!Y63:Z63),IF(OR(datos_campo!Y63="",datos_campo!Z63=""),SUM(datos_campo!Y63:Z63),"revisar"))*400</f>
        <v>0</v>
      </c>
      <c r="Q59" s="26">
        <f>IF(AND(datos_campo!AA63&gt;=0,datos_campo!AB63&gt;=0),AVERAGE(datos_campo!AA63:AB63),IF(OR(datos_campo!AA63="",datos_campo!AB63=""),SUM(datos_campo!AA63:AB63),"revisar"))*400</f>
        <v>1600</v>
      </c>
      <c r="R59" s="26">
        <f>IF(AND(datos_campo!AC63&gt;=0,datos_campo!AD63&gt;=0),AVERAGE(datos_campo!AC63:AD63),IF(OR(datos_campo!AC63="",datos_campo!AD63=""),SUM(datos_campo!AC63:AD63),"revisar"))*400</f>
        <v>5600</v>
      </c>
      <c r="S59" s="26">
        <f>IF(AND(datos_campo!AE63&gt;=0,datos_campo!AF63&gt;=0),AVERAGE(datos_campo!AE63:AF63),IF(OR(datos_campo!AE63="",datos_campo!AF63=""),SUM(datos_campo!AE63:AF63),"revisar"))*400</f>
        <v>0</v>
      </c>
      <c r="T59" s="26">
        <f t="shared" si="15"/>
        <v>32000</v>
      </c>
      <c r="U59" s="26">
        <f>IF(AND(datos_campo!AG48&gt;=0,datos_campo!AH48&gt;=0),AVERAGE(datos_campo!AG48:AH48),IF(OR(datos_campo!AG48="",datos_campo!AH48=""),SUM(datos_campo!AG48:AH48),"revisar"))*400</f>
        <v>0</v>
      </c>
      <c r="V59" s="26">
        <f>IF(AND(datos_campo!AI63&gt;=0,datos_campo!AJ63&gt;=0),AVERAGE(datos_campo!AI63:AJ63),IF(OR(datos_campo!AI63="",datos_campo!AJ63=""),SUM(datos_campo!AI63:AJ63),"revisar"))*400</f>
        <v>800</v>
      </c>
      <c r="W59" s="35">
        <f t="shared" si="4"/>
        <v>800</v>
      </c>
    </row>
    <row r="60" spans="1:23" x14ac:dyDescent="0.25">
      <c r="A60" s="29">
        <f>datos_campo!A64</f>
        <v>42907</v>
      </c>
      <c r="B60" s="5" t="str">
        <f>datos_campo!B64</f>
        <v>EUFENIA</v>
      </c>
      <c r="C60" s="80">
        <f>datos_campo!C64</f>
        <v>5</v>
      </c>
      <c r="D60" s="5">
        <f>datos_campo!D64</f>
        <v>2</v>
      </c>
      <c r="E60" s="6">
        <f>datos_campo!E64</f>
        <v>2</v>
      </c>
      <c r="F60" s="5">
        <f>datos_campo!F64</f>
        <v>0</v>
      </c>
      <c r="G60" s="5">
        <f>datos_campo!G64</f>
        <v>5</v>
      </c>
      <c r="H60" s="6">
        <f>(datos_campo!H64/G60)</f>
        <v>52.4</v>
      </c>
      <c r="I60" s="6">
        <f>(datos_campo!I64/G60)</f>
        <v>27</v>
      </c>
      <c r="J60" s="6">
        <f t="shared" si="12"/>
        <v>79.400000000000006</v>
      </c>
      <c r="K60" s="6">
        <f t="shared" si="13"/>
        <v>65.994962216624685</v>
      </c>
      <c r="L60" s="6">
        <f t="shared" si="14"/>
        <v>34.005037783375315</v>
      </c>
      <c r="M60" s="7">
        <f>IF(COUNTIF(datos_campo!K64:T64,"&gt;=0")&gt;=1,((SUM(datos_campo!K64:T64)*100)/(COUNTIF(datos_campo!K64:T64,"&gt;=0")*20))," ")</f>
        <v>2.5</v>
      </c>
      <c r="N60" s="5">
        <f>IF(AND(datos_campo!U64&gt;=0,datos_campo!V64&gt;=0),AVERAGE(datos_campo!U64:V64),IF(OR(datos_campo!U64="",datos_campo!V64=""),SUM(datos_campo!U64:V64),"revisar"))*400</f>
        <v>0</v>
      </c>
      <c r="O60" s="5">
        <f>IF(AND(datos_campo!W64&gt;=0,datos_campo!X64&gt;=0),AVERAGE(datos_campo!W64:X64),IF(OR(datos_campo!W64="",datos_campo!X64=""),SUM(datos_campo!W64:X64),"revisar"))*400</f>
        <v>13200</v>
      </c>
      <c r="P60" s="5">
        <f>IF(AND(datos_campo!Y64&gt;=0,datos_campo!Z64&gt;=0),AVERAGE(datos_campo!Y64:Z64),IF(OR(datos_campo!Y64="",datos_campo!Z64=""),SUM(datos_campo!Y64:Z64),"revisar"))*400</f>
        <v>0</v>
      </c>
      <c r="Q60" s="5">
        <f>IF(AND(datos_campo!AA64&gt;=0,datos_campo!AB64&gt;=0),AVERAGE(datos_campo!AA64:AB64),IF(OR(datos_campo!AA64="",datos_campo!AB64=""),SUM(datos_campo!AA64:AB64),"revisar"))*400</f>
        <v>1200</v>
      </c>
      <c r="R60" s="5">
        <f>IF(AND(datos_campo!AC64&gt;=0,datos_campo!AD64&gt;=0),AVERAGE(datos_campo!AC64:AD64),IF(OR(datos_campo!AC64="",datos_campo!AD64=""),SUM(datos_campo!AC64:AD64),"revisar"))*400</f>
        <v>6400</v>
      </c>
      <c r="S60" s="5">
        <f>IF(AND(datos_campo!AE64&gt;=0,datos_campo!AF64&gt;=0),AVERAGE(datos_campo!AE64:AF64),IF(OR(datos_campo!AE64="",datos_campo!AF64=""),SUM(datos_campo!AE64:AF64),"revisar"))*400</f>
        <v>0</v>
      </c>
      <c r="T60" s="5">
        <f t="shared" si="15"/>
        <v>20800</v>
      </c>
      <c r="U60" s="30">
        <f>IF(AND(datos_campo!AG49&gt;=0,datos_campo!AH49&gt;=0),AVERAGE(datos_campo!AG49:AH49),IF(OR(datos_campo!AG49="",datos_campo!AH49=""),SUM(datos_campo!AG49:AH49),"revisar"))*400</f>
        <v>0</v>
      </c>
      <c r="V60" s="30">
        <f>IF(AND(datos_campo!AI64&gt;=0,datos_campo!AJ64&gt;=0),AVERAGE(datos_campo!AI64:AJ64),IF(OR(datos_campo!AI64="",datos_campo!AJ64=""),SUM(datos_campo!AI64:AJ64),"revisar"))*400</f>
        <v>800</v>
      </c>
      <c r="W60" s="36">
        <f t="shared" si="4"/>
        <v>800</v>
      </c>
    </row>
    <row r="61" spans="1:23" x14ac:dyDescent="0.25">
      <c r="A61" s="29">
        <f>datos_campo!A65</f>
        <v>42907</v>
      </c>
      <c r="B61" s="5" t="str">
        <f>datos_campo!B65</f>
        <v>EUFENIA</v>
      </c>
      <c r="C61" s="80">
        <f>datos_campo!C65</f>
        <v>5</v>
      </c>
      <c r="D61" s="5">
        <f>datos_campo!D65</f>
        <v>3</v>
      </c>
      <c r="E61" s="6">
        <f>datos_campo!E65</f>
        <v>2</v>
      </c>
      <c r="F61" s="5">
        <f>datos_campo!F65</f>
        <v>0</v>
      </c>
      <c r="G61" s="5">
        <f>datos_campo!G65</f>
        <v>5</v>
      </c>
      <c r="H61" s="6">
        <f>(datos_campo!H65/G61)</f>
        <v>23.4</v>
      </c>
      <c r="I61" s="6">
        <f>(datos_campo!I65/G61)</f>
        <v>7</v>
      </c>
      <c r="J61" s="6">
        <f t="shared" si="12"/>
        <v>30.4</v>
      </c>
      <c r="K61" s="6">
        <f t="shared" si="13"/>
        <v>76.973684210526315</v>
      </c>
      <c r="L61" s="6">
        <f t="shared" si="14"/>
        <v>23.026315789473685</v>
      </c>
      <c r="M61" s="7">
        <f>IF(COUNTIF(datos_campo!K65:T65,"&gt;=0")&gt;=1,((SUM(datos_campo!K65:T65)*100)/(COUNTIF(datos_campo!K65:T65,"&gt;=0")*20))," ")</f>
        <v>4.0714285714285712</v>
      </c>
      <c r="N61" s="5">
        <f>IF(AND(datos_campo!U65&gt;=0,datos_campo!V65&gt;=0),AVERAGE(datos_campo!U65:V65),IF(OR(datos_campo!U65="",datos_campo!V65=""),SUM(datos_campo!U65:V65),"revisar"))*400</f>
        <v>0</v>
      </c>
      <c r="O61" s="5">
        <f>IF(AND(datos_campo!W65&gt;=0,datos_campo!X65&gt;=0),AVERAGE(datos_campo!W65:X65),IF(OR(datos_campo!W65="",datos_campo!X65=""),SUM(datos_campo!W65:X65),"revisar"))*400</f>
        <v>12400</v>
      </c>
      <c r="P61" s="5">
        <f>IF(AND(datos_campo!Y65&gt;=0,datos_campo!Z65&gt;=0),AVERAGE(datos_campo!Y65:Z65),IF(OR(datos_campo!Y65="",datos_campo!Z65=""),SUM(datos_campo!Y65:Z65),"revisar"))*400</f>
        <v>0</v>
      </c>
      <c r="Q61" s="5">
        <f>IF(AND(datos_campo!AA65&gt;=0,datos_campo!AB65&gt;=0),AVERAGE(datos_campo!AA65:AB65),IF(OR(datos_campo!AA65="",datos_campo!AB65=""),SUM(datos_campo!AA65:AB65),"revisar"))*400</f>
        <v>800</v>
      </c>
      <c r="R61" s="5">
        <f>IF(AND(datos_campo!AC65&gt;=0,datos_campo!AD65&gt;=0),AVERAGE(datos_campo!AC65:AD65),IF(OR(datos_campo!AC65="",datos_campo!AD65=""),SUM(datos_campo!AC65:AD65),"revisar"))*400</f>
        <v>800</v>
      </c>
      <c r="S61" s="5">
        <f>IF(AND(datos_campo!AE65&gt;=0,datos_campo!AF65&gt;=0),AVERAGE(datos_campo!AE65:AF65),IF(OR(datos_campo!AE65="",datos_campo!AF65=""),SUM(datos_campo!AE65:AF65),"revisar"))*400</f>
        <v>0</v>
      </c>
      <c r="T61" s="5">
        <f t="shared" si="15"/>
        <v>14000</v>
      </c>
      <c r="U61" s="30">
        <f>IF(AND(datos_campo!AG50&gt;=0,datos_campo!AH50&gt;=0),AVERAGE(datos_campo!AG50:AH50),IF(OR(datos_campo!AG50="",datos_campo!AH50=""),SUM(datos_campo!AG50:AH50),"revisar"))*400</f>
        <v>0</v>
      </c>
      <c r="V61" s="30">
        <f>IF(AND(datos_campo!AI65&gt;=0,datos_campo!AJ65&gt;=0),AVERAGE(datos_campo!AI65:AJ65),IF(OR(datos_campo!AI65="",datos_campo!AJ65=""),SUM(datos_campo!AI65:AJ65),"revisar"))*400</f>
        <v>1600</v>
      </c>
      <c r="W61" s="36">
        <f t="shared" si="4"/>
        <v>1600</v>
      </c>
    </row>
    <row r="62" spans="1:23" x14ac:dyDescent="0.25">
      <c r="A62" s="29">
        <f>datos_campo!A66</f>
        <v>42907</v>
      </c>
      <c r="B62" s="5" t="str">
        <f>datos_campo!B66</f>
        <v>EUFENIA</v>
      </c>
      <c r="C62" s="80">
        <f>datos_campo!C66</f>
        <v>5</v>
      </c>
      <c r="D62" s="5">
        <f>datos_campo!D66</f>
        <v>4</v>
      </c>
      <c r="E62" s="6">
        <f>datos_campo!E66</f>
        <v>2</v>
      </c>
      <c r="F62" s="5">
        <f>datos_campo!F66</f>
        <v>0</v>
      </c>
      <c r="G62" s="5">
        <f>datos_campo!G66</f>
        <v>5</v>
      </c>
      <c r="H62" s="6">
        <f>(datos_campo!H66/G62)</f>
        <v>52.6</v>
      </c>
      <c r="I62" s="6">
        <f>(datos_campo!I66/G62)</f>
        <v>8.1999999999999993</v>
      </c>
      <c r="J62" s="6">
        <f t="shared" si="12"/>
        <v>60.8</v>
      </c>
      <c r="K62" s="6">
        <f t="shared" si="13"/>
        <v>86.51315789473685</v>
      </c>
      <c r="L62" s="6">
        <f t="shared" si="14"/>
        <v>13.486842105263158</v>
      </c>
      <c r="M62" s="7">
        <f>IF(COUNTIF(datos_campo!K66:T66,"&gt;=0")&gt;=1,((SUM(datos_campo!K66:T66)*100)/(COUNTIF(datos_campo!K66:T66,"&gt;=0")*20))," ")</f>
        <v>0</v>
      </c>
      <c r="N62" s="5">
        <f>IF(AND(datos_campo!U66&gt;=0,datos_campo!V66&gt;=0),AVERAGE(datos_campo!U66:V66),IF(OR(datos_campo!U66="",datos_campo!V66=""),SUM(datos_campo!U66:V66),"revisar"))*400</f>
        <v>0</v>
      </c>
      <c r="O62" s="5">
        <f>IF(AND(datos_campo!W66&gt;=0,datos_campo!X66&gt;=0),AVERAGE(datos_campo!W66:X66),IF(OR(datos_campo!W66="",datos_campo!X66=""),SUM(datos_campo!W66:X66),"revisar"))*400</f>
        <v>1200</v>
      </c>
      <c r="P62" s="5">
        <f>IF(AND(datos_campo!Y66&gt;=0,datos_campo!Z66&gt;=0),AVERAGE(datos_campo!Y66:Z66),IF(OR(datos_campo!Y66="",datos_campo!Z66=""),SUM(datos_campo!Y66:Z66),"revisar"))*400</f>
        <v>0</v>
      </c>
      <c r="Q62" s="5">
        <f>IF(AND(datos_campo!AA66&gt;=0,datos_campo!AB66&gt;=0),AVERAGE(datos_campo!AA66:AB66),IF(OR(datos_campo!AA66="",datos_campo!AB66=""),SUM(datos_campo!AA66:AB66),"revisar"))*400</f>
        <v>0</v>
      </c>
      <c r="R62" s="5">
        <f>IF(AND(datos_campo!AC66&gt;=0,datos_campo!AD66&gt;=0),AVERAGE(datos_campo!AC66:AD66),IF(OR(datos_campo!AC66="",datos_campo!AD66=""),SUM(datos_campo!AC66:AD66),"revisar"))*400</f>
        <v>0</v>
      </c>
      <c r="S62" s="5">
        <f>IF(AND(datos_campo!AE66&gt;=0,datos_campo!AF66&gt;=0),AVERAGE(datos_campo!AE66:AF66),IF(OR(datos_campo!AE66="",datos_campo!AF66=""),SUM(datos_campo!AE66:AF66),"revisar"))*400</f>
        <v>0</v>
      </c>
      <c r="T62" s="5">
        <f t="shared" si="15"/>
        <v>1200</v>
      </c>
      <c r="U62" s="30">
        <f>IF(AND(datos_campo!AG51&gt;=0,datos_campo!AH51&gt;=0),AVERAGE(datos_campo!AG51:AH51),IF(OR(datos_campo!AG51="",datos_campo!AH51=""),SUM(datos_campo!AG51:AH51),"revisar"))*400</f>
        <v>0</v>
      </c>
      <c r="V62" s="30">
        <f>IF(AND(datos_campo!AI66&gt;=0,datos_campo!AJ66&gt;=0),AVERAGE(datos_campo!AI66:AJ66),IF(OR(datos_campo!AI66="",datos_campo!AJ66=""),SUM(datos_campo!AI66:AJ66),"revisar"))*400</f>
        <v>0</v>
      </c>
      <c r="W62" s="36">
        <f t="shared" si="4"/>
        <v>0</v>
      </c>
    </row>
    <row r="63" spans="1:23" x14ac:dyDescent="0.25">
      <c r="A63" s="29">
        <f>datos_campo!A67</f>
        <v>42907</v>
      </c>
      <c r="B63" s="5" t="str">
        <f>datos_campo!B67</f>
        <v>EUFENIA</v>
      </c>
      <c r="C63" s="80">
        <f>datos_campo!C67</f>
        <v>5</v>
      </c>
      <c r="D63" s="5">
        <f>datos_campo!D67</f>
        <v>5</v>
      </c>
      <c r="E63" s="6">
        <f>datos_campo!E67</f>
        <v>2</v>
      </c>
      <c r="F63" s="5">
        <f>datos_campo!F67</f>
        <v>0</v>
      </c>
      <c r="G63" s="5">
        <f>datos_campo!G67</f>
        <v>5</v>
      </c>
      <c r="H63" s="6">
        <f>(datos_campo!H67/G63)</f>
        <v>23.2</v>
      </c>
      <c r="I63" s="6">
        <f>(datos_campo!I67/G63)</f>
        <v>6.6</v>
      </c>
      <c r="J63" s="6">
        <f t="shared" si="12"/>
        <v>29.799999999999997</v>
      </c>
      <c r="K63" s="6">
        <f t="shared" si="13"/>
        <v>77.852348993288601</v>
      </c>
      <c r="L63" s="6">
        <f t="shared" si="14"/>
        <v>22.14765100671141</v>
      </c>
      <c r="M63" s="7">
        <f>IF(COUNTIF(datos_campo!K67:T67,"&gt;=0")&gt;=1,((SUM(datos_campo!K67:T67)*100)/(COUNTIF(datos_campo!K67:T67,"&gt;=0")*20))," ")</f>
        <v>0</v>
      </c>
      <c r="N63" s="5">
        <f>IF(AND(datos_campo!U67&gt;=0,datos_campo!V67&gt;=0),AVERAGE(datos_campo!U67:V67),IF(OR(datos_campo!U67="",datos_campo!V67=""),SUM(datos_campo!U67:V67),"revisar"))*400</f>
        <v>0</v>
      </c>
      <c r="O63" s="5">
        <f>IF(AND(datos_campo!W67&gt;=0,datos_campo!X67&gt;=0),AVERAGE(datos_campo!W67:X67),IF(OR(datos_campo!W67="",datos_campo!X67=""),SUM(datos_campo!W67:X67),"revisar"))*400</f>
        <v>800</v>
      </c>
      <c r="P63" s="5">
        <f>IF(AND(datos_campo!Y67&gt;=0,datos_campo!Z67&gt;=0),AVERAGE(datos_campo!Y67:Z67),IF(OR(datos_campo!Y67="",datos_campo!Z67=""),SUM(datos_campo!Y67:Z67),"revisar"))*400</f>
        <v>2000</v>
      </c>
      <c r="Q63" s="5">
        <f>IF(AND(datos_campo!AA67&gt;=0,datos_campo!AB67&gt;=0),AVERAGE(datos_campo!AA67:AB67),IF(OR(datos_campo!AA67="",datos_campo!AB67=""),SUM(datos_campo!AA67:AB67),"revisar"))*400</f>
        <v>0</v>
      </c>
      <c r="R63" s="5">
        <f>IF(AND(datos_campo!AC67&gt;=0,datos_campo!AD67&gt;=0),AVERAGE(datos_campo!AC67:AD67),IF(OR(datos_campo!AC67="",datos_campo!AD67=""),SUM(datos_campo!AC67:AD67),"revisar"))*400</f>
        <v>0</v>
      </c>
      <c r="S63" s="5">
        <f>IF(AND(datos_campo!AE67&gt;=0,datos_campo!AF67&gt;=0),AVERAGE(datos_campo!AE67:AF67),IF(OR(datos_campo!AE67="",datos_campo!AF67=""),SUM(datos_campo!AE67:AF67),"revisar"))*400</f>
        <v>0</v>
      </c>
      <c r="T63" s="5">
        <f t="shared" si="15"/>
        <v>2800</v>
      </c>
      <c r="U63" s="30">
        <f>IF(AND(datos_campo!AG52&gt;=0,datos_campo!AH52&gt;=0),AVERAGE(datos_campo!AG52:AH52),IF(OR(datos_campo!AG52="",datos_campo!AH52=""),SUM(datos_campo!AG52:AH52),"revisar"))*400</f>
        <v>0</v>
      </c>
      <c r="V63" s="30">
        <f>IF(AND(datos_campo!AI67&gt;=0,datos_campo!AJ67&gt;=0),AVERAGE(datos_campo!AI67:AJ67),IF(OR(datos_campo!AI67="",datos_campo!AJ67=""),SUM(datos_campo!AI67:AJ67),"revisar"))*400</f>
        <v>0</v>
      </c>
      <c r="W63" s="36">
        <f t="shared" si="4"/>
        <v>0</v>
      </c>
    </row>
    <row r="64" spans="1:23" x14ac:dyDescent="0.25">
      <c r="A64" s="29">
        <f>datos_campo!A68</f>
        <v>42907</v>
      </c>
      <c r="B64" s="5" t="str">
        <f>datos_campo!B68</f>
        <v>EUFENIA</v>
      </c>
      <c r="C64" s="80">
        <f>datos_campo!C68</f>
        <v>5</v>
      </c>
      <c r="D64" s="5">
        <f>datos_campo!D68</f>
        <v>6</v>
      </c>
      <c r="E64" s="6">
        <f>datos_campo!E68</f>
        <v>2</v>
      </c>
      <c r="F64" s="5">
        <f>datos_campo!F68</f>
        <v>0</v>
      </c>
      <c r="G64" s="5">
        <f>datos_campo!G68</f>
        <v>5</v>
      </c>
      <c r="H64" s="6">
        <f>(datos_campo!H68/G64)</f>
        <v>51.8</v>
      </c>
      <c r="I64" s="6">
        <f>(datos_campo!I68/G64)</f>
        <v>15.8</v>
      </c>
      <c r="J64" s="6">
        <f t="shared" si="12"/>
        <v>67.599999999999994</v>
      </c>
      <c r="K64" s="6">
        <f t="shared" si="13"/>
        <v>76.627218934911255</v>
      </c>
      <c r="L64" s="6">
        <f t="shared" si="14"/>
        <v>23.372781065088759</v>
      </c>
      <c r="M64" s="7">
        <f>IF(COUNTIF(datos_campo!K68:T68,"&gt;=0")&gt;=1,((SUM(datos_campo!K68:T68)*100)/(COUNTIF(datos_campo!K68:T68,"&gt;=0")*20))," ")</f>
        <v>0</v>
      </c>
      <c r="N64" s="5">
        <f>IF(AND(datos_campo!U68&gt;=0,datos_campo!V68&gt;=0),AVERAGE(datos_campo!U68:V68),IF(OR(datos_campo!U68="",datos_campo!V68=""),SUM(datos_campo!U68:V68),"revisar"))*400</f>
        <v>0</v>
      </c>
      <c r="O64" s="5">
        <f>IF(AND(datos_campo!W68&gt;=0,datos_campo!X68&gt;=0),AVERAGE(datos_campo!W68:X68),IF(OR(datos_campo!W68="",datos_campo!X68=""),SUM(datos_campo!W68:X68),"revisar"))*400</f>
        <v>2000</v>
      </c>
      <c r="P64" s="5">
        <f>IF(AND(datos_campo!Y68&gt;=0,datos_campo!Z68&gt;=0),AVERAGE(datos_campo!Y68:Z68),IF(OR(datos_campo!Y68="",datos_campo!Z68=""),SUM(datos_campo!Y68:Z68),"revisar"))*400</f>
        <v>0</v>
      </c>
      <c r="Q64" s="5">
        <f>IF(AND(datos_campo!AA68&gt;=0,datos_campo!AB68&gt;=0),AVERAGE(datos_campo!AA68:AB68),IF(OR(datos_campo!AA68="",datos_campo!AB68=""),SUM(datos_campo!AA68:AB68),"revisar"))*400</f>
        <v>0</v>
      </c>
      <c r="R64" s="5">
        <f>IF(AND(datos_campo!AC68&gt;=0,datos_campo!AD68&gt;=0),AVERAGE(datos_campo!AC68:AD68),IF(OR(datos_campo!AC68="",datos_campo!AD68=""),SUM(datos_campo!AC68:AD68),"revisar"))*400</f>
        <v>0</v>
      </c>
      <c r="S64" s="5">
        <f>IF(AND(datos_campo!AE68&gt;=0,datos_campo!AF68&gt;=0),AVERAGE(datos_campo!AE68:AF68),IF(OR(datos_campo!AE68="",datos_campo!AF68=""),SUM(datos_campo!AE68:AF68),"revisar"))*400</f>
        <v>0</v>
      </c>
      <c r="T64" s="5">
        <f t="shared" si="15"/>
        <v>2000</v>
      </c>
      <c r="U64" s="30">
        <f>IF(AND(datos_campo!AG53&gt;=0,datos_campo!AH53&gt;=0),AVERAGE(datos_campo!AG53:AH53),IF(OR(datos_campo!AG53="",datos_campo!AH53=""),SUM(datos_campo!AG53:AH53),"revisar"))*400</f>
        <v>0</v>
      </c>
      <c r="V64" s="30">
        <f>IF(AND(datos_campo!AI68&gt;=0,datos_campo!AJ68&gt;=0),AVERAGE(datos_campo!AI68:AJ68),IF(OR(datos_campo!AI68="",datos_campo!AJ68=""),SUM(datos_campo!AI68:AJ68),"revisar"))*400</f>
        <v>400</v>
      </c>
      <c r="W64" s="36">
        <f t="shared" si="4"/>
        <v>400</v>
      </c>
    </row>
    <row r="65" spans="1:23" x14ac:dyDescent="0.25">
      <c r="A65" s="177">
        <f>datos_campo!A69</f>
        <v>42907</v>
      </c>
      <c r="B65" s="178" t="str">
        <f>datos_campo!B69</f>
        <v>OLGA</v>
      </c>
      <c r="C65" s="179">
        <f>datos_campo!C69</f>
        <v>5</v>
      </c>
      <c r="D65" s="178">
        <f>datos_campo!D69</f>
        <v>7</v>
      </c>
      <c r="E65" s="180">
        <f>datos_campo!E69</f>
        <v>1</v>
      </c>
      <c r="F65" s="178">
        <f>datos_campo!F69</f>
        <v>0</v>
      </c>
      <c r="G65" s="178">
        <f>datos_campo!G69</f>
        <v>5</v>
      </c>
      <c r="H65" s="180">
        <f>(datos_campo!H69/G65)</f>
        <v>36.799999999999997</v>
      </c>
      <c r="I65" s="180">
        <f>(datos_campo!I69/G65)</f>
        <v>10</v>
      </c>
      <c r="J65" s="180">
        <f t="shared" si="12"/>
        <v>46.8</v>
      </c>
      <c r="K65" s="180">
        <f t="shared" si="13"/>
        <v>78.632478632478623</v>
      </c>
      <c r="L65" s="180">
        <f t="shared" si="14"/>
        <v>21.36752136752137</v>
      </c>
      <c r="M65" s="181">
        <f>IF(COUNTIF(datos_campo!K69:T69,"&gt;=0")&gt;=1,((SUM(datos_campo!K69:T69)*100)/(COUNTIF(datos_campo!K69:T69,"&gt;=0")*20))," ")</f>
        <v>0.55555555555555558</v>
      </c>
      <c r="N65" s="178">
        <f>IF(AND(datos_campo!U69&gt;=0,datos_campo!V69&gt;=0),AVERAGE(datos_campo!U69:V69),IF(OR(datos_campo!U69="",datos_campo!V69=""),SUM(datos_campo!U69:V69),"revisar"))*400</f>
        <v>0</v>
      </c>
      <c r="O65" s="178">
        <f>IF(AND(datos_campo!W69&gt;=0,datos_campo!X69&gt;=0),AVERAGE(datos_campo!W69:X69),IF(OR(datos_campo!W69="",datos_campo!X69=""),SUM(datos_campo!W69:X69),"revisar"))*400</f>
        <v>5200</v>
      </c>
      <c r="P65" s="178">
        <f>IF(AND(datos_campo!Y69&gt;=0,datos_campo!Z69&gt;=0),AVERAGE(datos_campo!Y69:Z69),IF(OR(datos_campo!Y69="",datos_campo!Z69=""),SUM(datos_campo!Y69:Z69),"revisar"))*400</f>
        <v>0</v>
      </c>
      <c r="Q65" s="178">
        <f>IF(AND(datos_campo!AA69&gt;=0,datos_campo!AB69&gt;=0),AVERAGE(datos_campo!AA69:AB69),IF(OR(datos_campo!AA69="",datos_campo!AB69=""),SUM(datos_campo!AA69:AB69),"revisar"))*400</f>
        <v>0</v>
      </c>
      <c r="R65" s="178">
        <f>IF(AND(datos_campo!AC69&gt;=0,datos_campo!AD69&gt;=0),AVERAGE(datos_campo!AC69:AD69),IF(OR(datos_campo!AC69="",datos_campo!AD69=""),SUM(datos_campo!AC69:AD69),"revisar"))*400</f>
        <v>800</v>
      </c>
      <c r="S65" s="178">
        <f>IF(AND(datos_campo!AE69&gt;=0,datos_campo!AF69&gt;=0),AVERAGE(datos_campo!AE69:AF69),IF(OR(datos_campo!AE69="",datos_campo!AF69=""),SUM(datos_campo!AE69:AF69),"revisar"))*400</f>
        <v>0</v>
      </c>
      <c r="T65" s="178">
        <f t="shared" si="15"/>
        <v>6000</v>
      </c>
      <c r="U65" s="182">
        <f>IF(AND(datos_campo!AG54&gt;=0,datos_campo!AH54&gt;=0),AVERAGE(datos_campo!AG54:AH54),IF(OR(datos_campo!AG54="",datos_campo!AH54=""),SUM(datos_campo!AG54:AH54),"revisar"))*400</f>
        <v>0</v>
      </c>
      <c r="V65" s="182">
        <f>IF(AND(datos_campo!AI69&gt;=0,datos_campo!AJ69&gt;=0),AVERAGE(datos_campo!AI69:AJ69),IF(OR(datos_campo!AI69="",datos_campo!AJ69=""),SUM(datos_campo!AI69:AJ69),"revisar"))*400</f>
        <v>400</v>
      </c>
      <c r="W65" s="183">
        <f t="shared" si="4"/>
        <v>400</v>
      </c>
    </row>
    <row r="66" spans="1:23" x14ac:dyDescent="0.25">
      <c r="A66" s="177">
        <f>datos_campo!A70</f>
        <v>42907</v>
      </c>
      <c r="B66" s="178" t="str">
        <f>datos_campo!B70</f>
        <v>OLGA</v>
      </c>
      <c r="C66" s="179">
        <f>datos_campo!C70</f>
        <v>5</v>
      </c>
      <c r="D66" s="178">
        <f>datos_campo!D70</f>
        <v>8</v>
      </c>
      <c r="E66" s="180">
        <f>datos_campo!E70</f>
        <v>1</v>
      </c>
      <c r="F66" s="178">
        <f>datos_campo!F70</f>
        <v>0</v>
      </c>
      <c r="G66" s="178">
        <f>datos_campo!G70</f>
        <v>5</v>
      </c>
      <c r="H66" s="180">
        <f>(datos_campo!H70/G66)</f>
        <v>24.4</v>
      </c>
      <c r="I66" s="180">
        <f>(datos_campo!I70/G66)</f>
        <v>4.8</v>
      </c>
      <c r="J66" s="180">
        <f t="shared" si="12"/>
        <v>29.2</v>
      </c>
      <c r="K66" s="180">
        <f t="shared" si="13"/>
        <v>83.561643835616437</v>
      </c>
      <c r="L66" s="180">
        <f t="shared" si="14"/>
        <v>16.438356164383563</v>
      </c>
      <c r="M66" s="181">
        <f>IF(COUNTIF(datos_campo!K70:T70,"&gt;=0")&gt;=1,((SUM(datos_campo!K70:T70)*100)/(COUNTIF(datos_campo!K70:T70,"&gt;=0")*20))," ")</f>
        <v>0</v>
      </c>
      <c r="N66" s="178">
        <f>IF(AND(datos_campo!U70&gt;=0,datos_campo!V70&gt;=0),AVERAGE(datos_campo!U70:V70),IF(OR(datos_campo!U70="",datos_campo!V70=""),SUM(datos_campo!U70:V70),"revisar"))*400</f>
        <v>0</v>
      </c>
      <c r="O66" s="178">
        <f>IF(AND(datos_campo!W70&gt;=0,datos_campo!X70&gt;=0),AVERAGE(datos_campo!W70:X70),IF(OR(datos_campo!W70="",datos_campo!X70=""),SUM(datos_campo!W70:X70),"revisar"))*400</f>
        <v>19600</v>
      </c>
      <c r="P66" s="178">
        <f>IF(AND(datos_campo!Y70&gt;=0,datos_campo!Z70&gt;=0),AVERAGE(datos_campo!Y70:Z70),IF(OR(datos_campo!Y70="",datos_campo!Z70=""),SUM(datos_campo!Y70:Z70),"revisar"))*400</f>
        <v>0</v>
      </c>
      <c r="Q66" s="178">
        <f>IF(AND(datos_campo!AA70&gt;=0,datos_campo!AB70&gt;=0),AVERAGE(datos_campo!AA70:AB70),IF(OR(datos_campo!AA70="",datos_campo!AB70=""),SUM(datos_campo!AA70:AB70),"revisar"))*400</f>
        <v>1200</v>
      </c>
      <c r="R66" s="178">
        <f>IF(AND(datos_campo!AC70&gt;=0,datos_campo!AD70&gt;=0),AVERAGE(datos_campo!AC70:AD70),IF(OR(datos_campo!AC70="",datos_campo!AD70=""),SUM(datos_campo!AC70:AD70),"revisar"))*400</f>
        <v>2000</v>
      </c>
      <c r="S66" s="178">
        <f>IF(AND(datos_campo!AE70&gt;=0,datos_campo!AF70&gt;=0),AVERAGE(datos_campo!AE70:AF70),IF(OR(datos_campo!AE70="",datos_campo!AF70=""),SUM(datos_campo!AE70:AF70),"revisar"))*400</f>
        <v>0</v>
      </c>
      <c r="T66" s="178">
        <f t="shared" si="15"/>
        <v>22800</v>
      </c>
      <c r="U66" s="182">
        <f>IF(AND(datos_campo!AG55&gt;=0,datos_campo!AH55&gt;=0),AVERAGE(datos_campo!AG55:AH55),IF(OR(datos_campo!AG55="",datos_campo!AH55=""),SUM(datos_campo!AG55:AH55),"revisar"))*400</f>
        <v>0</v>
      </c>
      <c r="V66" s="182">
        <f>IF(AND(datos_campo!AI70&gt;=0,datos_campo!AJ70&gt;=0),AVERAGE(datos_campo!AI70:AJ70),IF(OR(datos_campo!AI70="",datos_campo!AJ70=""),SUM(datos_campo!AI70:AJ70),"revisar"))*400</f>
        <v>0</v>
      </c>
      <c r="W66" s="183">
        <f t="shared" si="4"/>
        <v>0</v>
      </c>
    </row>
    <row r="67" spans="1:23" x14ac:dyDescent="0.25">
      <c r="A67" s="177">
        <f>datos_campo!A71</f>
        <v>42907</v>
      </c>
      <c r="B67" s="178" t="str">
        <f>datos_campo!B71</f>
        <v>OLGA</v>
      </c>
      <c r="C67" s="179">
        <f>datos_campo!C71</f>
        <v>5</v>
      </c>
      <c r="D67" s="178">
        <f>datos_campo!D71</f>
        <v>9</v>
      </c>
      <c r="E67" s="180">
        <f>datos_campo!E71</f>
        <v>1</v>
      </c>
      <c r="F67" s="178">
        <f>datos_campo!F71</f>
        <v>0</v>
      </c>
      <c r="G67" s="178">
        <f>datos_campo!G71</f>
        <v>5</v>
      </c>
      <c r="H67" s="180">
        <f>(datos_campo!H71/G67)</f>
        <v>24</v>
      </c>
      <c r="I67" s="180">
        <f>(datos_campo!I71/G67)</f>
        <v>7.6</v>
      </c>
      <c r="J67" s="180">
        <f t="shared" si="12"/>
        <v>31.6</v>
      </c>
      <c r="K67" s="180">
        <f t="shared" si="13"/>
        <v>75.949367088607588</v>
      </c>
      <c r="L67" s="180">
        <f t="shared" si="14"/>
        <v>24.050632911392405</v>
      </c>
      <c r="M67" s="181">
        <f>IF(COUNTIF(datos_campo!K71:T71,"&gt;=0")&gt;=1,((SUM(datos_campo!K71:T71)*100)/(COUNTIF(datos_campo!K71:T71,"&gt;=0")*20))," ")</f>
        <v>0</v>
      </c>
      <c r="N67" s="178">
        <f>IF(AND(datos_campo!U71&gt;=0,datos_campo!V71&gt;=0),AVERAGE(datos_campo!U71:V71),IF(OR(datos_campo!U71="",datos_campo!V71=""),SUM(datos_campo!U71:V71),"revisar"))*400</f>
        <v>0</v>
      </c>
      <c r="O67" s="178">
        <f>IF(AND(datos_campo!W71&gt;=0,datos_campo!X71&gt;=0),AVERAGE(datos_campo!W71:X71),IF(OR(datos_campo!W71="",datos_campo!X71=""),SUM(datos_campo!W71:X71),"revisar"))*400</f>
        <v>800</v>
      </c>
      <c r="P67" s="178">
        <f>IF(AND(datos_campo!Y71&gt;=0,datos_campo!Z71&gt;=0),AVERAGE(datos_campo!Y71:Z71),IF(OR(datos_campo!Y71="",datos_campo!Z71=""),SUM(datos_campo!Y71:Z71),"revisar"))*400</f>
        <v>0</v>
      </c>
      <c r="Q67" s="178">
        <f>IF(AND(datos_campo!AA71&gt;=0,datos_campo!AB71&gt;=0),AVERAGE(datos_campo!AA71:AB71),IF(OR(datos_campo!AA71="",datos_campo!AB71=""),SUM(datos_campo!AA71:AB71),"revisar"))*400</f>
        <v>0</v>
      </c>
      <c r="R67" s="178">
        <f>IF(AND(datos_campo!AC71&gt;=0,datos_campo!AD71&gt;=0),AVERAGE(datos_campo!AC71:AD71),IF(OR(datos_campo!AC71="",datos_campo!AD71=""),SUM(datos_campo!AC71:AD71),"revisar"))*400</f>
        <v>1600</v>
      </c>
      <c r="S67" s="178">
        <f>IF(AND(datos_campo!AE71&gt;=0,datos_campo!AF71&gt;=0),AVERAGE(datos_campo!AE71:AF71),IF(OR(datos_campo!AE71="",datos_campo!AF71=""),SUM(datos_campo!AE71:AF71),"revisar"))*400</f>
        <v>0</v>
      </c>
      <c r="T67" s="178">
        <f t="shared" si="15"/>
        <v>2400</v>
      </c>
      <c r="U67" s="182">
        <f>IF(AND(datos_campo!AG56&gt;=0,datos_campo!AH56&gt;=0),AVERAGE(datos_campo!AG56:AH56),IF(OR(datos_campo!AG56="",datos_campo!AH56=""),SUM(datos_campo!AG56:AH56),"revisar"))*400</f>
        <v>0</v>
      </c>
      <c r="V67" s="182">
        <f>IF(AND(datos_campo!AI71&gt;=0,datos_campo!AJ71&gt;=0),AVERAGE(datos_campo!AI71:AJ71),IF(OR(datos_campo!AI71="",datos_campo!AJ71=""),SUM(datos_campo!AI71:AJ71),"revisar"))*400</f>
        <v>400</v>
      </c>
      <c r="W67" s="183">
        <f t="shared" si="4"/>
        <v>400</v>
      </c>
    </row>
    <row r="68" spans="1:23" x14ac:dyDescent="0.25">
      <c r="A68" s="177">
        <f>datos_campo!A72</f>
        <v>42907</v>
      </c>
      <c r="B68" s="178" t="str">
        <f>datos_campo!B72</f>
        <v>OLGA</v>
      </c>
      <c r="C68" s="179">
        <f>datos_campo!C72</f>
        <v>5</v>
      </c>
      <c r="D68" s="178">
        <f>datos_campo!D72</f>
        <v>10</v>
      </c>
      <c r="E68" s="180">
        <f>datos_campo!E72</f>
        <v>1</v>
      </c>
      <c r="F68" s="178">
        <f>datos_campo!F72</f>
        <v>0</v>
      </c>
      <c r="G68" s="178">
        <f>datos_campo!G72</f>
        <v>5</v>
      </c>
      <c r="H68" s="180">
        <f>(datos_campo!H72/G68)</f>
        <v>28</v>
      </c>
      <c r="I68" s="180">
        <f>(datos_campo!I72/G68)</f>
        <v>6.4</v>
      </c>
      <c r="J68" s="180">
        <f t="shared" si="12"/>
        <v>34.4</v>
      </c>
      <c r="K68" s="180">
        <f t="shared" si="13"/>
        <v>81.395348837209312</v>
      </c>
      <c r="L68" s="180">
        <f t="shared" si="14"/>
        <v>18.604651162790699</v>
      </c>
      <c r="M68" s="181">
        <f>IF(COUNTIF(datos_campo!K72:T72,"&gt;=0")&gt;=1,((SUM(datos_campo!K72:T72)*100)/(COUNTIF(datos_campo!K72:T72,"&gt;=0")*20))," ")</f>
        <v>6.5</v>
      </c>
      <c r="N68" s="178">
        <f>IF(AND(datos_campo!U72&gt;=0,datos_campo!V72&gt;=0),AVERAGE(datos_campo!U72:V72),IF(OR(datos_campo!U72="",datos_campo!V72=""),SUM(datos_campo!U72:V72),"revisar"))*400</f>
        <v>0</v>
      </c>
      <c r="O68" s="178">
        <f>IF(AND(datos_campo!W72&gt;=0,datos_campo!X72&gt;=0),AVERAGE(datos_campo!W72:X72),IF(OR(datos_campo!W72="",datos_campo!X72=""),SUM(datos_campo!W72:X72),"revisar"))*400</f>
        <v>3200</v>
      </c>
      <c r="P68" s="178">
        <f>IF(AND(datos_campo!Y72&gt;=0,datos_campo!Z72&gt;=0),AVERAGE(datos_campo!Y72:Z72),IF(OR(datos_campo!Y72="",datos_campo!Z72=""),SUM(datos_campo!Y72:Z72),"revisar"))*400</f>
        <v>0</v>
      </c>
      <c r="Q68" s="178">
        <f>IF(AND(datos_campo!AA72&gt;=0,datos_campo!AB72&gt;=0),AVERAGE(datos_campo!AA72:AB72),IF(OR(datos_campo!AA72="",datos_campo!AB72=""),SUM(datos_campo!AA72:AB72),"revisar"))*400</f>
        <v>0</v>
      </c>
      <c r="R68" s="178">
        <f>IF(AND(datos_campo!AC72&gt;=0,datos_campo!AD72&gt;=0),AVERAGE(datos_campo!AC72:AD72),IF(OR(datos_campo!AC72="",datos_campo!AD72=""),SUM(datos_campo!AC72:AD72),"revisar"))*400</f>
        <v>0</v>
      </c>
      <c r="S68" s="178">
        <f>IF(AND(datos_campo!AE72&gt;=0,datos_campo!AF72&gt;=0),AVERAGE(datos_campo!AE72:AF72),IF(OR(datos_campo!AE72="",datos_campo!AF72=""),SUM(datos_campo!AE72:AF72),"revisar"))*400</f>
        <v>400</v>
      </c>
      <c r="T68" s="178">
        <f t="shared" si="15"/>
        <v>3600</v>
      </c>
      <c r="U68" s="182">
        <f>IF(AND(datos_campo!AG57&gt;=0,datos_campo!AH57&gt;=0),AVERAGE(datos_campo!AG57:AH57),IF(OR(datos_campo!AG57="",datos_campo!AH57=""),SUM(datos_campo!AG57:AH57),"revisar"))*400</f>
        <v>0</v>
      </c>
      <c r="V68" s="182">
        <f>IF(AND(datos_campo!AI72&gt;=0,datos_campo!AJ72&gt;=0),AVERAGE(datos_campo!AI72:AJ72),IF(OR(datos_campo!AI72="",datos_campo!AJ72=""),SUM(datos_campo!AI72:AJ72),"revisar"))*400</f>
        <v>0</v>
      </c>
      <c r="W68" s="183">
        <f t="shared" si="4"/>
        <v>0</v>
      </c>
    </row>
    <row r="69" spans="1:23" x14ac:dyDescent="0.25">
      <c r="A69" s="177">
        <f>datos_campo!A73</f>
        <v>42907</v>
      </c>
      <c r="B69" s="178" t="str">
        <f>datos_campo!B73</f>
        <v>OLGA</v>
      </c>
      <c r="C69" s="179">
        <f>datos_campo!C73</f>
        <v>5</v>
      </c>
      <c r="D69" s="178">
        <f>datos_campo!D73</f>
        <v>11</v>
      </c>
      <c r="E69" s="180">
        <f>datos_campo!E73</f>
        <v>1</v>
      </c>
      <c r="F69" s="178">
        <f>datos_campo!F73</f>
        <v>0</v>
      </c>
      <c r="G69" s="178">
        <f>datos_campo!G73</f>
        <v>5</v>
      </c>
      <c r="H69" s="180">
        <f>(datos_campo!H73/G69)</f>
        <v>26.4</v>
      </c>
      <c r="I69" s="180">
        <f>(datos_campo!I73/G69)</f>
        <v>6.4</v>
      </c>
      <c r="J69" s="180">
        <f t="shared" si="12"/>
        <v>32.799999999999997</v>
      </c>
      <c r="K69" s="180">
        <f t="shared" si="13"/>
        <v>80.487804878048792</v>
      </c>
      <c r="L69" s="180">
        <f t="shared" si="14"/>
        <v>19.512195121951223</v>
      </c>
      <c r="M69" s="181">
        <f>IF(COUNTIF(datos_campo!K73:T73,"&gt;=0")&gt;=1,((SUM(datos_campo!K73:T73)*100)/(COUNTIF(datos_campo!K73:T73,"&gt;=0")*20))," ")</f>
        <v>0</v>
      </c>
      <c r="N69" s="178">
        <f>IF(AND(datos_campo!U73&gt;=0,datos_campo!V73&gt;=0),AVERAGE(datos_campo!U73:V73),IF(OR(datos_campo!U73="",datos_campo!V73=""),SUM(datos_campo!U73:V73),"revisar"))*400</f>
        <v>0</v>
      </c>
      <c r="O69" s="178">
        <f>IF(AND(datos_campo!W73&gt;=0,datos_campo!X73&gt;=0),AVERAGE(datos_campo!W73:X73),IF(OR(datos_campo!W73="",datos_campo!X73=""),SUM(datos_campo!W73:X73),"revisar"))*400</f>
        <v>2400</v>
      </c>
      <c r="P69" s="178">
        <f>IF(AND(datos_campo!Y73&gt;=0,datos_campo!Z73&gt;=0),AVERAGE(datos_campo!Y73:Z73),IF(OR(datos_campo!Y73="",datos_campo!Z73=""),SUM(datos_campo!Y73:Z73),"revisar"))*400</f>
        <v>0</v>
      </c>
      <c r="Q69" s="178">
        <f>IF(AND(datos_campo!AA73&gt;=0,datos_campo!AB73&gt;=0),AVERAGE(datos_campo!AA73:AB73),IF(OR(datos_campo!AA73="",datos_campo!AB73=""),SUM(datos_campo!AA73:AB73),"revisar"))*400</f>
        <v>400</v>
      </c>
      <c r="R69" s="178">
        <f>IF(AND(datos_campo!AC73&gt;=0,datos_campo!AD73&gt;=0),AVERAGE(datos_campo!AC73:AD73),IF(OR(datos_campo!AC73="",datos_campo!AD73=""),SUM(datos_campo!AC73:AD73),"revisar"))*400</f>
        <v>0</v>
      </c>
      <c r="S69" s="178">
        <f>IF(AND(datos_campo!AE73&gt;=0,datos_campo!AF73&gt;=0),AVERAGE(datos_campo!AE73:AF73),IF(OR(datos_campo!AE73="",datos_campo!AF73=""),SUM(datos_campo!AE73:AF73),"revisar"))*400</f>
        <v>0</v>
      </c>
      <c r="T69" s="178">
        <f t="shared" si="15"/>
        <v>2800</v>
      </c>
      <c r="U69" s="182">
        <f>IF(AND(datos_campo!AG58&gt;=0,datos_campo!AH58&gt;=0),AVERAGE(datos_campo!AG58:AH58),IF(OR(datos_campo!AG58="",datos_campo!AH58=""),SUM(datos_campo!AG58:AH58),"revisar"))*400</f>
        <v>0</v>
      </c>
      <c r="V69" s="182">
        <f>IF(AND(datos_campo!AI73&gt;=0,datos_campo!AJ73&gt;=0),AVERAGE(datos_campo!AI73:AJ73),IF(OR(datos_campo!AI73="",datos_campo!AJ73=""),SUM(datos_campo!AI73:AJ73),"revisar"))*400</f>
        <v>0</v>
      </c>
      <c r="W69" s="183">
        <f t="shared" si="4"/>
        <v>0</v>
      </c>
    </row>
    <row r="70" spans="1:23" ht="15.75" thickBot="1" x14ac:dyDescent="0.3">
      <c r="A70" s="184">
        <f>datos_campo!A74</f>
        <v>42907</v>
      </c>
      <c r="B70" s="185" t="str">
        <f>datos_campo!B74</f>
        <v>OLGA</v>
      </c>
      <c r="C70" s="186">
        <f>datos_campo!C74</f>
        <v>5</v>
      </c>
      <c r="D70" s="185">
        <f>datos_campo!D74</f>
        <v>12</v>
      </c>
      <c r="E70" s="187">
        <f>datos_campo!E74</f>
        <v>1</v>
      </c>
      <c r="F70" s="185">
        <f>datos_campo!F74</f>
        <v>0</v>
      </c>
      <c r="G70" s="185">
        <f>datos_campo!G74</f>
        <v>5</v>
      </c>
      <c r="H70" s="187">
        <f>(datos_campo!H74/G70)</f>
        <v>26</v>
      </c>
      <c r="I70" s="187">
        <f>(datos_campo!I74/G70)</f>
        <v>10</v>
      </c>
      <c r="J70" s="187">
        <f t="shared" si="12"/>
        <v>36</v>
      </c>
      <c r="K70" s="187">
        <f t="shared" si="13"/>
        <v>72.222222222222229</v>
      </c>
      <c r="L70" s="187">
        <f t="shared" si="14"/>
        <v>27.777777777777779</v>
      </c>
      <c r="M70" s="188">
        <f>IF(COUNTIF(datos_campo!K74:T74,"&gt;=0")&gt;=1,((SUM(datos_campo!K74:T74)*100)/(COUNTIF(datos_campo!K74:T74,"&gt;=0")*20))," ")</f>
        <v>0</v>
      </c>
      <c r="N70" s="185">
        <f>IF(AND(datos_campo!U74&gt;=0,datos_campo!V74&gt;=0),AVERAGE(datos_campo!U74:V74),IF(OR(datos_campo!U74="",datos_campo!V74=""),SUM(datos_campo!U74:V74),"revisar"))*400</f>
        <v>0</v>
      </c>
      <c r="O70" s="185">
        <f>IF(AND(datos_campo!W74&gt;=0,datos_campo!X74&gt;=0),AVERAGE(datos_campo!W74:X74),IF(OR(datos_campo!W74="",datos_campo!X74=""),SUM(datos_campo!W74:X74),"revisar"))*400</f>
        <v>0</v>
      </c>
      <c r="P70" s="185">
        <f>IF(AND(datos_campo!Y74&gt;=0,datos_campo!Z74&gt;=0),AVERAGE(datos_campo!Y74:Z74),IF(OR(datos_campo!Y74="",datos_campo!Z74=""),SUM(datos_campo!Y74:Z74),"revisar"))*400</f>
        <v>0</v>
      </c>
      <c r="Q70" s="185">
        <f>IF(AND(datos_campo!AA74&gt;=0,datos_campo!AB74&gt;=0),AVERAGE(datos_campo!AA74:AB74),IF(OR(datos_campo!AA74="",datos_campo!AB74=""),SUM(datos_campo!AA74:AB74),"revisar"))*400</f>
        <v>0</v>
      </c>
      <c r="R70" s="185">
        <f>IF(AND(datos_campo!AC74&gt;=0,datos_campo!AD74&gt;=0),AVERAGE(datos_campo!AC74:AD74),IF(OR(datos_campo!AC74="",datos_campo!AD74=""),SUM(datos_campo!AC74:AD74),"revisar"))*400</f>
        <v>400</v>
      </c>
      <c r="S70" s="185">
        <f>IF(AND(datos_campo!AE74&gt;=0,datos_campo!AF74&gt;=0),AVERAGE(datos_campo!AE74:AF74),IF(OR(datos_campo!AE74="",datos_campo!AF74=""),SUM(datos_campo!AE74:AF74),"revisar"))*400</f>
        <v>0</v>
      </c>
      <c r="T70" s="185">
        <f t="shared" si="15"/>
        <v>400</v>
      </c>
      <c r="U70" s="189">
        <f>IF(AND(datos_campo!AG59&gt;=0,datos_campo!AH59&gt;=0),AVERAGE(datos_campo!AG59:AH59),IF(OR(datos_campo!AG59="",datos_campo!AH59=""),SUM(datos_campo!AG59:AH59),"revisar"))*400</f>
        <v>0</v>
      </c>
      <c r="V70" s="189">
        <f>IF(AND(datos_campo!AI74&gt;=0,datos_campo!AJ74&gt;=0),AVERAGE(datos_campo!AI74:AJ74),IF(OR(datos_campo!AI74="",datos_campo!AJ74=""),SUM(datos_campo!AI74:AJ74),"revisar"))*400</f>
        <v>0</v>
      </c>
      <c r="W70" s="190">
        <f t="shared" si="4"/>
        <v>0</v>
      </c>
    </row>
    <row r="71" spans="1:23" x14ac:dyDescent="0.25">
      <c r="A71" s="25">
        <f>datos_campo!A75</f>
        <v>42934</v>
      </c>
      <c r="B71" s="26" t="str">
        <f>datos_campo!B75</f>
        <v>EUFENIA</v>
      </c>
      <c r="C71" s="79">
        <f>datos_campo!C75</f>
        <v>6</v>
      </c>
      <c r="D71" s="26">
        <f>datos_campo!D75</f>
        <v>1</v>
      </c>
      <c r="E71" s="27">
        <f>datos_campo!E75</f>
        <v>2</v>
      </c>
      <c r="F71" s="26">
        <f>datos_campo!F75</f>
        <v>0</v>
      </c>
      <c r="G71" s="26">
        <f>datos_campo!G75</f>
        <v>5</v>
      </c>
      <c r="H71" s="27">
        <f>(datos_campo!H75/G71)</f>
        <v>34.6</v>
      </c>
      <c r="I71" s="27">
        <f>(datos_campo!I75/G71)</f>
        <v>13.6</v>
      </c>
      <c r="J71" s="27">
        <f t="shared" si="12"/>
        <v>48.2</v>
      </c>
      <c r="K71" s="27">
        <f t="shared" si="13"/>
        <v>71.784232365145229</v>
      </c>
      <c r="L71" s="27">
        <f t="shared" si="14"/>
        <v>28.215767634854771</v>
      </c>
      <c r="M71" s="28">
        <f>IF(COUNTIF(datos_campo!K75:T75,"&gt;=0")&gt;=1,((SUM(datos_campo!K75:T75)*100)/(COUNTIF(datos_campo!K75:T75,"&gt;=0")*20))," ")</f>
        <v>7</v>
      </c>
      <c r="N71" s="26">
        <f>IF(AND(datos_campo!U75&gt;=0,datos_campo!V75&gt;=0),AVERAGE(datos_campo!U75:V75),IF(OR(datos_campo!U75="",datos_campo!V75=""),SUM(datos_campo!U75:V75),"revisar"))*400</f>
        <v>0</v>
      </c>
      <c r="O71" s="26">
        <f>IF(AND(datos_campo!W75&gt;=0,datos_campo!X75&gt;=0),AVERAGE(datos_campo!W75:X75),IF(OR(datos_campo!W75="",datos_campo!X75=""),SUM(datos_campo!W75:X75),"revisar"))*400</f>
        <v>13600</v>
      </c>
      <c r="P71" s="26">
        <f>IF(AND(datos_campo!Y75&gt;=0,datos_campo!Z75&gt;=0),AVERAGE(datos_campo!Y75:Z75),IF(OR(datos_campo!Y75="",datos_campo!Z75=""),SUM(datos_campo!Y75:Z75),"revisar"))*400</f>
        <v>0</v>
      </c>
      <c r="Q71" s="26">
        <f>IF(AND(datos_campo!AA75&gt;=0,datos_campo!AB75&gt;=0),AVERAGE(datos_campo!AA75:AB75),IF(OR(datos_campo!AA75="",datos_campo!AB75=""),SUM(datos_campo!AA75:AB75),"revisar"))*400</f>
        <v>0</v>
      </c>
      <c r="R71" s="26">
        <f>IF(AND(datos_campo!AC75&gt;=0,datos_campo!AD75&gt;=0),AVERAGE(datos_campo!AC75:AD75),IF(OR(datos_campo!AC75="",datos_campo!AD75=""),SUM(datos_campo!AC75:AD75),"revisar"))*400</f>
        <v>9800</v>
      </c>
      <c r="S71" s="26">
        <f>IF(AND(datos_campo!AE75&gt;=0,datos_campo!AF75&gt;=0),AVERAGE(datos_campo!AE75:AF75),IF(OR(datos_campo!AE75="",datos_campo!AF75=""),SUM(datos_campo!AE75:AF75),"revisar"))*400</f>
        <v>0</v>
      </c>
      <c r="T71" s="26">
        <f t="shared" si="15"/>
        <v>23400</v>
      </c>
      <c r="U71" s="26">
        <f>IF(AND(datos_campo!AG60&gt;=0,datos_campo!AH60&gt;=0),AVERAGE(datos_campo!AG60:AH60),IF(OR(datos_campo!AG60="",datos_campo!AH60=""),SUM(datos_campo!AG60:AH60),"revisar"))*400</f>
        <v>0</v>
      </c>
      <c r="V71" s="26">
        <f>IF(AND(datos_campo!AI75&gt;=0,datos_campo!AJ75&gt;=0),AVERAGE(datos_campo!AI75:AJ75),IF(OR(datos_campo!AI75="",datos_campo!AJ75=""),SUM(datos_campo!AI75:AJ75),"revisar"))*400</f>
        <v>600</v>
      </c>
      <c r="W71" s="35">
        <f t="shared" si="4"/>
        <v>600</v>
      </c>
    </row>
    <row r="72" spans="1:23" x14ac:dyDescent="0.25">
      <c r="A72" s="29">
        <f>datos_campo!A76</f>
        <v>42934</v>
      </c>
      <c r="B72" s="5" t="str">
        <f>datos_campo!B76</f>
        <v>EUFENIA</v>
      </c>
      <c r="C72" s="80">
        <f>datos_campo!C76</f>
        <v>6</v>
      </c>
      <c r="D72" s="5">
        <f>datos_campo!D76</f>
        <v>2</v>
      </c>
      <c r="E72" s="6">
        <f>datos_campo!E76</f>
        <v>2</v>
      </c>
      <c r="F72" s="5">
        <f>datos_campo!F76</f>
        <v>0</v>
      </c>
      <c r="G72" s="5">
        <f>datos_campo!G76</f>
        <v>5</v>
      </c>
      <c r="H72" s="6">
        <f>(datos_campo!H76/G72)</f>
        <v>32</v>
      </c>
      <c r="I72" s="6">
        <f>(datos_campo!I76/G72)</f>
        <v>9.8000000000000007</v>
      </c>
      <c r="J72" s="6">
        <f t="shared" si="12"/>
        <v>41.8</v>
      </c>
      <c r="K72" s="6">
        <f t="shared" si="13"/>
        <v>76.555023923444978</v>
      </c>
      <c r="L72" s="6">
        <f t="shared" si="14"/>
        <v>23.444976076555029</v>
      </c>
      <c r="M72" s="7">
        <f>IF(COUNTIF(datos_campo!K76:T76,"&gt;=0")&gt;=1,((SUM(datos_campo!K76:T76)*100)/(COUNTIF(datos_campo!K76:T76,"&gt;=0")*20))," ")</f>
        <v>10.5</v>
      </c>
      <c r="N72" s="5">
        <f>IF(AND(datos_campo!U76&gt;=0,datos_campo!V76&gt;=0),AVERAGE(datos_campo!U76:V76),IF(OR(datos_campo!U76="",datos_campo!V76=""),SUM(datos_campo!U76:V76),"revisar"))*400</f>
        <v>35800</v>
      </c>
      <c r="O72" s="5">
        <f>IF(AND(datos_campo!W76&gt;=0,datos_campo!X76&gt;=0),AVERAGE(datos_campo!W76:X76),IF(OR(datos_campo!W76="",datos_campo!X76=""),SUM(datos_campo!W76:X76),"revisar"))*400</f>
        <v>200</v>
      </c>
      <c r="P72" s="5">
        <f>IF(AND(datos_campo!Y76&gt;=0,datos_campo!Z76&gt;=0),AVERAGE(datos_campo!Y76:Z76),IF(OR(datos_campo!Y76="",datos_campo!Z76=""),SUM(datos_campo!Y76:Z76),"revisar"))*400</f>
        <v>400</v>
      </c>
      <c r="Q72" s="5">
        <f>IF(AND(datos_campo!AA76&gt;=0,datos_campo!AB76&gt;=0),AVERAGE(datos_campo!AA76:AB76),IF(OR(datos_campo!AA76="",datos_campo!AB76=""),SUM(datos_campo!AA76:AB76),"revisar"))*400</f>
        <v>0</v>
      </c>
      <c r="R72" s="5">
        <f>IF(AND(datos_campo!AC76&gt;=0,datos_campo!AD76&gt;=0),AVERAGE(datos_campo!AC76:AD76),IF(OR(datos_campo!AC76="",datos_campo!AD76=""),SUM(datos_campo!AC76:AD76),"revisar"))*400</f>
        <v>0</v>
      </c>
      <c r="S72" s="5">
        <f>IF(AND(datos_campo!AE76&gt;=0,datos_campo!AF76&gt;=0),AVERAGE(datos_campo!AE76:AF76),IF(OR(datos_campo!AE76="",datos_campo!AF76=""),SUM(datos_campo!AE76:AF76),"revisar"))*400</f>
        <v>6600</v>
      </c>
      <c r="T72" s="5">
        <f t="shared" si="15"/>
        <v>43000</v>
      </c>
      <c r="U72" s="30">
        <f>IF(AND(datos_campo!AG61&gt;=0,datos_campo!AH61&gt;=0),AVERAGE(datos_campo!AG61:AH61),IF(OR(datos_campo!AG61="",datos_campo!AH61=""),SUM(datos_campo!AG61:AH61),"revisar"))*400</f>
        <v>0</v>
      </c>
      <c r="V72" s="30">
        <f>IF(AND(datos_campo!AI76&gt;=0,datos_campo!AJ76&gt;=0),AVERAGE(datos_campo!AI76:AJ76),IF(OR(datos_campo!AI76="",datos_campo!AJ76=""),SUM(datos_campo!AI76:AJ76),"revisar"))*400</f>
        <v>400</v>
      </c>
      <c r="W72" s="36">
        <f t="shared" si="4"/>
        <v>400</v>
      </c>
    </row>
    <row r="73" spans="1:23" x14ac:dyDescent="0.25">
      <c r="A73" s="29">
        <f>datos_campo!A77</f>
        <v>42934</v>
      </c>
      <c r="B73" s="5" t="str">
        <f>datos_campo!B77</f>
        <v>EUFENIA</v>
      </c>
      <c r="C73" s="80">
        <f>datos_campo!C77</f>
        <v>6</v>
      </c>
      <c r="D73" s="5">
        <f>datos_campo!D77</f>
        <v>3</v>
      </c>
      <c r="E73" s="6">
        <f>datos_campo!E77</f>
        <v>2</v>
      </c>
      <c r="F73" s="5">
        <f>datos_campo!F77</f>
        <v>0</v>
      </c>
      <c r="G73" s="5">
        <f>datos_campo!G77</f>
        <v>5</v>
      </c>
      <c r="H73" s="6">
        <f>(datos_campo!H77/G73)</f>
        <v>22.2</v>
      </c>
      <c r="I73" s="6">
        <f>(datos_campo!I77/G73)</f>
        <v>2</v>
      </c>
      <c r="J73" s="6">
        <f t="shared" si="12"/>
        <v>24.2</v>
      </c>
      <c r="K73" s="6">
        <f t="shared" si="13"/>
        <v>91.735537190082653</v>
      </c>
      <c r="L73" s="6">
        <f t="shared" si="14"/>
        <v>8.2644628099173563</v>
      </c>
      <c r="M73" s="7">
        <f>IF(COUNTIF(datos_campo!K77:T77,"&gt;=0")&gt;=1,((SUM(datos_campo!K77:T77)*100)/(COUNTIF(datos_campo!K77:T77,"&gt;=0")*20))," ")</f>
        <v>5.5</v>
      </c>
      <c r="N73" s="5">
        <f>IF(AND(datos_campo!U77&gt;=0,datos_campo!V77&gt;=0),AVERAGE(datos_campo!U77:V77),IF(OR(datos_campo!U77="",datos_campo!V77=""),SUM(datos_campo!U77:V77),"revisar"))*400</f>
        <v>0</v>
      </c>
      <c r="O73" s="5">
        <f>IF(AND(datos_campo!W77&gt;=0,datos_campo!X77&gt;=0),AVERAGE(datos_campo!W77:X77),IF(OR(datos_campo!W77="",datos_campo!X77=""),SUM(datos_campo!W77:X77),"revisar"))*400</f>
        <v>5000</v>
      </c>
      <c r="P73" s="5">
        <f>IF(AND(datos_campo!Y77&gt;=0,datos_campo!Z77&gt;=0),AVERAGE(datos_campo!Y77:Z77),IF(OR(datos_campo!Y77="",datos_campo!Z77=""),SUM(datos_campo!Y77:Z77),"revisar"))*400</f>
        <v>0</v>
      </c>
      <c r="Q73" s="5">
        <f>IF(AND(datos_campo!AA77&gt;=0,datos_campo!AB77&gt;=0),AVERAGE(datos_campo!AA77:AB77),IF(OR(datos_campo!AA77="",datos_campo!AB77=""),SUM(datos_campo!AA77:AB77),"revisar"))*400</f>
        <v>0</v>
      </c>
      <c r="R73" s="5">
        <f>IF(AND(datos_campo!AC77&gt;=0,datos_campo!AD77&gt;=0),AVERAGE(datos_campo!AC77:AD77),IF(OR(datos_campo!AC77="",datos_campo!AD77=""),SUM(datos_campo!AC77:AD77),"revisar"))*400</f>
        <v>3200</v>
      </c>
      <c r="S73" s="5">
        <f>IF(AND(datos_campo!AE77&gt;=0,datos_campo!AF77&gt;=0),AVERAGE(datos_campo!AE77:AF77),IF(OR(datos_campo!AE77="",datos_campo!AF77=""),SUM(datos_campo!AE77:AF77),"revisar"))*400</f>
        <v>0</v>
      </c>
      <c r="T73" s="5">
        <f t="shared" si="15"/>
        <v>8200</v>
      </c>
      <c r="U73" s="30">
        <f>IF(AND(datos_campo!AG62&gt;=0,datos_campo!AH62&gt;=0),AVERAGE(datos_campo!AG62:AH62),IF(OR(datos_campo!AG62="",datos_campo!AH62=""),SUM(datos_campo!AG62:AH62),"revisar"))*400</f>
        <v>0</v>
      </c>
      <c r="V73" s="30">
        <f>IF(AND(datos_campo!AI77&gt;=0,datos_campo!AJ77&gt;=0),AVERAGE(datos_campo!AI77:AJ77),IF(OR(datos_campo!AI77="",datos_campo!AJ77=""),SUM(datos_campo!AI77:AJ77),"revisar"))*400</f>
        <v>0</v>
      </c>
      <c r="W73" s="36">
        <f t="shared" si="4"/>
        <v>0</v>
      </c>
    </row>
    <row r="74" spans="1:23" x14ac:dyDescent="0.25">
      <c r="A74" s="29">
        <f>datos_campo!A78</f>
        <v>42934</v>
      </c>
      <c r="B74" s="5" t="str">
        <f>datos_campo!B78</f>
        <v>EUFENIA</v>
      </c>
      <c r="C74" s="80">
        <f>datos_campo!C78</f>
        <v>6</v>
      </c>
      <c r="D74" s="5">
        <f>datos_campo!D78</f>
        <v>4</v>
      </c>
      <c r="E74" s="6">
        <f>datos_campo!E78</f>
        <v>2</v>
      </c>
      <c r="F74" s="5">
        <f>datos_campo!F78</f>
        <v>0</v>
      </c>
      <c r="G74" s="5">
        <f>datos_campo!G78</f>
        <v>5</v>
      </c>
      <c r="H74" s="6">
        <f>(datos_campo!H78/G74)</f>
        <v>61.4</v>
      </c>
      <c r="I74" s="6">
        <f>(datos_campo!I78/G74)</f>
        <v>6.8</v>
      </c>
      <c r="J74" s="6">
        <f t="shared" si="12"/>
        <v>68.2</v>
      </c>
      <c r="K74" s="6">
        <f t="shared" si="13"/>
        <v>90.029325513196483</v>
      </c>
      <c r="L74" s="6">
        <f t="shared" si="14"/>
        <v>9.9706744868035191</v>
      </c>
      <c r="M74" s="7">
        <f>IF(COUNTIF(datos_campo!K78:T78,"&gt;=0")&gt;=1,((SUM(datos_campo!K78:T78)*100)/(COUNTIF(datos_campo!K78:T78,"&gt;=0")*20))," ")</f>
        <v>1.5</v>
      </c>
      <c r="N74" s="5">
        <f>IF(AND(datos_campo!U78&gt;=0,datos_campo!V78&gt;=0),AVERAGE(datos_campo!U78:V78),IF(OR(datos_campo!U78="",datos_campo!V78=""),SUM(datos_campo!U78:V78),"revisar"))*400</f>
        <v>0</v>
      </c>
      <c r="O74" s="5">
        <f>IF(AND(datos_campo!W78&gt;=0,datos_campo!X78&gt;=0),AVERAGE(datos_campo!W78:X78),IF(OR(datos_campo!W78="",datos_campo!X78=""),SUM(datos_campo!W78:X78),"revisar"))*400</f>
        <v>0</v>
      </c>
      <c r="P74" s="5">
        <f>IF(AND(datos_campo!Y78&gt;=0,datos_campo!Z78&gt;=0),AVERAGE(datos_campo!Y78:Z78),IF(OR(datos_campo!Y78="",datos_campo!Z78=""),SUM(datos_campo!Y78:Z78),"revisar"))*400</f>
        <v>800</v>
      </c>
      <c r="Q74" s="5">
        <f>IF(AND(datos_campo!AA78&gt;=0,datos_campo!AB78&gt;=0),AVERAGE(datos_campo!AA78:AB78),IF(OR(datos_campo!AA78="",datos_campo!AB78=""),SUM(datos_campo!AA78:AB78),"revisar"))*400</f>
        <v>0</v>
      </c>
      <c r="R74" s="5">
        <f>IF(AND(datos_campo!AC78&gt;=0,datos_campo!AD78&gt;=0),AVERAGE(datos_campo!AC78:AD78),IF(OR(datos_campo!AC78="",datos_campo!AD78=""),SUM(datos_campo!AC78:AD78),"revisar"))*400</f>
        <v>200</v>
      </c>
      <c r="S74" s="5">
        <f>IF(AND(datos_campo!AE78&gt;=0,datos_campo!AF78&gt;=0),AVERAGE(datos_campo!AE78:AF78),IF(OR(datos_campo!AE78="",datos_campo!AF78=""),SUM(datos_campo!AE78:AF78),"revisar"))*400</f>
        <v>0</v>
      </c>
      <c r="T74" s="5">
        <f t="shared" si="15"/>
        <v>1000</v>
      </c>
      <c r="U74" s="30">
        <f>IF(AND(datos_campo!AG63&gt;=0,datos_campo!AH63&gt;=0),AVERAGE(datos_campo!AG63:AH63),IF(OR(datos_campo!AG63="",datos_campo!AH63=""),SUM(datos_campo!AG63:AH63),"revisar"))*400</f>
        <v>0</v>
      </c>
      <c r="V74" s="30">
        <f>IF(AND(datos_campo!AI78&gt;=0,datos_campo!AJ78&gt;=0),AVERAGE(datos_campo!AI78:AJ78),IF(OR(datos_campo!AI78="",datos_campo!AJ78=""),SUM(datos_campo!AI78:AJ78),"revisar"))*400</f>
        <v>200</v>
      </c>
      <c r="W74" s="36">
        <f t="shared" si="4"/>
        <v>200</v>
      </c>
    </row>
    <row r="75" spans="1:23" x14ac:dyDescent="0.25">
      <c r="A75" s="29">
        <f>datos_campo!A79</f>
        <v>42934</v>
      </c>
      <c r="B75" s="5" t="str">
        <f>datos_campo!B79</f>
        <v>EUFENIA</v>
      </c>
      <c r="C75" s="80">
        <f>datos_campo!C79</f>
        <v>6</v>
      </c>
      <c r="D75" s="5">
        <f>datos_campo!D79</f>
        <v>5</v>
      </c>
      <c r="E75" s="6">
        <f>datos_campo!E79</f>
        <v>2</v>
      </c>
      <c r="F75" s="5">
        <f>datos_campo!F79</f>
        <v>0</v>
      </c>
      <c r="G75" s="5">
        <f>datos_campo!G79</f>
        <v>5</v>
      </c>
      <c r="H75" s="6">
        <f>(datos_campo!H79/G75)</f>
        <v>37.799999999999997</v>
      </c>
      <c r="I75" s="6">
        <f>(datos_campo!I79/G75)</f>
        <v>6.4</v>
      </c>
      <c r="J75" s="6">
        <f t="shared" si="12"/>
        <v>44.199999999999996</v>
      </c>
      <c r="K75" s="6">
        <f t="shared" si="13"/>
        <v>85.520361990950221</v>
      </c>
      <c r="L75" s="6">
        <f t="shared" si="14"/>
        <v>14.479638009049776</v>
      </c>
      <c r="M75" s="7">
        <f>IF(COUNTIF(datos_campo!K79:T79,"&gt;=0")&gt;=1,((SUM(datos_campo!K79:T79)*100)/(COUNTIF(datos_campo!K79:T79,"&gt;=0")*20))," ")</f>
        <v>0</v>
      </c>
      <c r="N75" s="5">
        <f>IF(AND(datos_campo!U79&gt;=0,datos_campo!V79&gt;=0),AVERAGE(datos_campo!U79:V79),IF(OR(datos_campo!U79="",datos_campo!V79=""),SUM(datos_campo!U79:V79),"revisar"))*400</f>
        <v>0</v>
      </c>
      <c r="O75" s="5">
        <f>IF(AND(datos_campo!W79&gt;=0,datos_campo!X79&gt;=0),AVERAGE(datos_campo!W79:X79),IF(OR(datos_campo!W79="",datos_campo!X79=""),SUM(datos_campo!W79:X79),"revisar"))*400</f>
        <v>2000</v>
      </c>
      <c r="P75" s="5">
        <f>IF(AND(datos_campo!Y79&gt;=0,datos_campo!Z79&gt;=0),AVERAGE(datos_campo!Y79:Z79),IF(OR(datos_campo!Y79="",datos_campo!Z79=""),SUM(datos_campo!Y79:Z79),"revisar"))*400</f>
        <v>0</v>
      </c>
      <c r="Q75" s="5">
        <f>IF(AND(datos_campo!AA79&gt;=0,datos_campo!AB79&gt;=0),AVERAGE(datos_campo!AA79:AB79),IF(OR(datos_campo!AA79="",datos_campo!AB79=""),SUM(datos_campo!AA79:AB79),"revisar"))*400</f>
        <v>0</v>
      </c>
      <c r="R75" s="5">
        <f>IF(AND(datos_campo!AC79&gt;=0,datos_campo!AD79&gt;=0),AVERAGE(datos_campo!AC79:AD79),IF(OR(datos_campo!AC79="",datos_campo!AD79=""),SUM(datos_campo!AC79:AD79),"revisar"))*400</f>
        <v>600</v>
      </c>
      <c r="S75" s="5">
        <f>IF(AND(datos_campo!AE79&gt;=0,datos_campo!AF79&gt;=0),AVERAGE(datos_campo!AE79:AF79),IF(OR(datos_campo!AE79="",datos_campo!AF79=""),SUM(datos_campo!AE79:AF79),"revisar"))*400</f>
        <v>0</v>
      </c>
      <c r="T75" s="5">
        <f t="shared" si="15"/>
        <v>2600</v>
      </c>
      <c r="U75" s="30">
        <f>IF(AND(datos_campo!AG64&gt;=0,datos_campo!AH64&gt;=0),AVERAGE(datos_campo!AG64:AH64),IF(OR(datos_campo!AG64="",datos_campo!AH64=""),SUM(datos_campo!AG64:AH64),"revisar"))*400</f>
        <v>0</v>
      </c>
      <c r="V75" s="30">
        <f>IF(AND(datos_campo!AI79&gt;=0,datos_campo!AJ79&gt;=0),AVERAGE(datos_campo!AI79:AJ79),IF(OR(datos_campo!AI79="",datos_campo!AJ79=""),SUM(datos_campo!AI79:AJ79),"revisar"))*400</f>
        <v>0</v>
      </c>
      <c r="W75" s="36">
        <f t="shared" si="4"/>
        <v>0</v>
      </c>
    </row>
    <row r="76" spans="1:23" x14ac:dyDescent="0.25">
      <c r="A76" s="29">
        <f>datos_campo!A80</f>
        <v>42934</v>
      </c>
      <c r="B76" s="5" t="str">
        <f>datos_campo!B80</f>
        <v>EUFENIA</v>
      </c>
      <c r="C76" s="80">
        <f>datos_campo!C80</f>
        <v>6</v>
      </c>
      <c r="D76" s="5">
        <f>datos_campo!D80</f>
        <v>6</v>
      </c>
      <c r="E76" s="6">
        <f>datos_campo!E80</f>
        <v>2</v>
      </c>
      <c r="F76" s="5">
        <f>datos_campo!F80</f>
        <v>0</v>
      </c>
      <c r="G76" s="5">
        <f>datos_campo!G80</f>
        <v>5</v>
      </c>
      <c r="H76" s="6">
        <f>(datos_campo!H80/G76)</f>
        <v>15.4</v>
      </c>
      <c r="I76" s="6">
        <f>(datos_campo!I80/G76)</f>
        <v>13.6</v>
      </c>
      <c r="J76" s="6">
        <f t="shared" si="12"/>
        <v>29</v>
      </c>
      <c r="K76" s="6">
        <f t="shared" si="13"/>
        <v>53.103448275862071</v>
      </c>
      <c r="L76" s="6">
        <f t="shared" si="14"/>
        <v>46.896551724137929</v>
      </c>
      <c r="M76" s="7">
        <f>IF(COUNTIF(datos_campo!K80:T80,"&gt;=0")&gt;=1,((SUM(datos_campo!K80:T80)*100)/(COUNTIF(datos_campo!K80:T80,"&gt;=0")*20))," ")</f>
        <v>0</v>
      </c>
      <c r="N76" s="5">
        <f>IF(AND(datos_campo!U80&gt;=0,datos_campo!V80&gt;=0),AVERAGE(datos_campo!U80:V80),IF(OR(datos_campo!U80="",datos_campo!V80=""),SUM(datos_campo!U80:V80),"revisar"))*400</f>
        <v>0</v>
      </c>
      <c r="O76" s="5">
        <f>IF(AND(datos_campo!W80&gt;=0,datos_campo!X80&gt;=0),AVERAGE(datos_campo!W80:X80),IF(OR(datos_campo!W80="",datos_campo!X80=""),SUM(datos_campo!W80:X80),"revisar"))*400</f>
        <v>2000</v>
      </c>
      <c r="P76" s="5">
        <f>IF(AND(datos_campo!Y80&gt;=0,datos_campo!Z80&gt;=0),AVERAGE(datos_campo!Y80:Z80),IF(OR(datos_campo!Y80="",datos_campo!Z80=""),SUM(datos_campo!Y80:Z80),"revisar"))*400</f>
        <v>0</v>
      </c>
      <c r="Q76" s="5">
        <f>IF(AND(datos_campo!AA80&gt;=0,datos_campo!AB80&gt;=0),AVERAGE(datos_campo!AA80:AB80),IF(OR(datos_campo!AA80="",datos_campo!AB80=""),SUM(datos_campo!AA80:AB80),"revisar"))*400</f>
        <v>0</v>
      </c>
      <c r="R76" s="5">
        <f>IF(AND(datos_campo!AC80&gt;=0,datos_campo!AD80&gt;=0),AVERAGE(datos_campo!AC80:AD80),IF(OR(datos_campo!AC80="",datos_campo!AD80=""),SUM(datos_campo!AC80:AD80),"revisar"))*400</f>
        <v>600</v>
      </c>
      <c r="S76" s="5">
        <f>IF(AND(datos_campo!AE80&gt;=0,datos_campo!AF80&gt;=0),AVERAGE(datos_campo!AE80:AF80),IF(OR(datos_campo!AE80="",datos_campo!AF80=""),SUM(datos_campo!AE80:AF80),"revisar"))*400</f>
        <v>0</v>
      </c>
      <c r="T76" s="5">
        <f t="shared" si="15"/>
        <v>2600</v>
      </c>
      <c r="U76" s="30">
        <f>IF(AND(datos_campo!AG65&gt;=0,datos_campo!AH65&gt;=0),AVERAGE(datos_campo!AG65:AH65),IF(OR(datos_campo!AG65="",datos_campo!AH65=""),SUM(datos_campo!AG65:AH65),"revisar"))*400</f>
        <v>0</v>
      </c>
      <c r="V76" s="30">
        <f>IF(AND(datos_campo!AI80&gt;=0,datos_campo!AJ80&gt;=0),AVERAGE(datos_campo!AI80:AJ80),IF(OR(datos_campo!AI80="",datos_campo!AJ80=""),SUM(datos_campo!AI80:AJ80),"revisar"))*400</f>
        <v>0</v>
      </c>
      <c r="W76" s="36">
        <f t="shared" si="4"/>
        <v>0</v>
      </c>
    </row>
    <row r="77" spans="1:23" x14ac:dyDescent="0.25">
      <c r="A77" s="177">
        <f>datos_campo!A81</f>
        <v>42934</v>
      </c>
      <c r="B77" s="178" t="str">
        <f>datos_campo!B81</f>
        <v>OLGA</v>
      </c>
      <c r="C77" s="179">
        <f>datos_campo!C81</f>
        <v>6</v>
      </c>
      <c r="D77" s="178">
        <f>datos_campo!D81</f>
        <v>7</v>
      </c>
      <c r="E77" s="180">
        <f>datos_campo!E81</f>
        <v>1</v>
      </c>
      <c r="F77" s="178">
        <f>datos_campo!F81</f>
        <v>0</v>
      </c>
      <c r="G77" s="178">
        <f>datos_campo!G81</f>
        <v>5</v>
      </c>
      <c r="H77" s="180">
        <f>(datos_campo!H81/G77)</f>
        <v>25.2</v>
      </c>
      <c r="I77" s="180">
        <f>(datos_campo!I81/G77)</f>
        <v>3</v>
      </c>
      <c r="J77" s="180">
        <f t="shared" si="12"/>
        <v>28.2</v>
      </c>
      <c r="K77" s="180">
        <f t="shared" si="13"/>
        <v>89.361702127659584</v>
      </c>
      <c r="L77" s="180">
        <f t="shared" si="14"/>
        <v>10.638297872340425</v>
      </c>
      <c r="M77" s="181">
        <f>IF(COUNTIF(datos_campo!K81:T81,"&gt;=0")&gt;=1,((SUM(datos_campo!K81:T81)*100)/(COUNTIF(datos_campo!K81:T81,"&gt;=0")*20))," ")</f>
        <v>1.5</v>
      </c>
      <c r="N77" s="178">
        <f>IF(AND(datos_campo!U81&gt;=0,datos_campo!V81&gt;=0),AVERAGE(datos_campo!U81:V81),IF(OR(datos_campo!U81="",datos_campo!V81=""),SUM(datos_campo!U81:V81),"revisar"))*400</f>
        <v>0</v>
      </c>
      <c r="O77" s="178">
        <f>IF(AND(datos_campo!W81&gt;=0,datos_campo!X81&gt;=0),AVERAGE(datos_campo!W81:X81),IF(OR(datos_campo!W81="",datos_campo!X81=""),SUM(datos_campo!W81:X81),"revisar"))*400</f>
        <v>800</v>
      </c>
      <c r="P77" s="178">
        <f>IF(AND(datos_campo!Y81&gt;=0,datos_campo!Z81&gt;=0),AVERAGE(datos_campo!Y81:Z81),IF(OR(datos_campo!Y81="",datos_campo!Z81=""),SUM(datos_campo!Y81:Z81),"revisar"))*400</f>
        <v>0</v>
      </c>
      <c r="Q77" s="178">
        <f>IF(AND(datos_campo!AA81&gt;=0,datos_campo!AB81&gt;=0),AVERAGE(datos_campo!AA81:AB81),IF(OR(datos_campo!AA81="",datos_campo!AB81=""),SUM(datos_campo!AA81:AB81),"revisar"))*400</f>
        <v>0</v>
      </c>
      <c r="R77" s="178">
        <f>IF(AND(datos_campo!AC81&gt;=0,datos_campo!AD81&gt;=0),AVERAGE(datos_campo!AC81:AD81),IF(OR(datos_campo!AC81="",datos_campo!AD81=""),SUM(datos_campo!AC81:AD81),"revisar"))*400</f>
        <v>200</v>
      </c>
      <c r="S77" s="178">
        <f>IF(AND(datos_campo!AE81&gt;=0,datos_campo!AF81&gt;=0),AVERAGE(datos_campo!AE81:AF81),IF(OR(datos_campo!AE81="",datos_campo!AF81=""),SUM(datos_campo!AE81:AF81),"revisar"))*400</f>
        <v>0</v>
      </c>
      <c r="T77" s="178">
        <f t="shared" si="15"/>
        <v>1000</v>
      </c>
      <c r="U77" s="182">
        <f>IF(AND(datos_campo!AG66&gt;=0,datos_campo!AH66&gt;=0),AVERAGE(datos_campo!AG66:AH66),IF(OR(datos_campo!AG66="",datos_campo!AH66=""),SUM(datos_campo!AG66:AH66),"revisar"))*400</f>
        <v>0</v>
      </c>
      <c r="V77" s="182">
        <f>IF(AND(datos_campo!AI81&gt;=0,datos_campo!AJ81&gt;=0),AVERAGE(datos_campo!AI81:AJ81),IF(OR(datos_campo!AI81="",datos_campo!AJ81=""),SUM(datos_campo!AI81:AJ81),"revisar"))*400</f>
        <v>0</v>
      </c>
      <c r="W77" s="183">
        <f t="shared" si="4"/>
        <v>0</v>
      </c>
    </row>
    <row r="78" spans="1:23" x14ac:dyDescent="0.25">
      <c r="A78" s="177">
        <f>datos_campo!A82</f>
        <v>42934</v>
      </c>
      <c r="B78" s="178" t="str">
        <f>datos_campo!B82</f>
        <v>OLGA</v>
      </c>
      <c r="C78" s="179">
        <f>datos_campo!C82</f>
        <v>6</v>
      </c>
      <c r="D78" s="178">
        <f>datos_campo!D82</f>
        <v>8</v>
      </c>
      <c r="E78" s="180">
        <f>datos_campo!E82</f>
        <v>1</v>
      </c>
      <c r="F78" s="178">
        <f>datos_campo!F82</f>
        <v>0</v>
      </c>
      <c r="G78" s="178">
        <f>datos_campo!G82</f>
        <v>5</v>
      </c>
      <c r="H78" s="180">
        <f>(datos_campo!H82/G78)</f>
        <v>32.200000000000003</v>
      </c>
      <c r="I78" s="180">
        <f>(datos_campo!I82/G78)</f>
        <v>4.4000000000000004</v>
      </c>
      <c r="J78" s="180">
        <f t="shared" si="12"/>
        <v>36.6</v>
      </c>
      <c r="K78" s="180">
        <f t="shared" si="13"/>
        <v>87.978142076502735</v>
      </c>
      <c r="L78" s="180">
        <f t="shared" si="14"/>
        <v>12.021857923497269</v>
      </c>
      <c r="M78" s="181">
        <f>IF(COUNTIF(datos_campo!K82:T82,"&gt;=0")&gt;=1,((SUM(datos_campo!K82:T82)*100)/(COUNTIF(datos_campo!K82:T82,"&gt;=0")*20))," ")</f>
        <v>1</v>
      </c>
      <c r="N78" s="178">
        <f>IF(AND(datos_campo!U82&gt;=0,datos_campo!V82&gt;=0),AVERAGE(datos_campo!U82:V82),IF(OR(datos_campo!U82="",datos_campo!V82=""),SUM(datos_campo!U82:V82),"revisar"))*400</f>
        <v>0</v>
      </c>
      <c r="O78" s="178">
        <f>IF(AND(datos_campo!W82&gt;=0,datos_campo!X82&gt;=0),AVERAGE(datos_campo!W82:X82),IF(OR(datos_campo!W82="",datos_campo!X82=""),SUM(datos_campo!W82:X82),"revisar"))*400</f>
        <v>18000</v>
      </c>
      <c r="P78" s="178">
        <f>IF(AND(datos_campo!Y82&gt;=0,datos_campo!Z82&gt;=0),AVERAGE(datos_campo!Y82:Z82),IF(OR(datos_campo!Y82="",datos_campo!Z82=""),SUM(datos_campo!Y82:Z82),"revisar"))*400</f>
        <v>0</v>
      </c>
      <c r="Q78" s="178">
        <f>IF(AND(datos_campo!AA82&gt;=0,datos_campo!AB82&gt;=0),AVERAGE(datos_campo!AA82:AB82),IF(OR(datos_campo!AA82="",datos_campo!AB82=""),SUM(datos_campo!AA82:AB82),"revisar"))*400</f>
        <v>0</v>
      </c>
      <c r="R78" s="178">
        <f>IF(AND(datos_campo!AC82&gt;=0,datos_campo!AD82&gt;=0),AVERAGE(datos_campo!AC82:AD82),IF(OR(datos_campo!AC82="",datos_campo!AD82=""),SUM(datos_campo!AC82:AD82),"revisar"))*400</f>
        <v>1600</v>
      </c>
      <c r="S78" s="178">
        <f>IF(AND(datos_campo!AE82&gt;=0,datos_campo!AF82&gt;=0),AVERAGE(datos_campo!AE82:AF82),IF(OR(datos_campo!AE82="",datos_campo!AF82=""),SUM(datos_campo!AE82:AF82),"revisar"))*400</f>
        <v>0</v>
      </c>
      <c r="T78" s="178">
        <f t="shared" si="15"/>
        <v>19600</v>
      </c>
      <c r="U78" s="182">
        <f>IF(AND(datos_campo!AG67&gt;=0,datos_campo!AH67&gt;=0),AVERAGE(datos_campo!AG67:AH67),IF(OR(datos_campo!AG67="",datos_campo!AH67=""),SUM(datos_campo!AG67:AH67),"revisar"))*400</f>
        <v>0</v>
      </c>
      <c r="V78" s="182">
        <f>IF(AND(datos_campo!AI82&gt;=0,datos_campo!AJ82&gt;=0),AVERAGE(datos_campo!AI82:AJ82),IF(OR(datos_campo!AI82="",datos_campo!AJ82=""),SUM(datos_campo!AI82:AJ82),"revisar"))*400</f>
        <v>200</v>
      </c>
      <c r="W78" s="183">
        <f t="shared" si="4"/>
        <v>200</v>
      </c>
    </row>
    <row r="79" spans="1:23" x14ac:dyDescent="0.25">
      <c r="A79" s="177">
        <f>datos_campo!A83</f>
        <v>42934</v>
      </c>
      <c r="B79" s="178" t="str">
        <f>datos_campo!B83</f>
        <v>OLGA</v>
      </c>
      <c r="C79" s="179">
        <f>datos_campo!C83</f>
        <v>6</v>
      </c>
      <c r="D79" s="178">
        <f>datos_campo!D83</f>
        <v>9</v>
      </c>
      <c r="E79" s="180">
        <f>datos_campo!E83</f>
        <v>1</v>
      </c>
      <c r="F79" s="178">
        <f>datos_campo!F83</f>
        <v>0</v>
      </c>
      <c r="G79" s="178">
        <f>datos_campo!G83</f>
        <v>5</v>
      </c>
      <c r="H79" s="180">
        <f>(datos_campo!H83/G79)</f>
        <v>30.6</v>
      </c>
      <c r="I79" s="180">
        <f>(datos_campo!I83/G79)</f>
        <v>5.6</v>
      </c>
      <c r="J79" s="180">
        <f t="shared" si="12"/>
        <v>36.200000000000003</v>
      </c>
      <c r="K79" s="180">
        <f t="shared" si="13"/>
        <v>84.53038674033148</v>
      </c>
      <c r="L79" s="180">
        <f t="shared" si="14"/>
        <v>15.469613259668508</v>
      </c>
      <c r="M79" s="181">
        <f>IF(COUNTIF(datos_campo!K83:T83,"&gt;=0")&gt;=1,((SUM(datos_campo!K83:T83)*100)/(COUNTIF(datos_campo!K83:T83,"&gt;=0")*20))," ")</f>
        <v>1</v>
      </c>
      <c r="N79" s="178">
        <f>IF(AND(datos_campo!U83&gt;=0,datos_campo!V83&gt;=0),AVERAGE(datos_campo!U83:V83),IF(OR(datos_campo!U83="",datos_campo!V83=""),SUM(datos_campo!U83:V83),"revisar"))*400</f>
        <v>0</v>
      </c>
      <c r="O79" s="178">
        <f>IF(AND(datos_campo!W83&gt;=0,datos_campo!X83&gt;=0),AVERAGE(datos_campo!W83:X83),IF(OR(datos_campo!W83="",datos_campo!X83=""),SUM(datos_campo!W83:X83),"revisar"))*400</f>
        <v>5400</v>
      </c>
      <c r="P79" s="178">
        <f>IF(AND(datos_campo!Y83&gt;=0,datos_campo!Z83&gt;=0),AVERAGE(datos_campo!Y83:Z83),IF(OR(datos_campo!Y83="",datos_campo!Z83=""),SUM(datos_campo!Y83:Z83),"revisar"))*400</f>
        <v>0</v>
      </c>
      <c r="Q79" s="178">
        <f>IF(AND(datos_campo!AA83&gt;=0,datos_campo!AB83&gt;=0),AVERAGE(datos_campo!AA83:AB83),IF(OR(datos_campo!AA83="",datos_campo!AB83=""),SUM(datos_campo!AA83:AB83),"revisar"))*400</f>
        <v>0</v>
      </c>
      <c r="R79" s="178">
        <f>IF(AND(datos_campo!AC83&gt;=0,datos_campo!AD83&gt;=0),AVERAGE(datos_campo!AC83:AD83),IF(OR(datos_campo!AC83="",datos_campo!AD83=""),SUM(datos_campo!AC83:AD83),"revisar"))*400</f>
        <v>800</v>
      </c>
      <c r="S79" s="178">
        <f>IF(AND(datos_campo!AE83&gt;=0,datos_campo!AF83&gt;=0),AVERAGE(datos_campo!AE83:AF83),IF(OR(datos_campo!AE83="",datos_campo!AF83=""),SUM(datos_campo!AE83:AF83),"revisar"))*400</f>
        <v>0</v>
      </c>
      <c r="T79" s="178">
        <f t="shared" si="15"/>
        <v>6200</v>
      </c>
      <c r="U79" s="182">
        <f>IF(AND(datos_campo!AG68&gt;=0,datos_campo!AH68&gt;=0),AVERAGE(datos_campo!AG68:AH68),IF(OR(datos_campo!AG68="",datos_campo!AH68=""),SUM(datos_campo!AG68:AH68),"revisar"))*400</f>
        <v>0</v>
      </c>
      <c r="V79" s="182">
        <f>IF(AND(datos_campo!AI83&gt;=0,datos_campo!AJ83&gt;=0),AVERAGE(datos_campo!AI83:AJ83),IF(OR(datos_campo!AI83="",datos_campo!AJ83=""),SUM(datos_campo!AI83:AJ83),"revisar"))*400</f>
        <v>200</v>
      </c>
      <c r="W79" s="183">
        <f t="shared" si="4"/>
        <v>200</v>
      </c>
    </row>
    <row r="80" spans="1:23" x14ac:dyDescent="0.25">
      <c r="A80" s="177">
        <f>datos_campo!A84</f>
        <v>42934</v>
      </c>
      <c r="B80" s="178" t="str">
        <f>datos_campo!B84</f>
        <v>OLGA</v>
      </c>
      <c r="C80" s="179">
        <f>datos_campo!C84</f>
        <v>6</v>
      </c>
      <c r="D80" s="178">
        <f>datos_campo!D84</f>
        <v>10</v>
      </c>
      <c r="E80" s="180">
        <f>datos_campo!E84</f>
        <v>1</v>
      </c>
      <c r="F80" s="178">
        <f>datos_campo!F84</f>
        <v>0</v>
      </c>
      <c r="G80" s="178">
        <f>datos_campo!G84</f>
        <v>5</v>
      </c>
      <c r="H80" s="180">
        <f>(datos_campo!H84/G80)</f>
        <v>43.8</v>
      </c>
      <c r="I80" s="180">
        <f>(datos_campo!I84/G80)</f>
        <v>1.6</v>
      </c>
      <c r="J80" s="180">
        <f t="shared" si="12"/>
        <v>45.4</v>
      </c>
      <c r="K80" s="180">
        <f t="shared" si="13"/>
        <v>96.47577092511014</v>
      </c>
      <c r="L80" s="180">
        <f t="shared" si="14"/>
        <v>3.5242290748898681</v>
      </c>
      <c r="M80" s="181">
        <f>IF(COUNTIF(datos_campo!K84:T84,"&gt;=0")&gt;=1,((SUM(datos_campo!K84:T84)*100)/(COUNTIF(datos_campo!K84:T84,"&gt;=0")*20))," ")</f>
        <v>2.5</v>
      </c>
      <c r="N80" s="178">
        <f>IF(AND(datos_campo!U84&gt;=0,datos_campo!V84&gt;=0),AVERAGE(datos_campo!U84:V84),IF(OR(datos_campo!U84="",datos_campo!V84=""),SUM(datos_campo!U84:V84),"revisar"))*400</f>
        <v>0</v>
      </c>
      <c r="O80" s="178">
        <f>IF(AND(datos_campo!W84&gt;=0,datos_campo!X84&gt;=0),AVERAGE(datos_campo!W84:X84),IF(OR(datos_campo!W84="",datos_campo!X84=""),SUM(datos_campo!W84:X84),"revisar"))*400</f>
        <v>1000</v>
      </c>
      <c r="P80" s="178">
        <f>IF(AND(datos_campo!Y84&gt;=0,datos_campo!Z84&gt;=0),AVERAGE(datos_campo!Y84:Z84),IF(OR(datos_campo!Y84="",datos_campo!Z84=""),SUM(datos_campo!Y84:Z84),"revisar"))*400</f>
        <v>0</v>
      </c>
      <c r="Q80" s="178">
        <f>IF(AND(datos_campo!AA84&gt;=0,datos_campo!AB84&gt;=0),AVERAGE(datos_campo!AA84:AB84),IF(OR(datos_campo!AA84="",datos_campo!AB84=""),SUM(datos_campo!AA84:AB84),"revisar"))*400</f>
        <v>0</v>
      </c>
      <c r="R80" s="178">
        <f>IF(AND(datos_campo!AC84&gt;=0,datos_campo!AD84&gt;=0),AVERAGE(datos_campo!AC84:AD84),IF(OR(datos_campo!AC84="",datos_campo!AD84=""),SUM(datos_campo!AC84:AD84),"revisar"))*400</f>
        <v>0</v>
      </c>
      <c r="S80" s="178">
        <f>IF(AND(datos_campo!AE84&gt;=0,datos_campo!AF84&gt;=0),AVERAGE(datos_campo!AE84:AF84),IF(OR(datos_campo!AE84="",datos_campo!AF84=""),SUM(datos_campo!AE84:AF84),"revisar"))*400</f>
        <v>0</v>
      </c>
      <c r="T80" s="178">
        <f t="shared" si="15"/>
        <v>1000</v>
      </c>
      <c r="U80" s="182">
        <f>IF(AND(datos_campo!AG69&gt;=0,datos_campo!AH69&gt;=0),AVERAGE(datos_campo!AG69:AH69),IF(OR(datos_campo!AG69="",datos_campo!AH69=""),SUM(datos_campo!AG69:AH69),"revisar"))*400</f>
        <v>0</v>
      </c>
      <c r="V80" s="182">
        <f>IF(AND(datos_campo!AI84&gt;=0,datos_campo!AJ84&gt;=0),AVERAGE(datos_campo!AI84:AJ84),IF(OR(datos_campo!AI84="",datos_campo!AJ84=""),SUM(datos_campo!AI84:AJ84),"revisar"))*400</f>
        <v>400</v>
      </c>
      <c r="W80" s="183">
        <f t="shared" si="4"/>
        <v>400</v>
      </c>
    </row>
    <row r="81" spans="1:23" x14ac:dyDescent="0.25">
      <c r="A81" s="177">
        <f>datos_campo!A85</f>
        <v>42934</v>
      </c>
      <c r="B81" s="178" t="str">
        <f>datos_campo!B85</f>
        <v>OLGA</v>
      </c>
      <c r="C81" s="179">
        <f>datos_campo!C85</f>
        <v>6</v>
      </c>
      <c r="D81" s="178">
        <f>datos_campo!D85</f>
        <v>11</v>
      </c>
      <c r="E81" s="180">
        <f>datos_campo!E85</f>
        <v>1</v>
      </c>
      <c r="F81" s="178">
        <f>datos_campo!F85</f>
        <v>0</v>
      </c>
      <c r="G81" s="178">
        <f>datos_campo!G85</f>
        <v>5</v>
      </c>
      <c r="H81" s="180">
        <f>(datos_campo!H85/G81)</f>
        <v>29</v>
      </c>
      <c r="I81" s="180">
        <f>(datos_campo!I85/G81)</f>
        <v>3.6</v>
      </c>
      <c r="J81" s="180">
        <f t="shared" si="12"/>
        <v>32.6</v>
      </c>
      <c r="K81" s="180">
        <f t="shared" si="13"/>
        <v>88.957055214723923</v>
      </c>
      <c r="L81" s="180">
        <f t="shared" si="14"/>
        <v>11.042944785276074</v>
      </c>
      <c r="M81" s="181">
        <f>IF(COUNTIF(datos_campo!K85:T85,"&gt;=0")&gt;=1,((SUM(datos_campo!K85:T85)*100)/(COUNTIF(datos_campo!K85:T85,"&gt;=0")*20))," ")</f>
        <v>2.5</v>
      </c>
      <c r="N81" s="178">
        <f>IF(AND(datos_campo!U85&gt;=0,datos_campo!V85&gt;=0),AVERAGE(datos_campo!U85:V85),IF(OR(datos_campo!U85="",datos_campo!V85=""),SUM(datos_campo!U85:V85),"revisar"))*400</f>
        <v>0</v>
      </c>
      <c r="O81" s="178">
        <f>IF(AND(datos_campo!W85&gt;=0,datos_campo!X85&gt;=0),AVERAGE(datos_campo!W85:X85),IF(OR(datos_campo!W85="",datos_campo!X85=""),SUM(datos_campo!W85:X85),"revisar"))*400</f>
        <v>5600</v>
      </c>
      <c r="P81" s="178">
        <f>IF(AND(datos_campo!Y85&gt;=0,datos_campo!Z85&gt;=0),AVERAGE(datos_campo!Y85:Z85),IF(OR(datos_campo!Y85="",datos_campo!Z85=""),SUM(datos_campo!Y85:Z85),"revisar"))*400</f>
        <v>0</v>
      </c>
      <c r="Q81" s="178">
        <f>IF(AND(datos_campo!AA85&gt;=0,datos_campo!AB85&gt;=0),AVERAGE(datos_campo!AA85:AB85),IF(OR(datos_campo!AA85="",datos_campo!AB85=""),SUM(datos_campo!AA85:AB85),"revisar"))*400</f>
        <v>0</v>
      </c>
      <c r="R81" s="178">
        <f>IF(AND(datos_campo!AC85&gt;=0,datos_campo!AD85&gt;=0),AVERAGE(datos_campo!AC85:AD85),IF(OR(datos_campo!AC85="",datos_campo!AD85=""),SUM(datos_campo!AC85:AD85),"revisar"))*400</f>
        <v>2600</v>
      </c>
      <c r="S81" s="178">
        <f>IF(AND(datos_campo!AE85&gt;=0,datos_campo!AF85&gt;=0),AVERAGE(datos_campo!AE85:AF85),IF(OR(datos_campo!AE85="",datos_campo!AF85=""),SUM(datos_campo!AE85:AF85),"revisar"))*400</f>
        <v>0</v>
      </c>
      <c r="T81" s="178">
        <f t="shared" si="15"/>
        <v>8200</v>
      </c>
      <c r="U81" s="182">
        <f>IF(AND(datos_campo!AG70&gt;=0,datos_campo!AH70&gt;=0),AVERAGE(datos_campo!AG70:AH70),IF(OR(datos_campo!AG70="",datos_campo!AH70=""),SUM(datos_campo!AG70:AH70),"revisar"))*400</f>
        <v>0</v>
      </c>
      <c r="V81" s="182">
        <f>IF(AND(datos_campo!AI85&gt;=0,datos_campo!AJ85&gt;=0),AVERAGE(datos_campo!AI85:AJ85),IF(OR(datos_campo!AI85="",datos_campo!AJ85=""),SUM(datos_campo!AI85:AJ85),"revisar"))*400</f>
        <v>600</v>
      </c>
      <c r="W81" s="183">
        <f t="shared" si="4"/>
        <v>600</v>
      </c>
    </row>
    <row r="82" spans="1:23" ht="15.75" thickBot="1" x14ac:dyDescent="0.3">
      <c r="A82" s="184">
        <f>datos_campo!A86</f>
        <v>42934</v>
      </c>
      <c r="B82" s="185" t="str">
        <f>datos_campo!B86</f>
        <v>OLGA</v>
      </c>
      <c r="C82" s="186">
        <f>datos_campo!C86</f>
        <v>6</v>
      </c>
      <c r="D82" s="185">
        <f>datos_campo!D86</f>
        <v>12</v>
      </c>
      <c r="E82" s="187">
        <f>datos_campo!E86</f>
        <v>1</v>
      </c>
      <c r="F82" s="185">
        <f>datos_campo!F86</f>
        <v>0</v>
      </c>
      <c r="G82" s="185">
        <f>datos_campo!G86</f>
        <v>5</v>
      </c>
      <c r="H82" s="187">
        <f>(datos_campo!H86/G82)</f>
        <v>35.6</v>
      </c>
      <c r="I82" s="187">
        <f>(datos_campo!I86/G82)</f>
        <v>4.2</v>
      </c>
      <c r="J82" s="187">
        <f t="shared" si="12"/>
        <v>39.800000000000004</v>
      </c>
      <c r="K82" s="187">
        <f t="shared" si="13"/>
        <v>89.447236180904511</v>
      </c>
      <c r="L82" s="187">
        <f t="shared" si="14"/>
        <v>10.552763819095476</v>
      </c>
      <c r="M82" s="188">
        <f>IF(COUNTIF(datos_campo!K86:T86,"&gt;=0")&gt;=1,((SUM(datos_campo!K86:T86)*100)/(COUNTIF(datos_campo!K86:T86,"&gt;=0")*20))," ")</f>
        <v>6.5</v>
      </c>
      <c r="N82" s="185">
        <f>IF(AND(datos_campo!U86&gt;=0,datos_campo!V86&gt;=0),AVERAGE(datos_campo!U86:V86),IF(OR(datos_campo!U86="",datos_campo!V86=""),SUM(datos_campo!U86:V86),"revisar"))*400</f>
        <v>0</v>
      </c>
      <c r="O82" s="185">
        <f>IF(AND(datos_campo!W86&gt;=0,datos_campo!X86&gt;=0),AVERAGE(datos_campo!W86:X86),IF(OR(datos_campo!W86="",datos_campo!X86=""),SUM(datos_campo!W86:X86),"revisar"))*400</f>
        <v>3000</v>
      </c>
      <c r="P82" s="185">
        <f>IF(AND(datos_campo!Y86&gt;=0,datos_campo!Z86&gt;=0),AVERAGE(datos_campo!Y86:Z86),IF(OR(datos_campo!Y86="",datos_campo!Z86=""),SUM(datos_campo!Y86:Z86),"revisar"))*400</f>
        <v>0</v>
      </c>
      <c r="Q82" s="185">
        <f>IF(AND(datos_campo!AA86&gt;=0,datos_campo!AB86&gt;=0),AVERAGE(datos_campo!AA86:AB86),IF(OR(datos_campo!AA86="",datos_campo!AB86=""),SUM(datos_campo!AA86:AB86),"revisar"))*400</f>
        <v>0</v>
      </c>
      <c r="R82" s="185">
        <f>IF(AND(datos_campo!AC86&gt;=0,datos_campo!AD86&gt;=0),AVERAGE(datos_campo!AC86:AD86),IF(OR(datos_campo!AC86="",datos_campo!AD86=""),SUM(datos_campo!AC86:AD86),"revisar"))*400</f>
        <v>3400</v>
      </c>
      <c r="S82" s="185">
        <f>IF(AND(datos_campo!AE86&gt;=0,datos_campo!AF86&gt;=0),AVERAGE(datos_campo!AE86:AF86),IF(OR(datos_campo!AE86="",datos_campo!AF86=""),SUM(datos_campo!AE86:AF86),"revisar"))*400</f>
        <v>0</v>
      </c>
      <c r="T82" s="185">
        <f t="shared" si="15"/>
        <v>6400</v>
      </c>
      <c r="U82" s="189">
        <f>IF(AND(datos_campo!AG71&gt;=0,datos_campo!AH71&gt;=0),AVERAGE(datos_campo!AG71:AH71),IF(OR(datos_campo!AG71="",datos_campo!AH71=""),SUM(datos_campo!AG71:AH71),"revisar"))*400</f>
        <v>0</v>
      </c>
      <c r="V82" s="189">
        <f>IF(AND(datos_campo!AI86&gt;=0,datos_campo!AJ86&gt;=0),AVERAGE(datos_campo!AI86:AJ86),IF(OR(datos_campo!AI86="",datos_campo!AJ86=""),SUM(datos_campo!AI86:AJ86),"revisar"))*400</f>
        <v>200</v>
      </c>
      <c r="W82" s="190">
        <f t="shared" si="4"/>
        <v>200</v>
      </c>
    </row>
    <row r="83" spans="1:23" x14ac:dyDescent="0.25">
      <c r="A83" s="25">
        <f>datos_campo!A87</f>
        <v>42969</v>
      </c>
      <c r="B83" s="26" t="str">
        <f>datos_campo!B87</f>
        <v>EUFENIA</v>
      </c>
      <c r="C83" s="79">
        <f>datos_campo!C87</f>
        <v>7</v>
      </c>
      <c r="D83" s="26">
        <f>datos_campo!D87</f>
        <v>1</v>
      </c>
      <c r="E83" s="27">
        <f>datos_campo!E87</f>
        <v>2</v>
      </c>
      <c r="F83" s="26">
        <f>datos_campo!F87</f>
        <v>0</v>
      </c>
      <c r="G83" s="26">
        <f>datos_campo!G87</f>
        <v>5</v>
      </c>
      <c r="H83" s="27">
        <f>(datos_campo!H87/G83)</f>
        <v>38</v>
      </c>
      <c r="I83" s="27">
        <f>(datos_campo!I87/G83)</f>
        <v>3.6</v>
      </c>
      <c r="J83" s="27">
        <f t="shared" si="12"/>
        <v>41.6</v>
      </c>
      <c r="K83" s="27">
        <f t="shared" si="13"/>
        <v>91.34615384615384</v>
      </c>
      <c r="L83" s="27">
        <f t="shared" si="14"/>
        <v>8.6538461538461533</v>
      </c>
      <c r="M83" s="28">
        <f>IF(COUNTIF(datos_campo!K87:T87,"&gt;=0")&gt;=1,((SUM(datos_campo!K87:T87)*100)/(COUNTIF(datos_campo!K87:T87,"&gt;=0")*20))," ")</f>
        <v>1</v>
      </c>
      <c r="N83" s="26">
        <f>IF(AND(datos_campo!U87&gt;=0,datos_campo!V87&gt;=0),AVERAGE(datos_campo!U87:V87),IF(OR(datos_campo!U87="",datos_campo!V87=""),SUM(datos_campo!U87:V87),"revisar"))*400</f>
        <v>0</v>
      </c>
      <c r="O83" s="26">
        <f>IF(AND(datos_campo!W87&gt;=0,datos_campo!X87&gt;=0),AVERAGE(datos_campo!W87:X87),IF(OR(datos_campo!W87="",datos_campo!X87=""),SUM(datos_campo!W87:X87),"revisar"))*400</f>
        <v>1600</v>
      </c>
      <c r="P83" s="26">
        <f>IF(AND(datos_campo!Y87&gt;=0,datos_campo!Z87&gt;=0),AVERAGE(datos_campo!Y87:Z87),IF(OR(datos_campo!Y87="",datos_campo!Z87=""),SUM(datos_campo!Y87:Z87),"revisar"))*400</f>
        <v>200</v>
      </c>
      <c r="Q83" s="26">
        <f>IF(AND(datos_campo!AA87&gt;=0,datos_campo!AB87&gt;=0),AVERAGE(datos_campo!AA87:AB87),IF(OR(datos_campo!AA87="",datos_campo!AB87=""),SUM(datos_campo!AA87:AB87),"revisar"))*400</f>
        <v>200</v>
      </c>
      <c r="R83" s="26">
        <f>IF(AND(datos_campo!AC87&gt;=0,datos_campo!AD87&gt;=0),AVERAGE(datos_campo!AC87:AD87),IF(OR(datos_campo!AC87="",datos_campo!AD87=""),SUM(datos_campo!AC87:AD87),"revisar"))*400</f>
        <v>8600</v>
      </c>
      <c r="S83" s="26">
        <f>IF(AND(datos_campo!AE87&gt;=0,datos_campo!AF87&gt;=0),AVERAGE(datos_campo!AE87:AF87),IF(OR(datos_campo!AE87="",datos_campo!AF87=""),SUM(datos_campo!AE87:AF87),"revisar"))*400</f>
        <v>0</v>
      </c>
      <c r="T83" s="26">
        <f t="shared" si="15"/>
        <v>10600</v>
      </c>
      <c r="U83" s="26">
        <f>IF(AND(datos_campo!AG72&gt;=0,datos_campo!AH72&gt;=0),AVERAGE(datos_campo!AG72:AH72),IF(OR(datos_campo!AG72="",datos_campo!AH72=""),SUM(datos_campo!AG72:AH72),"revisar"))*400</f>
        <v>0</v>
      </c>
      <c r="V83" s="26">
        <f>IF(AND(datos_campo!AI87&gt;=0,datos_campo!AJ87&gt;=0),AVERAGE(datos_campo!AI87:AJ87),IF(OR(datos_campo!AI87="",datos_campo!AJ87=""),SUM(datos_campo!AI87:AJ87),"revisar"))*400</f>
        <v>600</v>
      </c>
      <c r="W83" s="35">
        <f t="shared" si="4"/>
        <v>600</v>
      </c>
    </row>
    <row r="84" spans="1:23" x14ac:dyDescent="0.25">
      <c r="A84" s="29">
        <f>datos_campo!A88</f>
        <v>42969</v>
      </c>
      <c r="B84" s="5" t="str">
        <f>datos_campo!B88</f>
        <v>EUFENIA</v>
      </c>
      <c r="C84" s="80">
        <f>datos_campo!C88</f>
        <v>7</v>
      </c>
      <c r="D84" s="5">
        <f>datos_campo!D88</f>
        <v>2</v>
      </c>
      <c r="E84" s="6">
        <f>datos_campo!E88</f>
        <v>2</v>
      </c>
      <c r="F84" s="5">
        <f>datos_campo!F88</f>
        <v>0</v>
      </c>
      <c r="G84" s="5">
        <f>datos_campo!G88</f>
        <v>5</v>
      </c>
      <c r="H84" s="6">
        <f>(datos_campo!H88/G84)</f>
        <v>42.4</v>
      </c>
      <c r="I84" s="6">
        <f>(datos_campo!I88/G84)</f>
        <v>5.6</v>
      </c>
      <c r="J84" s="6">
        <f t="shared" si="12"/>
        <v>48</v>
      </c>
      <c r="K84" s="6">
        <f t="shared" si="13"/>
        <v>88.333333333333329</v>
      </c>
      <c r="L84" s="6">
        <f t="shared" si="14"/>
        <v>11.666666666666666</v>
      </c>
      <c r="M84" s="7">
        <f>IF(COUNTIF(datos_campo!K88:T88,"&gt;=0")&gt;=1,((SUM(datos_campo!K88:T88)*100)/(COUNTIF(datos_campo!K88:T88,"&gt;=0")*20))," ")</f>
        <v>7.5</v>
      </c>
      <c r="N84" s="5">
        <f>IF(AND(datos_campo!U88&gt;=0,datos_campo!V88&gt;=0),AVERAGE(datos_campo!U88:V88),IF(OR(datos_campo!U88="",datos_campo!V88=""),SUM(datos_campo!U88:V88),"revisar"))*400</f>
        <v>0</v>
      </c>
      <c r="O84" s="5">
        <f>IF(AND(datos_campo!W88&gt;=0,datos_campo!X88&gt;=0),AVERAGE(datos_campo!W88:X88),IF(OR(datos_campo!W88="",datos_campo!X88=""),SUM(datos_campo!W88:X88),"revisar"))*400</f>
        <v>34400</v>
      </c>
      <c r="P84" s="5">
        <f>IF(AND(datos_campo!Y88&gt;=0,datos_campo!Z88&gt;=0),AVERAGE(datos_campo!Y88:Z88),IF(OR(datos_campo!Y88="",datos_campo!Z88=""),SUM(datos_campo!Y88:Z88),"revisar"))*400</f>
        <v>0</v>
      </c>
      <c r="Q84" s="5">
        <f>IF(AND(datos_campo!AA88&gt;=0,datos_campo!AB88&gt;=0),AVERAGE(datos_campo!AA88:AB88),IF(OR(datos_campo!AA88="",datos_campo!AB88=""),SUM(datos_campo!AA88:AB88),"revisar"))*400</f>
        <v>0</v>
      </c>
      <c r="R84" s="5">
        <f>IF(AND(datos_campo!AC88&gt;=0,datos_campo!AD88&gt;=0),AVERAGE(datos_campo!AC88:AD88),IF(OR(datos_campo!AC88="",datos_campo!AD88=""),SUM(datos_campo!AC88:AD88),"revisar"))*400</f>
        <v>14400</v>
      </c>
      <c r="S84" s="5">
        <f>IF(AND(datos_campo!AE88&gt;=0,datos_campo!AF88&gt;=0),AVERAGE(datos_campo!AE88:AF88),IF(OR(datos_campo!AE88="",datos_campo!AF88=""),SUM(datos_campo!AE88:AF88),"revisar"))*400</f>
        <v>0</v>
      </c>
      <c r="T84" s="5">
        <f t="shared" si="15"/>
        <v>48800</v>
      </c>
      <c r="U84" s="30">
        <f>IF(AND(datos_campo!AG73&gt;=0,datos_campo!AH73&gt;=0),AVERAGE(datos_campo!AG73:AH73),IF(OR(datos_campo!AG73="",datos_campo!AH73=""),SUM(datos_campo!AG73:AH73),"revisar"))*400</f>
        <v>0</v>
      </c>
      <c r="V84" s="30">
        <f>IF(AND(datos_campo!AI88&gt;=0,datos_campo!AJ88&gt;=0),AVERAGE(datos_campo!AI88:AJ88),IF(OR(datos_campo!AI88="",datos_campo!AJ88=""),SUM(datos_campo!AI88:AJ88),"revisar"))*400</f>
        <v>400</v>
      </c>
      <c r="W84" s="36">
        <f t="shared" si="4"/>
        <v>400</v>
      </c>
    </row>
    <row r="85" spans="1:23" x14ac:dyDescent="0.25">
      <c r="A85" s="29">
        <f>datos_campo!A89</f>
        <v>42969</v>
      </c>
      <c r="B85" s="5" t="str">
        <f>datos_campo!B89</f>
        <v>EUFENIA</v>
      </c>
      <c r="C85" s="80">
        <f>datos_campo!C89</f>
        <v>7</v>
      </c>
      <c r="D85" s="5">
        <f>datos_campo!D89</f>
        <v>3</v>
      </c>
      <c r="E85" s="6">
        <f>datos_campo!E89</f>
        <v>2</v>
      </c>
      <c r="F85" s="5">
        <f>datos_campo!F89</f>
        <v>0</v>
      </c>
      <c r="G85" s="5">
        <f>datos_campo!G89</f>
        <v>5</v>
      </c>
      <c r="H85" s="6">
        <f>(datos_campo!H89/G85)</f>
        <v>40.799999999999997</v>
      </c>
      <c r="I85" s="6">
        <f>(datos_campo!I89/G85)</f>
        <v>12.4</v>
      </c>
      <c r="J85" s="6">
        <f t="shared" si="12"/>
        <v>53.199999999999996</v>
      </c>
      <c r="K85" s="6">
        <f t="shared" si="13"/>
        <v>76.691729323308266</v>
      </c>
      <c r="L85" s="6">
        <f t="shared" si="14"/>
        <v>23.30827067669173</v>
      </c>
      <c r="M85" s="7">
        <f>IF(COUNTIF(datos_campo!K89:T89,"&gt;=0")&gt;=1,((SUM(datos_campo!K89:T89)*100)/(COUNTIF(datos_campo!K89:T89,"&gt;=0")*20))," ")</f>
        <v>6</v>
      </c>
      <c r="N85" s="5">
        <f>IF(AND(datos_campo!U89&gt;=0,datos_campo!V89&gt;=0),AVERAGE(datos_campo!U89:V89),IF(OR(datos_campo!U89="",datos_campo!V89=""),SUM(datos_campo!U89:V89),"revisar"))*400</f>
        <v>0</v>
      </c>
      <c r="O85" s="5">
        <f>IF(AND(datos_campo!W89&gt;=0,datos_campo!X89&gt;=0),AVERAGE(datos_campo!W89:X89),IF(OR(datos_campo!W89="",datos_campo!X89=""),SUM(datos_campo!W89:X89),"revisar"))*400</f>
        <v>19200</v>
      </c>
      <c r="P85" s="5">
        <f>IF(AND(datos_campo!Y89&gt;=0,datos_campo!Z89&gt;=0),AVERAGE(datos_campo!Y89:Z89),IF(OR(datos_campo!Y89="",datos_campo!Z89=""),SUM(datos_campo!Y89:Z89),"revisar"))*400</f>
        <v>0</v>
      </c>
      <c r="Q85" s="5">
        <f>IF(AND(datos_campo!AA89&gt;=0,datos_campo!AB89&gt;=0),AVERAGE(datos_campo!AA89:AB89),IF(OR(datos_campo!AA89="",datos_campo!AB89=""),SUM(datos_campo!AA89:AB89),"revisar"))*400</f>
        <v>800</v>
      </c>
      <c r="R85" s="5">
        <f>IF(AND(datos_campo!AC89&gt;=0,datos_campo!AD89&gt;=0),AVERAGE(datos_campo!AC89:AD89),IF(OR(datos_campo!AC89="",datos_campo!AD89=""),SUM(datos_campo!AC89:AD89),"revisar"))*400</f>
        <v>29400</v>
      </c>
      <c r="S85" s="5">
        <f>IF(AND(datos_campo!AE89&gt;=0,datos_campo!AF89&gt;=0),AVERAGE(datos_campo!AE89:AF89),IF(OR(datos_campo!AE89="",datos_campo!AF89=""),SUM(datos_campo!AE89:AF89),"revisar"))*400</f>
        <v>0</v>
      </c>
      <c r="T85" s="5">
        <f t="shared" si="15"/>
        <v>49400</v>
      </c>
      <c r="U85" s="30">
        <f>IF(AND(datos_campo!AG74&gt;=0,datos_campo!AH74&gt;=0),AVERAGE(datos_campo!AG74:AH74),IF(OR(datos_campo!AG74="",datos_campo!AH74=""),SUM(datos_campo!AG74:AH74),"revisar"))*400</f>
        <v>0</v>
      </c>
      <c r="V85" s="30">
        <f>IF(AND(datos_campo!AI89&gt;=0,datos_campo!AJ89&gt;=0),AVERAGE(datos_campo!AI89:AJ89),IF(OR(datos_campo!AI89="",datos_campo!AJ89=""),SUM(datos_campo!AI89:AJ89),"revisar"))*400</f>
        <v>2800</v>
      </c>
      <c r="W85" s="36">
        <f t="shared" si="4"/>
        <v>2800</v>
      </c>
    </row>
    <row r="86" spans="1:23" x14ac:dyDescent="0.25">
      <c r="A86" s="29">
        <f>datos_campo!A90</f>
        <v>42969</v>
      </c>
      <c r="B86" s="5" t="str">
        <f>datos_campo!B90</f>
        <v>EUFENIA</v>
      </c>
      <c r="C86" s="80">
        <f>datos_campo!C90</f>
        <v>7</v>
      </c>
      <c r="D86" s="5">
        <f>datos_campo!D90</f>
        <v>4</v>
      </c>
      <c r="E86" s="6">
        <f>datos_campo!E90</f>
        <v>2</v>
      </c>
      <c r="F86" s="5">
        <f>datos_campo!F90</f>
        <v>0</v>
      </c>
      <c r="G86" s="5">
        <f>datos_campo!G90</f>
        <v>5</v>
      </c>
      <c r="H86" s="6">
        <f>(datos_campo!H90/G86)</f>
        <v>79.599999999999994</v>
      </c>
      <c r="I86" s="6">
        <f>(datos_campo!I90/G86)</f>
        <v>4</v>
      </c>
      <c r="J86" s="6">
        <f t="shared" si="12"/>
        <v>83.6</v>
      </c>
      <c r="K86" s="6">
        <f t="shared" si="13"/>
        <v>95.215311004784681</v>
      </c>
      <c r="L86" s="6">
        <f t="shared" si="14"/>
        <v>4.7846889952153111</v>
      </c>
      <c r="M86" s="7">
        <f>IF(COUNTIF(datos_campo!K90:T90,"&gt;=0")&gt;=1,((SUM(datos_campo!K90:T90)*100)/(COUNTIF(datos_campo!K90:T90,"&gt;=0")*20))," ")</f>
        <v>1</v>
      </c>
      <c r="N86" s="5">
        <f>IF(AND(datos_campo!U90&gt;=0,datos_campo!V90&gt;=0),AVERAGE(datos_campo!U90:V90),IF(OR(datos_campo!U90="",datos_campo!V90=""),SUM(datos_campo!U90:V90),"revisar"))*400</f>
        <v>0</v>
      </c>
      <c r="O86" s="5">
        <f>IF(AND(datos_campo!W90&gt;=0,datos_campo!X90&gt;=0),AVERAGE(datos_campo!W90:X90),IF(OR(datos_campo!W90="",datos_campo!X90=""),SUM(datos_campo!W90:X90),"revisar"))*400</f>
        <v>10000</v>
      </c>
      <c r="P86" s="5">
        <f>IF(AND(datos_campo!Y90&gt;=0,datos_campo!Z90&gt;=0),AVERAGE(datos_campo!Y90:Z90),IF(OR(datos_campo!Y90="",datos_campo!Z90=""),SUM(datos_campo!Y90:Z90),"revisar"))*400</f>
        <v>0</v>
      </c>
      <c r="Q86" s="5">
        <f>IF(AND(datos_campo!AA90&gt;=0,datos_campo!AB90&gt;=0),AVERAGE(datos_campo!AA90:AB90),IF(OR(datos_campo!AA90="",datos_campo!AB90=""),SUM(datos_campo!AA90:AB90),"revisar"))*400</f>
        <v>200</v>
      </c>
      <c r="R86" s="5">
        <f>IF(AND(datos_campo!AC90&gt;=0,datos_campo!AD90&gt;=0),AVERAGE(datos_campo!AC90:AD90),IF(OR(datos_campo!AC90="",datos_campo!AD90=""),SUM(datos_campo!AC90:AD90),"revisar"))*400</f>
        <v>200</v>
      </c>
      <c r="S86" s="5">
        <f>IF(AND(datos_campo!AE90&gt;=0,datos_campo!AF90&gt;=0),AVERAGE(datos_campo!AE90:AF90),IF(OR(datos_campo!AE90="",datos_campo!AF90=""),SUM(datos_campo!AE90:AF90),"revisar"))*400</f>
        <v>0</v>
      </c>
      <c r="T86" s="5">
        <f t="shared" si="15"/>
        <v>10400</v>
      </c>
      <c r="U86" s="30">
        <f>IF(AND(datos_campo!AG75&gt;=0,datos_campo!AH75&gt;=0),AVERAGE(datos_campo!AG75:AH75),IF(OR(datos_campo!AG75="",datos_campo!AH75=""),SUM(datos_campo!AG75:AH75),"revisar"))*400</f>
        <v>0</v>
      </c>
      <c r="V86" s="30">
        <f>IF(AND(datos_campo!AI90&gt;=0,datos_campo!AJ90&gt;=0),AVERAGE(datos_campo!AI90:AJ90),IF(OR(datos_campo!AI90="",datos_campo!AJ90=""),SUM(datos_campo!AI90:AJ90),"revisar"))*400</f>
        <v>400</v>
      </c>
      <c r="W86" s="36">
        <f t="shared" si="4"/>
        <v>400</v>
      </c>
    </row>
    <row r="87" spans="1:23" x14ac:dyDescent="0.25">
      <c r="A87" s="29">
        <f>datos_campo!A91</f>
        <v>42969</v>
      </c>
      <c r="B87" s="5" t="str">
        <f>datos_campo!B91</f>
        <v>EUFENIA</v>
      </c>
      <c r="C87" s="80">
        <f>datos_campo!C91</f>
        <v>7</v>
      </c>
      <c r="D87" s="5">
        <f>datos_campo!D91</f>
        <v>5</v>
      </c>
      <c r="E87" s="6">
        <f>datos_campo!E91</f>
        <v>2</v>
      </c>
      <c r="F87" s="5">
        <f>datos_campo!F91</f>
        <v>0</v>
      </c>
      <c r="G87" s="5">
        <f>datos_campo!G91</f>
        <v>5</v>
      </c>
      <c r="H87" s="6">
        <f>(datos_campo!H91/G87)</f>
        <v>38.6</v>
      </c>
      <c r="I87" s="6">
        <f>(datos_campo!I91/G87)</f>
        <v>2.8</v>
      </c>
      <c r="J87" s="6">
        <f t="shared" si="12"/>
        <v>41.4</v>
      </c>
      <c r="K87" s="6">
        <f t="shared" si="13"/>
        <v>93.236714975845416</v>
      </c>
      <c r="L87" s="6">
        <f t="shared" si="14"/>
        <v>6.7632850241545892</v>
      </c>
      <c r="M87" s="7">
        <f>IF(COUNTIF(datos_campo!K91:T91,"&gt;=0")&gt;=1,((SUM(datos_campo!K91:T91)*100)/(COUNTIF(datos_campo!K91:T91,"&gt;=0")*20))," ")</f>
        <v>0.5</v>
      </c>
      <c r="N87" s="5">
        <f>IF(AND(datos_campo!U91&gt;=0,datos_campo!V91&gt;=0),AVERAGE(datos_campo!U91:V91),IF(OR(datos_campo!U91="",datos_campo!V91=""),SUM(datos_campo!U91:V91),"revisar"))*400</f>
        <v>0</v>
      </c>
      <c r="O87" s="5">
        <f>IF(AND(datos_campo!W91&gt;=0,datos_campo!X91&gt;=0),AVERAGE(datos_campo!W91:X91),IF(OR(datos_campo!W91="",datos_campo!X91=""),SUM(datos_campo!W91:X91),"revisar"))*400</f>
        <v>600</v>
      </c>
      <c r="P87" s="5">
        <f>IF(AND(datos_campo!Y91&gt;=0,datos_campo!Z91&gt;=0),AVERAGE(datos_campo!Y91:Z91),IF(OR(datos_campo!Y91="",datos_campo!Z91=""),SUM(datos_campo!Y91:Z91),"revisar"))*400</f>
        <v>0</v>
      </c>
      <c r="Q87" s="5">
        <f>IF(AND(datos_campo!AA91&gt;=0,datos_campo!AB91&gt;=0),AVERAGE(datos_campo!AA91:AB91),IF(OR(datos_campo!AA91="",datos_campo!AB91=""),SUM(datos_campo!AA91:AB91),"revisar"))*400</f>
        <v>0</v>
      </c>
      <c r="R87" s="5">
        <f>IF(AND(datos_campo!AC91&gt;=0,datos_campo!AD91&gt;=0),AVERAGE(datos_campo!AC91:AD91),IF(OR(datos_campo!AC91="",datos_campo!AD91=""),SUM(datos_campo!AC91:AD91),"revisar"))*400</f>
        <v>0</v>
      </c>
      <c r="S87" s="5">
        <f>IF(AND(datos_campo!AE91&gt;=0,datos_campo!AF91&gt;=0),AVERAGE(datos_campo!AE91:AF91),IF(OR(datos_campo!AE91="",datos_campo!AF91=""),SUM(datos_campo!AE91:AF91),"revisar"))*400</f>
        <v>0</v>
      </c>
      <c r="T87" s="5">
        <f t="shared" si="15"/>
        <v>600</v>
      </c>
      <c r="U87" s="30">
        <f>IF(AND(datos_campo!AG76&gt;=0,datos_campo!AH76&gt;=0),AVERAGE(datos_campo!AG76:AH76),IF(OR(datos_campo!AG76="",datos_campo!AH76=""),SUM(datos_campo!AG76:AH76),"revisar"))*400</f>
        <v>0</v>
      </c>
      <c r="V87" s="30">
        <f>IF(AND(datos_campo!AI91&gt;=0,datos_campo!AJ91&gt;=0),AVERAGE(datos_campo!AI91:AJ91),IF(OR(datos_campo!AI91="",datos_campo!AJ91=""),SUM(datos_campo!AI91:AJ91),"revisar"))*400</f>
        <v>200</v>
      </c>
      <c r="W87" s="36">
        <f t="shared" si="4"/>
        <v>200</v>
      </c>
    </row>
    <row r="88" spans="1:23" x14ac:dyDescent="0.25">
      <c r="A88" s="29">
        <f>datos_campo!A92</f>
        <v>42969</v>
      </c>
      <c r="B88" s="5" t="str">
        <f>datos_campo!B92</f>
        <v>EUFENIA</v>
      </c>
      <c r="C88" s="80">
        <f>datos_campo!C92</f>
        <v>7</v>
      </c>
      <c r="D88" s="5">
        <f>datos_campo!D92</f>
        <v>6</v>
      </c>
      <c r="E88" s="6">
        <f>datos_campo!E92</f>
        <v>2</v>
      </c>
      <c r="F88" s="5">
        <f>datos_campo!F92</f>
        <v>0</v>
      </c>
      <c r="G88" s="5">
        <f>datos_campo!G92</f>
        <v>5</v>
      </c>
      <c r="H88" s="6">
        <f>(datos_campo!H92/G88)</f>
        <v>60.4</v>
      </c>
      <c r="I88" s="6">
        <f>(datos_campo!I92/G88)</f>
        <v>5.2</v>
      </c>
      <c r="J88" s="6">
        <f t="shared" si="12"/>
        <v>65.599999999999994</v>
      </c>
      <c r="K88" s="6">
        <f t="shared" si="13"/>
        <v>92.073170731707322</v>
      </c>
      <c r="L88" s="6">
        <f t="shared" si="14"/>
        <v>7.9268292682926838</v>
      </c>
      <c r="M88" s="7">
        <f>IF(COUNTIF(datos_campo!K92:T92,"&gt;=0")&gt;=1,((SUM(datos_campo!K92:T92)*100)/(COUNTIF(datos_campo!K92:T92,"&gt;=0")*20))," ")</f>
        <v>1</v>
      </c>
      <c r="N88" s="5">
        <f>IF(AND(datos_campo!U92&gt;=0,datos_campo!V92&gt;=0),AVERAGE(datos_campo!U92:V92),IF(OR(datos_campo!U92="",datos_campo!V92=""),SUM(datos_campo!U92:V92),"revisar"))*400</f>
        <v>0</v>
      </c>
      <c r="O88" s="5">
        <f>IF(AND(datos_campo!W92&gt;=0,datos_campo!X92&gt;=0),AVERAGE(datos_campo!W92:X92),IF(OR(datos_campo!W92="",datos_campo!X92=""),SUM(datos_campo!W92:X92),"revisar"))*400</f>
        <v>2600</v>
      </c>
      <c r="P88" s="5">
        <f>IF(AND(datos_campo!Y92&gt;=0,datos_campo!Z92&gt;=0),AVERAGE(datos_campo!Y92:Z92),IF(OR(datos_campo!Y92="",datos_campo!Z92=""),SUM(datos_campo!Y92:Z92),"revisar"))*400</f>
        <v>0</v>
      </c>
      <c r="Q88" s="5">
        <f>IF(AND(datos_campo!AA92&gt;=0,datos_campo!AB92&gt;=0),AVERAGE(datos_campo!AA92:AB92),IF(OR(datos_campo!AA92="",datos_campo!AB92=""),SUM(datos_campo!AA92:AB92),"revisar"))*400</f>
        <v>0</v>
      </c>
      <c r="R88" s="5">
        <f>IF(AND(datos_campo!AC92&gt;=0,datos_campo!AD92&gt;=0),AVERAGE(datos_campo!AC92:AD92),IF(OR(datos_campo!AC92="",datos_campo!AD92=""),SUM(datos_campo!AC92:AD92),"revisar"))*400</f>
        <v>200</v>
      </c>
      <c r="S88" s="5">
        <f>IF(AND(datos_campo!AE92&gt;=0,datos_campo!AF92&gt;=0),AVERAGE(datos_campo!AE92:AF92),IF(OR(datos_campo!AE92="",datos_campo!AF92=""),SUM(datos_campo!AE92:AF92),"revisar"))*400</f>
        <v>0</v>
      </c>
      <c r="T88" s="5">
        <f t="shared" si="15"/>
        <v>2800</v>
      </c>
      <c r="U88" s="30">
        <f>IF(AND(datos_campo!AG77&gt;=0,datos_campo!AH77&gt;=0),AVERAGE(datos_campo!AG77:AH77),IF(OR(datos_campo!AG77="",datos_campo!AH77=""),SUM(datos_campo!AG77:AH77),"revisar"))*400</f>
        <v>0</v>
      </c>
      <c r="V88" s="30">
        <f>IF(AND(datos_campo!AI92&gt;=0,datos_campo!AJ92&gt;=0),AVERAGE(datos_campo!AI92:AJ92),IF(OR(datos_campo!AI92="",datos_campo!AJ92=""),SUM(datos_campo!AI92:AJ92),"revisar"))*400</f>
        <v>0</v>
      </c>
      <c r="W88" s="36">
        <f t="shared" si="4"/>
        <v>0</v>
      </c>
    </row>
    <row r="89" spans="1:23" x14ac:dyDescent="0.25">
      <c r="A89" s="177">
        <f>datos_campo!A93</f>
        <v>42969</v>
      </c>
      <c r="B89" s="178" t="str">
        <f>datos_campo!B93</f>
        <v>OLGA</v>
      </c>
      <c r="C89" s="179">
        <f>datos_campo!C93</f>
        <v>7</v>
      </c>
      <c r="D89" s="178">
        <f>datos_campo!D93</f>
        <v>7</v>
      </c>
      <c r="E89" s="180">
        <f>datos_campo!E93</f>
        <v>1</v>
      </c>
      <c r="F89" s="178">
        <f>datos_campo!F93</f>
        <v>0</v>
      </c>
      <c r="G89" s="178">
        <f>datos_campo!G93</f>
        <v>5</v>
      </c>
      <c r="H89" s="180">
        <f>(datos_campo!H93/G89)</f>
        <v>29.8</v>
      </c>
      <c r="I89" s="180">
        <f>(datos_campo!I93/G89)</f>
        <v>0.4</v>
      </c>
      <c r="J89" s="180">
        <f t="shared" si="12"/>
        <v>30.2</v>
      </c>
      <c r="K89" s="180">
        <f t="shared" si="13"/>
        <v>98.675496688741731</v>
      </c>
      <c r="L89" s="180">
        <f t="shared" si="14"/>
        <v>1.3245033112582782</v>
      </c>
      <c r="M89" s="181">
        <f>IF(COUNTIF(datos_campo!K93:T93,"&gt;=0")&gt;=1,((SUM(datos_campo!K93:T93)*100)/(COUNTIF(datos_campo!K93:T93,"&gt;=0")*20))," ")</f>
        <v>0</v>
      </c>
      <c r="N89" s="178">
        <f>IF(AND(datos_campo!U93&gt;=0,datos_campo!V93&gt;=0),AVERAGE(datos_campo!U93:V93),IF(OR(datos_campo!U93="",datos_campo!V93=""),SUM(datos_campo!U93:V93),"revisar"))*400</f>
        <v>0</v>
      </c>
      <c r="O89" s="178">
        <f>IF(AND(datos_campo!W93&gt;=0,datos_campo!X93&gt;=0),AVERAGE(datos_campo!W93:X93),IF(OR(datos_campo!W93="",datos_campo!X93=""),SUM(datos_campo!W93:X93),"revisar"))*400</f>
        <v>1000</v>
      </c>
      <c r="P89" s="178">
        <f>IF(AND(datos_campo!Y93&gt;=0,datos_campo!Z93&gt;=0),AVERAGE(datos_campo!Y93:Z93),IF(OR(datos_campo!Y93="",datos_campo!Z93=""),SUM(datos_campo!Y93:Z93),"revisar"))*400</f>
        <v>200</v>
      </c>
      <c r="Q89" s="178">
        <f>IF(AND(datos_campo!AA93&gt;=0,datos_campo!AB93&gt;=0),AVERAGE(datos_campo!AA93:AB93),IF(OR(datos_campo!AA93="",datos_campo!AB93=""),SUM(datos_campo!AA93:AB93),"revisar"))*400</f>
        <v>400</v>
      </c>
      <c r="R89" s="178">
        <f>IF(AND(datos_campo!AC93&gt;=0,datos_campo!AD93&gt;=0),AVERAGE(datos_campo!AC93:AD93),IF(OR(datos_campo!AC93="",datos_campo!AD93=""),SUM(datos_campo!AC93:AD93),"revisar"))*400</f>
        <v>2800</v>
      </c>
      <c r="S89" s="178">
        <f>IF(AND(datos_campo!AE93&gt;=0,datos_campo!AF93&gt;=0),AVERAGE(datos_campo!AE93:AF93),IF(OR(datos_campo!AE93="",datos_campo!AF93=""),SUM(datos_campo!AE93:AF93),"revisar"))*400</f>
        <v>0</v>
      </c>
      <c r="T89" s="178">
        <f t="shared" si="15"/>
        <v>4400</v>
      </c>
      <c r="U89" s="182">
        <f>IF(AND(datos_campo!AG78&gt;=0,datos_campo!AH78&gt;=0),AVERAGE(datos_campo!AG78:AH78),IF(OR(datos_campo!AG78="",datos_campo!AH78=""),SUM(datos_campo!AG78:AH78),"revisar"))*400</f>
        <v>0</v>
      </c>
      <c r="V89" s="182">
        <f>IF(AND(datos_campo!AI93&gt;=0,datos_campo!AJ93&gt;=0),AVERAGE(datos_campo!AI93:AJ93),IF(OR(datos_campo!AI93="",datos_campo!AJ93=""),SUM(datos_campo!AI93:AJ93),"revisar"))*400</f>
        <v>0</v>
      </c>
      <c r="W89" s="183">
        <f t="shared" si="4"/>
        <v>0</v>
      </c>
    </row>
    <row r="90" spans="1:23" x14ac:dyDescent="0.25">
      <c r="A90" s="177">
        <f>datos_campo!A94</f>
        <v>42969</v>
      </c>
      <c r="B90" s="178" t="str">
        <f>datos_campo!B94</f>
        <v>OLGA</v>
      </c>
      <c r="C90" s="179">
        <f>datos_campo!C94</f>
        <v>7</v>
      </c>
      <c r="D90" s="178">
        <f>datos_campo!D94</f>
        <v>8</v>
      </c>
      <c r="E90" s="180">
        <f>datos_campo!E94</f>
        <v>1</v>
      </c>
      <c r="F90" s="178">
        <f>datos_campo!F94</f>
        <v>0</v>
      </c>
      <c r="G90" s="178">
        <f>datos_campo!G94</f>
        <v>5</v>
      </c>
      <c r="H90" s="180">
        <f>(datos_campo!H94/G90)</f>
        <v>27.8</v>
      </c>
      <c r="I90" s="180">
        <f>(datos_campo!I94/G90)</f>
        <v>7.4</v>
      </c>
      <c r="J90" s="180">
        <f t="shared" si="12"/>
        <v>35.200000000000003</v>
      </c>
      <c r="K90" s="180">
        <f t="shared" si="13"/>
        <v>78.97727272727272</v>
      </c>
      <c r="L90" s="180">
        <f t="shared" si="14"/>
        <v>21.02272727272727</v>
      </c>
      <c r="M90" s="181">
        <f>IF(COUNTIF(datos_campo!K94:T94,"&gt;=0")&gt;=1,((SUM(datos_campo!K94:T94)*100)/(COUNTIF(datos_campo!K94:T94,"&gt;=0")*20))," ")</f>
        <v>5</v>
      </c>
      <c r="N90" s="178">
        <f>IF(AND(datos_campo!U94&gt;=0,datos_campo!V94&gt;=0),AVERAGE(datos_campo!U94:V94),IF(OR(datos_campo!U94="",datos_campo!V94=""),SUM(datos_campo!U94:V94),"revisar"))*400</f>
        <v>0</v>
      </c>
      <c r="O90" s="178">
        <f>IF(AND(datos_campo!W94&gt;=0,datos_campo!X94&gt;=0),AVERAGE(datos_campo!W94:X94),IF(OR(datos_campo!W94="",datos_campo!X94=""),SUM(datos_campo!W94:X94),"revisar"))*400</f>
        <v>16800</v>
      </c>
      <c r="P90" s="178">
        <f>IF(AND(datos_campo!Y94&gt;=0,datos_campo!Z94&gt;=0),AVERAGE(datos_campo!Y94:Z94),IF(OR(datos_campo!Y94="",datos_campo!Z94=""),SUM(datos_campo!Y94:Z94),"revisar"))*400</f>
        <v>0</v>
      </c>
      <c r="Q90" s="178">
        <f>IF(AND(datos_campo!AA94&gt;=0,datos_campo!AB94&gt;=0),AVERAGE(datos_campo!AA94:AB94),IF(OR(datos_campo!AA94="",datos_campo!AB94=""),SUM(datos_campo!AA94:AB94),"revisar"))*400</f>
        <v>0</v>
      </c>
      <c r="R90" s="178">
        <f>IF(AND(datos_campo!AC94&gt;=0,datos_campo!AD94&gt;=0),AVERAGE(datos_campo!AC94:AD94),IF(OR(datos_campo!AC94="",datos_campo!AD94=""),SUM(datos_campo!AC94:AD94),"revisar"))*400</f>
        <v>22200</v>
      </c>
      <c r="S90" s="178">
        <f>IF(AND(datos_campo!AE94&gt;=0,datos_campo!AF94&gt;=0),AVERAGE(datos_campo!AE94:AF94),IF(OR(datos_campo!AE94="",datos_campo!AF94=""),SUM(datos_campo!AE94:AF94),"revisar"))*400</f>
        <v>0</v>
      </c>
      <c r="T90" s="178">
        <f t="shared" si="15"/>
        <v>39000</v>
      </c>
      <c r="U90" s="182">
        <f>IF(AND(datos_campo!AG79&gt;=0,datos_campo!AH79&gt;=0),AVERAGE(datos_campo!AG79:AH79),IF(OR(datos_campo!AG79="",datos_campo!AH79=""),SUM(datos_campo!AG79:AH79),"revisar"))*400</f>
        <v>0</v>
      </c>
      <c r="V90" s="182">
        <f>IF(AND(datos_campo!AI94&gt;=0,datos_campo!AJ94&gt;=0),AVERAGE(datos_campo!AI94:AJ94),IF(OR(datos_campo!AI94="",datos_campo!AJ94=""),SUM(datos_campo!AI94:AJ94),"revisar"))*400</f>
        <v>2400</v>
      </c>
      <c r="W90" s="183">
        <f t="shared" si="4"/>
        <v>2400</v>
      </c>
    </row>
    <row r="91" spans="1:23" x14ac:dyDescent="0.25">
      <c r="A91" s="177">
        <f>datos_campo!A95</f>
        <v>42969</v>
      </c>
      <c r="B91" s="178" t="str">
        <f>datos_campo!B95</f>
        <v>OLGA</v>
      </c>
      <c r="C91" s="179">
        <f>datos_campo!C95</f>
        <v>7</v>
      </c>
      <c r="D91" s="178">
        <f>datos_campo!D95</f>
        <v>9</v>
      </c>
      <c r="E91" s="180">
        <f>datos_campo!E95</f>
        <v>1</v>
      </c>
      <c r="F91" s="178">
        <f>datos_campo!F95</f>
        <v>0</v>
      </c>
      <c r="G91" s="178">
        <f>datos_campo!G95</f>
        <v>5</v>
      </c>
      <c r="H91" s="180">
        <f>(datos_campo!H95/G91)</f>
        <v>28.8</v>
      </c>
      <c r="I91" s="180">
        <f>(datos_campo!I95/G91)</f>
        <v>3</v>
      </c>
      <c r="J91" s="180">
        <f t="shared" si="12"/>
        <v>31.8</v>
      </c>
      <c r="K91" s="180">
        <f t="shared" si="13"/>
        <v>90.566037735849051</v>
      </c>
      <c r="L91" s="180">
        <f t="shared" si="14"/>
        <v>9.433962264150944</v>
      </c>
      <c r="M91" s="181">
        <f>IF(COUNTIF(datos_campo!K95:T95,"&gt;=0")&gt;=1,((SUM(datos_campo!K95:T95)*100)/(COUNTIF(datos_campo!K95:T95,"&gt;=0")*20))," ")</f>
        <v>0</v>
      </c>
      <c r="N91" s="178">
        <f>IF(AND(datos_campo!U95&gt;=0,datos_campo!V95&gt;=0),AVERAGE(datos_campo!U95:V95),IF(OR(datos_campo!U95="",datos_campo!V95=""),SUM(datos_campo!U95:V95),"revisar"))*400</f>
        <v>0</v>
      </c>
      <c r="O91" s="178">
        <f>IF(AND(datos_campo!W95&gt;=0,datos_campo!X95&gt;=0),AVERAGE(datos_campo!W95:X95),IF(OR(datos_campo!W95="",datos_campo!X95=""),SUM(datos_campo!W95:X95),"revisar"))*400</f>
        <v>2400</v>
      </c>
      <c r="P91" s="178">
        <f>IF(AND(datos_campo!Y95&gt;=0,datos_campo!Z95&gt;=0),AVERAGE(datos_campo!Y95:Z95),IF(OR(datos_campo!Y95="",datos_campo!Z95=""),SUM(datos_campo!Y95:Z95),"revisar"))*400</f>
        <v>0</v>
      </c>
      <c r="Q91" s="178">
        <f>IF(AND(datos_campo!AA95&gt;=0,datos_campo!AB95&gt;=0),AVERAGE(datos_campo!AA95:AB95),IF(OR(datos_campo!AA95="",datos_campo!AB95=""),SUM(datos_campo!AA95:AB95),"revisar"))*400</f>
        <v>0</v>
      </c>
      <c r="R91" s="178">
        <f>IF(AND(datos_campo!AC95&gt;=0,datos_campo!AD95&gt;=0),AVERAGE(datos_campo!AC95:AD95),IF(OR(datos_campo!AC95="",datos_campo!AD95=""),SUM(datos_campo!AC95:AD95),"revisar"))*400</f>
        <v>200</v>
      </c>
      <c r="S91" s="178">
        <f>IF(AND(datos_campo!AE95&gt;=0,datos_campo!AF95&gt;=0),AVERAGE(datos_campo!AE95:AF95),IF(OR(datos_campo!AE95="",datos_campo!AF95=""),SUM(datos_campo!AE95:AF95),"revisar"))*400</f>
        <v>0</v>
      </c>
      <c r="T91" s="178">
        <f t="shared" si="15"/>
        <v>2600</v>
      </c>
      <c r="U91" s="182">
        <f>IF(AND(datos_campo!AG80&gt;=0,datos_campo!AH80&gt;=0),AVERAGE(datos_campo!AG80:AH80),IF(OR(datos_campo!AG80="",datos_campo!AH80=""),SUM(datos_campo!AG80:AH80),"revisar"))*400</f>
        <v>0</v>
      </c>
      <c r="V91" s="182">
        <f>IF(AND(datos_campo!AI95&gt;=0,datos_campo!AJ95&gt;=0),AVERAGE(datos_campo!AI95:AJ95),IF(OR(datos_campo!AI95="",datos_campo!AJ95=""),SUM(datos_campo!AI95:AJ95),"revisar"))*400</f>
        <v>600</v>
      </c>
      <c r="W91" s="183">
        <f t="shared" si="4"/>
        <v>600</v>
      </c>
    </row>
    <row r="92" spans="1:23" x14ac:dyDescent="0.25">
      <c r="A92" s="177">
        <f>datos_campo!A96</f>
        <v>42969</v>
      </c>
      <c r="B92" s="178" t="str">
        <f>datos_campo!B96</f>
        <v>OLGA</v>
      </c>
      <c r="C92" s="179">
        <f>datos_campo!C96</f>
        <v>7</v>
      </c>
      <c r="D92" s="178">
        <f>datos_campo!D96</f>
        <v>10</v>
      </c>
      <c r="E92" s="180">
        <f>datos_campo!E96</f>
        <v>1</v>
      </c>
      <c r="F92" s="178">
        <f>datos_campo!F96</f>
        <v>0</v>
      </c>
      <c r="G92" s="178">
        <f>datos_campo!G96</f>
        <v>5</v>
      </c>
      <c r="H92" s="180">
        <f>(datos_campo!H96/G92)</f>
        <v>28.6</v>
      </c>
      <c r="I92" s="180">
        <f>(datos_campo!I96/G92)</f>
        <v>3</v>
      </c>
      <c r="J92" s="180">
        <f t="shared" si="12"/>
        <v>31.6</v>
      </c>
      <c r="K92" s="180">
        <f t="shared" si="13"/>
        <v>90.506329113924053</v>
      </c>
      <c r="L92" s="180">
        <f t="shared" si="14"/>
        <v>9.4936708860759484</v>
      </c>
      <c r="M92" s="181">
        <f>IF(COUNTIF(datos_campo!K96:T96,"&gt;=0")&gt;=1,((SUM(datos_campo!K96:T96)*100)/(COUNTIF(datos_campo!K96:T96,"&gt;=0")*20))," ")</f>
        <v>0</v>
      </c>
      <c r="N92" s="178">
        <f>IF(AND(datos_campo!U96&gt;=0,datos_campo!V96&gt;=0),AVERAGE(datos_campo!U96:V96),IF(OR(datos_campo!U96="",datos_campo!V96=""),SUM(datos_campo!U96:V96),"revisar"))*400</f>
        <v>0</v>
      </c>
      <c r="O92" s="178">
        <f>IF(AND(datos_campo!W96&gt;=0,datos_campo!X96&gt;=0),AVERAGE(datos_campo!W96:X96),IF(OR(datos_campo!W96="",datos_campo!X96=""),SUM(datos_campo!W96:X96),"revisar"))*400</f>
        <v>3600</v>
      </c>
      <c r="P92" s="178">
        <f>IF(AND(datos_campo!Y96&gt;=0,datos_campo!Z96&gt;=0),AVERAGE(datos_campo!Y96:Z96),IF(OR(datos_campo!Y96="",datos_campo!Z96=""),SUM(datos_campo!Y96:Z96),"revisar"))*400</f>
        <v>400</v>
      </c>
      <c r="Q92" s="178">
        <f>IF(AND(datos_campo!AA96&gt;=0,datos_campo!AB96&gt;=0),AVERAGE(datos_campo!AA96:AB96),IF(OR(datos_campo!AA96="",datos_campo!AB96=""),SUM(datos_campo!AA96:AB96),"revisar"))*400</f>
        <v>0</v>
      </c>
      <c r="R92" s="178">
        <f>IF(AND(datos_campo!AC96&gt;=0,datos_campo!AD96&gt;=0),AVERAGE(datos_campo!AC96:AD96),IF(OR(datos_campo!AC96="",datos_campo!AD96=""),SUM(datos_campo!AC96:AD96),"revisar"))*400</f>
        <v>0</v>
      </c>
      <c r="S92" s="178">
        <f>IF(AND(datos_campo!AE96&gt;=0,datos_campo!AF96&gt;=0),AVERAGE(datos_campo!AE96:AF96),IF(OR(datos_campo!AE96="",datos_campo!AF96=""),SUM(datos_campo!AE96:AF96),"revisar"))*400</f>
        <v>0</v>
      </c>
      <c r="T92" s="178">
        <f t="shared" si="15"/>
        <v>4000</v>
      </c>
      <c r="U92" s="182">
        <f>IF(AND(datos_campo!AG81&gt;=0,datos_campo!AH81&gt;=0),AVERAGE(datos_campo!AG81:AH81),IF(OR(datos_campo!AG81="",datos_campo!AH81=""),SUM(datos_campo!AG81:AH81),"revisar"))*400</f>
        <v>0</v>
      </c>
      <c r="V92" s="182">
        <f>IF(AND(datos_campo!AI96&gt;=0,datos_campo!AJ96&gt;=0),AVERAGE(datos_campo!AI96:AJ96),IF(OR(datos_campo!AI96="",datos_campo!AJ96=""),SUM(datos_campo!AI96:AJ96),"revisar"))*400</f>
        <v>0</v>
      </c>
      <c r="W92" s="183">
        <f t="shared" ref="W92:W94" si="16">SUM(U92+V92)</f>
        <v>0</v>
      </c>
    </row>
    <row r="93" spans="1:23" x14ac:dyDescent="0.25">
      <c r="A93" s="177">
        <f>datos_campo!A97</f>
        <v>42969</v>
      </c>
      <c r="B93" s="178" t="str">
        <f>datos_campo!B97</f>
        <v>OLGA</v>
      </c>
      <c r="C93" s="179">
        <f>datos_campo!C97</f>
        <v>7</v>
      </c>
      <c r="D93" s="178">
        <f>datos_campo!D97</f>
        <v>11</v>
      </c>
      <c r="E93" s="180">
        <f>datos_campo!E97</f>
        <v>1</v>
      </c>
      <c r="F93" s="178">
        <f>datos_campo!F97</f>
        <v>0</v>
      </c>
      <c r="G93" s="178">
        <f>datos_campo!G97</f>
        <v>5</v>
      </c>
      <c r="H93" s="180">
        <f>(datos_campo!H97/G93)</f>
        <v>47.2</v>
      </c>
      <c r="I93" s="180">
        <f>(datos_campo!I97/G93)</f>
        <v>1.8</v>
      </c>
      <c r="J93" s="180">
        <f t="shared" si="12"/>
        <v>49</v>
      </c>
      <c r="K93" s="180">
        <f t="shared" si="13"/>
        <v>96.326530612244895</v>
      </c>
      <c r="L93" s="180">
        <f t="shared" si="14"/>
        <v>3.6734693877551021</v>
      </c>
      <c r="M93" s="181">
        <f>IF(COUNTIF(datos_campo!K97:T97,"&gt;=0")&gt;=1,((SUM(datos_campo!K97:T97)*100)/(COUNTIF(datos_campo!K97:T97,"&gt;=0")*20))," ")</f>
        <v>0</v>
      </c>
      <c r="N93" s="178">
        <f>IF(AND(datos_campo!U97&gt;=0,datos_campo!V97&gt;=0),AVERAGE(datos_campo!U97:V97),IF(OR(datos_campo!U97="",datos_campo!V97=""),SUM(datos_campo!U97:V97),"revisar"))*400</f>
        <v>0</v>
      </c>
      <c r="O93" s="178">
        <f>IF(AND(datos_campo!W97&gt;=0,datos_campo!X97&gt;=0),AVERAGE(datos_campo!W97:X97),IF(OR(datos_campo!W97="",datos_campo!X97=""),SUM(datos_campo!W97:X97),"revisar"))*400</f>
        <v>3000</v>
      </c>
      <c r="P93" s="178">
        <f>IF(AND(datos_campo!Y97&gt;=0,datos_campo!Z97&gt;=0),AVERAGE(datos_campo!Y97:Z97),IF(OR(datos_campo!Y97="",datos_campo!Z97=""),SUM(datos_campo!Y97:Z97),"revisar"))*400</f>
        <v>0</v>
      </c>
      <c r="Q93" s="178">
        <f>IF(AND(datos_campo!AA97&gt;=0,datos_campo!AB97&gt;=0),AVERAGE(datos_campo!AA97:AB97),IF(OR(datos_campo!AA97="",datos_campo!AB97=""),SUM(datos_campo!AA97:AB97),"revisar"))*400</f>
        <v>0</v>
      </c>
      <c r="R93" s="178">
        <f>IF(AND(datos_campo!AC97&gt;=0,datos_campo!AD97&gt;=0),AVERAGE(datos_campo!AC97:AD97),IF(OR(datos_campo!AC97="",datos_campo!AD97=""),SUM(datos_campo!AC97:AD97),"revisar"))*400</f>
        <v>0</v>
      </c>
      <c r="S93" s="178">
        <f>IF(AND(datos_campo!AE97&gt;=0,datos_campo!AF97&gt;=0),AVERAGE(datos_campo!AE97:AF97),IF(OR(datos_campo!AE97="",datos_campo!AF97=""),SUM(datos_campo!AE97:AF97),"revisar"))*400</f>
        <v>0</v>
      </c>
      <c r="T93" s="178">
        <f t="shared" si="15"/>
        <v>3000</v>
      </c>
      <c r="U93" s="182">
        <f>IF(AND(datos_campo!AG82&gt;=0,datos_campo!AH82&gt;=0),AVERAGE(datos_campo!AG82:AH82),IF(OR(datos_campo!AG82="",datos_campo!AH82=""),SUM(datos_campo!AG82:AH82),"revisar"))*400</f>
        <v>0</v>
      </c>
      <c r="V93" s="182">
        <f>IF(AND(datos_campo!AI97&gt;=0,datos_campo!AJ97&gt;=0),AVERAGE(datos_campo!AI97:AJ97),IF(OR(datos_campo!AI97="",datos_campo!AJ97=""),SUM(datos_campo!AI97:AJ97),"revisar"))*400</f>
        <v>400</v>
      </c>
      <c r="W93" s="183">
        <f t="shared" si="16"/>
        <v>400</v>
      </c>
    </row>
    <row r="94" spans="1:23" ht="15.75" thickBot="1" x14ac:dyDescent="0.3">
      <c r="A94" s="184">
        <f>datos_campo!A98</f>
        <v>42969</v>
      </c>
      <c r="B94" s="185" t="str">
        <f>datos_campo!B98</f>
        <v>OLGA</v>
      </c>
      <c r="C94" s="186">
        <f>datos_campo!C98</f>
        <v>7</v>
      </c>
      <c r="D94" s="185">
        <f>datos_campo!D98</f>
        <v>12</v>
      </c>
      <c r="E94" s="187">
        <f>datos_campo!E98</f>
        <v>1</v>
      </c>
      <c r="F94" s="185">
        <f>datos_campo!F98</f>
        <v>0</v>
      </c>
      <c r="G94" s="185">
        <f>datos_campo!G98</f>
        <v>5</v>
      </c>
      <c r="H94" s="187">
        <f>(datos_campo!H98/G94)</f>
        <v>28.2</v>
      </c>
      <c r="I94" s="187">
        <f>(datos_campo!I98/G94)</f>
        <v>1.6</v>
      </c>
      <c r="J94" s="187">
        <f t="shared" si="12"/>
        <v>29.8</v>
      </c>
      <c r="K94" s="187">
        <f t="shared" si="13"/>
        <v>94.630872483221481</v>
      </c>
      <c r="L94" s="187">
        <f t="shared" si="14"/>
        <v>5.3691275167785237</v>
      </c>
      <c r="M94" s="188">
        <f>IF(COUNTIF(datos_campo!K98:T98,"&gt;=0")&gt;=1,((SUM(datos_campo!K98:T98)*100)/(COUNTIF(datos_campo!K98:T98,"&gt;=0")*20))," ")</f>
        <v>0</v>
      </c>
      <c r="N94" s="185">
        <f>IF(AND(datos_campo!U98&gt;=0,datos_campo!V98&gt;=0),AVERAGE(datos_campo!U98:V98),IF(OR(datos_campo!U98="",datos_campo!V98=""),SUM(datos_campo!U98:V98),"revisar"))*400</f>
        <v>0</v>
      </c>
      <c r="O94" s="185">
        <f>IF(AND(datos_campo!W98&gt;=0,datos_campo!X98&gt;=0),AVERAGE(datos_campo!W98:X98),IF(OR(datos_campo!W98="",datos_campo!X98=""),SUM(datos_campo!W98:X98),"revisar"))*400</f>
        <v>2000</v>
      </c>
      <c r="P94" s="185">
        <f>IF(AND(datos_campo!Y98&gt;=0,datos_campo!Z98&gt;=0),AVERAGE(datos_campo!Y98:Z98),IF(OR(datos_campo!Y98="",datos_campo!Z98=""),SUM(datos_campo!Y98:Z98),"revisar"))*400</f>
        <v>0</v>
      </c>
      <c r="Q94" s="185">
        <f>IF(AND(datos_campo!AA98&gt;=0,datos_campo!AB98&gt;=0),AVERAGE(datos_campo!AA98:AB98),IF(OR(datos_campo!AA98="",datos_campo!AB98=""),SUM(datos_campo!AA98:AB98),"revisar"))*400</f>
        <v>0</v>
      </c>
      <c r="R94" s="185">
        <f>IF(AND(datos_campo!AC98&gt;=0,datos_campo!AD98&gt;=0),AVERAGE(datos_campo!AC98:AD98),IF(OR(datos_campo!AC98="",datos_campo!AD98=""),SUM(datos_campo!AC98:AD98),"revisar"))*400</f>
        <v>0</v>
      </c>
      <c r="S94" s="185">
        <f>IF(AND(datos_campo!AE98&gt;=0,datos_campo!AF98&gt;=0),AVERAGE(datos_campo!AE98:AF98),IF(OR(datos_campo!AE98="",datos_campo!AF98=""),SUM(datos_campo!AE98:AF98),"revisar"))*400</f>
        <v>0</v>
      </c>
      <c r="T94" s="185">
        <f t="shared" si="15"/>
        <v>2000</v>
      </c>
      <c r="U94" s="189">
        <f>IF(AND(datos_campo!AG83&gt;=0,datos_campo!AH83&gt;=0),AVERAGE(datos_campo!AG83:AH83),IF(OR(datos_campo!AG83="",datos_campo!AH83=""),SUM(datos_campo!AG83:AH83),"revisar"))*400</f>
        <v>0</v>
      </c>
      <c r="V94" s="189">
        <f>IF(AND(datos_campo!AI98&gt;=0,datos_campo!AJ98&gt;=0),AVERAGE(datos_campo!AI98:AJ98),IF(OR(datos_campo!AI98="",datos_campo!AJ98=""),SUM(datos_campo!AI98:AJ98),"revisar"))*400</f>
        <v>800</v>
      </c>
      <c r="W94" s="190">
        <f t="shared" si="16"/>
        <v>800</v>
      </c>
    </row>
  </sheetData>
  <sheetProtection selectLockedCells="1" selectUnlockedCells="1"/>
  <mergeCells count="6">
    <mergeCell ref="A1:F6"/>
    <mergeCell ref="G5:J6"/>
    <mergeCell ref="G1:W2"/>
    <mergeCell ref="G3:W4"/>
    <mergeCell ref="K5:N6"/>
    <mergeCell ref="O5:W6"/>
  </mergeCells>
  <phoneticPr fontId="3" type="noConversion"/>
  <pageMargins left="0.7" right="0.7" top="0.75" bottom="0.75" header="0.3" footer="0.3"/>
  <pageSetup paperSize="9" orientation="landscape" r:id="rId1"/>
  <ignoredErrors>
    <ignoredError sqref="M36" formulaRange="1"/>
  </ignoredError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tabSelected="1" topLeftCell="V1" workbookViewId="0">
      <selection activeCell="AJ13" sqref="AJ13"/>
    </sheetView>
  </sheetViews>
  <sheetFormatPr baseColWidth="10" defaultRowHeight="15" x14ac:dyDescent="0.25"/>
  <cols>
    <col min="1" max="1" width="20.85546875" style="204" bestFit="1" customWidth="1"/>
    <col min="2" max="10" width="11.42578125" style="204"/>
    <col min="11" max="11" width="13.7109375" style="206" customWidth="1"/>
    <col min="12" max="12" width="17.140625" style="204" customWidth="1"/>
    <col min="13" max="18" width="11.42578125" style="204"/>
    <col min="19" max="19" width="13.7109375" style="204" customWidth="1"/>
    <col min="20" max="20" width="11.42578125" style="204"/>
    <col min="21" max="21" width="31.42578125" style="204" customWidth="1"/>
    <col min="22" max="35" width="11.42578125" style="204"/>
  </cols>
  <sheetData>
    <row r="1" spans="1:32" x14ac:dyDescent="0.25">
      <c r="A1" s="203" t="s">
        <v>121</v>
      </c>
      <c r="B1" s="203" t="s">
        <v>0</v>
      </c>
      <c r="C1" s="203" t="s">
        <v>75</v>
      </c>
      <c r="D1" s="203" t="s">
        <v>58</v>
      </c>
      <c r="E1" s="203" t="s">
        <v>64</v>
      </c>
      <c r="F1" s="203" t="s">
        <v>28</v>
      </c>
      <c r="G1" s="203" t="s">
        <v>29</v>
      </c>
      <c r="H1" s="203" t="s">
        <v>39</v>
      </c>
      <c r="I1" s="203" t="s">
        <v>30</v>
      </c>
      <c r="J1" s="203" t="s">
        <v>31</v>
      </c>
      <c r="K1" s="205" t="s">
        <v>32</v>
      </c>
      <c r="L1" s="203" t="s">
        <v>49</v>
      </c>
      <c r="M1" s="203" t="s">
        <v>33</v>
      </c>
      <c r="N1" s="203" t="s">
        <v>36</v>
      </c>
      <c r="O1" s="203" t="s">
        <v>37</v>
      </c>
      <c r="P1" s="203" t="s">
        <v>34</v>
      </c>
      <c r="Q1" s="203" t="s">
        <v>35</v>
      </c>
      <c r="R1" s="203" t="s">
        <v>38</v>
      </c>
      <c r="S1" s="203" t="s">
        <v>72</v>
      </c>
      <c r="T1" s="203" t="s">
        <v>74</v>
      </c>
      <c r="U1" s="203" t="s">
        <v>73</v>
      </c>
    </row>
    <row r="2" spans="1:32" x14ac:dyDescent="0.25">
      <c r="A2" s="204">
        <v>6</v>
      </c>
      <c r="B2" s="204" t="s">
        <v>110</v>
      </c>
      <c r="C2" s="204">
        <v>1</v>
      </c>
      <c r="D2" s="204" t="s">
        <v>122</v>
      </c>
      <c r="E2" s="204">
        <v>2</v>
      </c>
      <c r="F2" s="204">
        <v>16.8</v>
      </c>
      <c r="G2" s="204">
        <v>23.2</v>
      </c>
      <c r="H2" s="204">
        <v>40</v>
      </c>
      <c r="I2" s="206">
        <v>42</v>
      </c>
      <c r="J2" s="206">
        <v>58</v>
      </c>
      <c r="K2" s="206">
        <v>4.2857142857142856</v>
      </c>
      <c r="L2" s="204">
        <v>0</v>
      </c>
      <c r="M2" s="204">
        <v>3600</v>
      </c>
      <c r="N2" s="204">
        <v>0</v>
      </c>
      <c r="O2" s="204">
        <v>0</v>
      </c>
      <c r="P2" s="204">
        <v>20000</v>
      </c>
      <c r="Q2" s="204">
        <v>0</v>
      </c>
      <c r="R2" s="204">
        <v>23600</v>
      </c>
      <c r="S2" s="204">
        <v>0</v>
      </c>
      <c r="T2" s="204">
        <v>800</v>
      </c>
      <c r="U2" s="204">
        <v>800</v>
      </c>
      <c r="W2" s="320" t="s">
        <v>124</v>
      </c>
      <c r="X2" s="320"/>
      <c r="Y2" s="320"/>
      <c r="Z2" s="320"/>
      <c r="AA2" s="320"/>
      <c r="AB2" s="320"/>
      <c r="AC2" s="320"/>
      <c r="AD2" s="320"/>
      <c r="AE2" s="320"/>
      <c r="AF2" s="320"/>
    </row>
    <row r="3" spans="1:32" x14ac:dyDescent="0.25">
      <c r="A3" s="204">
        <v>6</v>
      </c>
      <c r="B3" s="204" t="s">
        <v>110</v>
      </c>
      <c r="C3" s="204">
        <v>1</v>
      </c>
      <c r="D3" s="204" t="s">
        <v>122</v>
      </c>
      <c r="E3" s="204">
        <v>2</v>
      </c>
      <c r="F3" s="204">
        <v>32.4</v>
      </c>
      <c r="G3" s="204">
        <v>47.6</v>
      </c>
      <c r="H3" s="204">
        <v>80</v>
      </c>
      <c r="I3" s="206">
        <v>40.5</v>
      </c>
      <c r="J3" s="206">
        <v>59.5</v>
      </c>
      <c r="K3" s="206">
        <v>13.75</v>
      </c>
      <c r="L3" s="204">
        <v>0</v>
      </c>
      <c r="M3" s="204">
        <v>13600</v>
      </c>
      <c r="N3" s="204">
        <v>0</v>
      </c>
      <c r="O3" s="204">
        <v>0</v>
      </c>
      <c r="P3" s="204">
        <v>18000</v>
      </c>
      <c r="Q3" s="204">
        <v>0</v>
      </c>
      <c r="R3" s="204">
        <v>31600</v>
      </c>
      <c r="S3" s="204">
        <v>0</v>
      </c>
      <c r="T3" s="204">
        <v>2400</v>
      </c>
      <c r="U3" s="204">
        <v>2400</v>
      </c>
      <c r="W3" s="320"/>
      <c r="X3" s="320"/>
      <c r="Y3" s="320"/>
      <c r="Z3" s="320"/>
      <c r="AA3" s="320"/>
      <c r="AB3" s="320"/>
      <c r="AC3" s="320"/>
      <c r="AD3" s="320"/>
      <c r="AE3" s="320"/>
      <c r="AF3" s="320"/>
    </row>
    <row r="4" spans="1:32" x14ac:dyDescent="0.25">
      <c r="A4" s="204">
        <v>6</v>
      </c>
      <c r="B4" s="204" t="s">
        <v>110</v>
      </c>
      <c r="C4" s="204">
        <v>1</v>
      </c>
      <c r="D4" s="204" t="s">
        <v>122</v>
      </c>
      <c r="E4" s="204">
        <v>2</v>
      </c>
      <c r="F4" s="204">
        <v>15.8</v>
      </c>
      <c r="G4" s="204">
        <v>23.8</v>
      </c>
      <c r="H4" s="204">
        <v>39.6</v>
      </c>
      <c r="I4" s="206">
        <v>39.898989898989896</v>
      </c>
      <c r="J4" s="206">
        <v>60.101010101010097</v>
      </c>
      <c r="K4" s="206">
        <v>2.5</v>
      </c>
      <c r="L4" s="204">
        <v>0</v>
      </c>
      <c r="M4" s="204">
        <v>6000</v>
      </c>
      <c r="N4" s="204">
        <v>0</v>
      </c>
      <c r="O4" s="204">
        <v>0</v>
      </c>
      <c r="P4" s="204">
        <v>1600</v>
      </c>
      <c r="Q4" s="204">
        <v>0</v>
      </c>
      <c r="R4" s="204">
        <v>7600</v>
      </c>
      <c r="S4" s="204">
        <v>0</v>
      </c>
      <c r="T4" s="204">
        <v>400</v>
      </c>
      <c r="U4" s="204">
        <v>400</v>
      </c>
      <c r="W4" s="320"/>
      <c r="X4" s="320"/>
      <c r="Y4" s="320"/>
      <c r="Z4" s="320"/>
      <c r="AA4" s="320"/>
      <c r="AB4" s="320"/>
      <c r="AC4" s="320"/>
      <c r="AD4" s="320"/>
      <c r="AE4" s="320"/>
      <c r="AF4" s="320"/>
    </row>
    <row r="5" spans="1:32" x14ac:dyDescent="0.25">
      <c r="A5" s="204">
        <v>6</v>
      </c>
      <c r="B5" s="204" t="s">
        <v>110</v>
      </c>
      <c r="C5" s="204">
        <v>1</v>
      </c>
      <c r="D5" s="204" t="s">
        <v>123</v>
      </c>
      <c r="E5" s="204">
        <v>2</v>
      </c>
      <c r="F5" s="204">
        <v>22</v>
      </c>
      <c r="G5" s="204">
        <v>41.8</v>
      </c>
      <c r="H5" s="204">
        <v>63.8</v>
      </c>
      <c r="I5" s="206">
        <v>34.482758620689658</v>
      </c>
      <c r="J5" s="206">
        <v>65.517241379310349</v>
      </c>
      <c r="K5" s="206">
        <v>1.6666666666666667</v>
      </c>
      <c r="L5" s="204">
        <v>0</v>
      </c>
      <c r="M5" s="204">
        <v>11600</v>
      </c>
      <c r="N5" s="204">
        <v>0</v>
      </c>
      <c r="O5" s="204">
        <v>0</v>
      </c>
      <c r="P5" s="204">
        <v>3200</v>
      </c>
      <c r="Q5" s="204">
        <v>0</v>
      </c>
      <c r="R5" s="204">
        <v>14800</v>
      </c>
      <c r="S5" s="204">
        <v>0</v>
      </c>
      <c r="T5" s="204">
        <v>0</v>
      </c>
      <c r="U5" s="204">
        <v>0</v>
      </c>
      <c r="W5" s="320"/>
      <c r="X5" s="320"/>
      <c r="Y5" s="320"/>
      <c r="Z5" s="320"/>
      <c r="AA5" s="320"/>
      <c r="AB5" s="320"/>
      <c r="AC5" s="320"/>
      <c r="AD5" s="320"/>
      <c r="AE5" s="320"/>
      <c r="AF5" s="320"/>
    </row>
    <row r="6" spans="1:32" x14ac:dyDescent="0.25">
      <c r="A6" s="204">
        <v>6</v>
      </c>
      <c r="B6" s="204" t="s">
        <v>110</v>
      </c>
      <c r="C6" s="204">
        <v>1</v>
      </c>
      <c r="D6" s="204" t="s">
        <v>123</v>
      </c>
      <c r="E6" s="204">
        <v>2</v>
      </c>
      <c r="F6" s="204">
        <v>19</v>
      </c>
      <c r="G6" s="204">
        <v>14.2</v>
      </c>
      <c r="H6" s="204">
        <v>33.200000000000003</v>
      </c>
      <c r="I6" s="206">
        <v>57.2289156626506</v>
      </c>
      <c r="J6" s="206">
        <v>42.771084337349393</v>
      </c>
      <c r="K6" s="206">
        <v>1.6666666666666667</v>
      </c>
      <c r="L6" s="204">
        <v>0</v>
      </c>
      <c r="M6" s="204">
        <v>17600</v>
      </c>
      <c r="N6" s="204">
        <v>0</v>
      </c>
      <c r="O6" s="204">
        <v>800</v>
      </c>
      <c r="P6" s="204">
        <v>10000</v>
      </c>
      <c r="Q6" s="204">
        <v>0</v>
      </c>
      <c r="R6" s="204">
        <v>28400</v>
      </c>
      <c r="S6" s="204">
        <v>0</v>
      </c>
      <c r="T6" s="204">
        <v>0</v>
      </c>
      <c r="U6" s="204">
        <v>0</v>
      </c>
      <c r="W6" s="320"/>
      <c r="X6" s="320"/>
      <c r="Y6" s="320"/>
      <c r="Z6" s="320"/>
      <c r="AA6" s="320"/>
      <c r="AB6" s="320"/>
      <c r="AC6" s="320"/>
      <c r="AD6" s="320"/>
      <c r="AE6" s="320"/>
      <c r="AF6" s="320"/>
    </row>
    <row r="7" spans="1:32" x14ac:dyDescent="0.25">
      <c r="A7" s="204">
        <v>6</v>
      </c>
      <c r="B7" s="204" t="s">
        <v>110</v>
      </c>
      <c r="C7" s="204">
        <v>1</v>
      </c>
      <c r="D7" s="204" t="s">
        <v>123</v>
      </c>
      <c r="E7" s="204">
        <v>2</v>
      </c>
      <c r="F7" s="204">
        <v>16.399999999999999</v>
      </c>
      <c r="G7" s="204">
        <v>26.6</v>
      </c>
      <c r="H7" s="204">
        <v>43</v>
      </c>
      <c r="I7" s="206">
        <v>38.139534883720927</v>
      </c>
      <c r="J7" s="206">
        <v>61.860465116279073</v>
      </c>
      <c r="K7" s="206">
        <v>7</v>
      </c>
      <c r="L7" s="204">
        <v>0</v>
      </c>
      <c r="M7" s="204">
        <v>2000</v>
      </c>
      <c r="N7" s="204">
        <v>0</v>
      </c>
      <c r="O7" s="204">
        <v>0</v>
      </c>
      <c r="P7" s="204">
        <v>10400</v>
      </c>
      <c r="Q7" s="204">
        <v>0</v>
      </c>
      <c r="R7" s="204">
        <v>12400</v>
      </c>
      <c r="S7" s="204">
        <v>0</v>
      </c>
      <c r="T7" s="204">
        <v>800</v>
      </c>
      <c r="U7" s="204">
        <v>800</v>
      </c>
      <c r="W7" s="320"/>
      <c r="X7" s="320"/>
      <c r="Y7" s="320"/>
      <c r="Z7" s="320"/>
      <c r="AA7" s="320"/>
      <c r="AB7" s="320"/>
      <c r="AC7" s="320"/>
      <c r="AD7" s="320"/>
      <c r="AE7" s="320"/>
      <c r="AF7" s="320"/>
    </row>
    <row r="8" spans="1:32" x14ac:dyDescent="0.25">
      <c r="A8" s="204">
        <v>6</v>
      </c>
      <c r="B8" s="204" t="s">
        <v>111</v>
      </c>
      <c r="C8" s="204">
        <v>1</v>
      </c>
      <c r="D8" s="204" t="s">
        <v>122</v>
      </c>
      <c r="E8" s="204">
        <v>1</v>
      </c>
      <c r="F8" s="204">
        <v>35</v>
      </c>
      <c r="G8" s="204">
        <v>37.799999999999997</v>
      </c>
      <c r="H8" s="204">
        <v>72.8</v>
      </c>
      <c r="I8" s="206">
        <v>48.07692307692308</v>
      </c>
      <c r="J8" s="206">
        <v>51.92307692307692</v>
      </c>
      <c r="K8" s="206">
        <v>0.5</v>
      </c>
      <c r="L8" s="204">
        <v>0</v>
      </c>
      <c r="M8" s="204">
        <v>2800</v>
      </c>
      <c r="N8" s="204">
        <v>0</v>
      </c>
      <c r="O8" s="204">
        <v>0</v>
      </c>
      <c r="P8" s="204">
        <v>400</v>
      </c>
      <c r="Q8" s="204">
        <v>0</v>
      </c>
      <c r="R8" s="204">
        <v>3200</v>
      </c>
      <c r="S8" s="204">
        <v>0</v>
      </c>
      <c r="T8" s="204">
        <v>800</v>
      </c>
      <c r="U8" s="204">
        <v>800</v>
      </c>
      <c r="W8" s="320"/>
      <c r="X8" s="320"/>
      <c r="Y8" s="320"/>
      <c r="Z8" s="320"/>
      <c r="AA8" s="320"/>
      <c r="AB8" s="320"/>
      <c r="AC8" s="320"/>
      <c r="AD8" s="320"/>
      <c r="AE8" s="320"/>
      <c r="AF8" s="320"/>
    </row>
    <row r="9" spans="1:32" x14ac:dyDescent="0.25">
      <c r="A9" s="204">
        <v>6</v>
      </c>
      <c r="B9" s="204" t="s">
        <v>111</v>
      </c>
      <c r="C9" s="204">
        <v>1</v>
      </c>
      <c r="D9" s="204" t="s">
        <v>122</v>
      </c>
      <c r="E9" s="204">
        <v>1</v>
      </c>
      <c r="F9" s="204">
        <v>20.399999999999999</v>
      </c>
      <c r="G9" s="204">
        <v>33.4</v>
      </c>
      <c r="H9" s="204">
        <v>53.8</v>
      </c>
      <c r="I9" s="206">
        <v>37.918215613382898</v>
      </c>
      <c r="J9" s="206">
        <v>62.081784386617102</v>
      </c>
      <c r="K9" s="206">
        <v>3.5</v>
      </c>
      <c r="L9" s="204">
        <v>0</v>
      </c>
      <c r="M9" s="204">
        <v>12000</v>
      </c>
      <c r="N9" s="204">
        <v>0</v>
      </c>
      <c r="O9" s="204">
        <v>0</v>
      </c>
      <c r="P9" s="204">
        <v>1600</v>
      </c>
      <c r="Q9" s="204">
        <v>0</v>
      </c>
      <c r="R9" s="204">
        <v>13600</v>
      </c>
      <c r="S9" s="204">
        <v>0</v>
      </c>
      <c r="T9" s="204">
        <v>400</v>
      </c>
      <c r="U9" s="204">
        <v>400</v>
      </c>
      <c r="W9" s="320"/>
      <c r="X9" s="320"/>
      <c r="Y9" s="320"/>
      <c r="Z9" s="320"/>
      <c r="AA9" s="320"/>
      <c r="AB9" s="320"/>
      <c r="AC9" s="320"/>
      <c r="AD9" s="320"/>
      <c r="AE9" s="320"/>
      <c r="AF9" s="320"/>
    </row>
    <row r="10" spans="1:32" x14ac:dyDescent="0.25">
      <c r="A10" s="204">
        <v>6</v>
      </c>
      <c r="B10" s="204" t="s">
        <v>111</v>
      </c>
      <c r="C10" s="204">
        <v>1</v>
      </c>
      <c r="D10" s="204" t="s">
        <v>122</v>
      </c>
      <c r="E10" s="204">
        <v>1</v>
      </c>
      <c r="F10" s="204">
        <v>25.4</v>
      </c>
      <c r="G10" s="204">
        <v>32</v>
      </c>
      <c r="H10" s="204">
        <v>57.4</v>
      </c>
      <c r="I10" s="206">
        <v>44.250871080139376</v>
      </c>
      <c r="J10" s="206">
        <v>55.749128919860631</v>
      </c>
      <c r="K10" s="206">
        <v>0</v>
      </c>
      <c r="L10" s="204">
        <v>0</v>
      </c>
      <c r="M10" s="204">
        <v>4800</v>
      </c>
      <c r="N10" s="204">
        <v>0</v>
      </c>
      <c r="O10" s="204">
        <v>0</v>
      </c>
      <c r="P10" s="204">
        <v>2000</v>
      </c>
      <c r="Q10" s="204">
        <v>0</v>
      </c>
      <c r="R10" s="204">
        <v>6800</v>
      </c>
      <c r="S10" s="204">
        <v>0</v>
      </c>
      <c r="T10" s="204">
        <v>0</v>
      </c>
      <c r="U10" s="204">
        <v>0</v>
      </c>
      <c r="W10" s="320"/>
      <c r="X10" s="320"/>
      <c r="Y10" s="320"/>
      <c r="Z10" s="320"/>
      <c r="AA10" s="320"/>
      <c r="AB10" s="320"/>
      <c r="AC10" s="320"/>
      <c r="AD10" s="320"/>
      <c r="AE10" s="320"/>
      <c r="AF10" s="320"/>
    </row>
    <row r="11" spans="1:32" x14ac:dyDescent="0.25">
      <c r="A11" s="204">
        <v>6</v>
      </c>
      <c r="B11" s="204" t="s">
        <v>111</v>
      </c>
      <c r="C11" s="204">
        <v>1</v>
      </c>
      <c r="D11" s="204" t="s">
        <v>123</v>
      </c>
      <c r="E11" s="204">
        <v>1</v>
      </c>
      <c r="F11" s="204">
        <v>42</v>
      </c>
      <c r="G11" s="204">
        <v>41.6</v>
      </c>
      <c r="H11" s="204">
        <v>83.6</v>
      </c>
      <c r="I11" s="206">
        <v>50.239234449760772</v>
      </c>
      <c r="J11" s="206">
        <v>49.760765550239235</v>
      </c>
      <c r="K11" s="206">
        <v>2.25</v>
      </c>
      <c r="L11" s="204">
        <v>0</v>
      </c>
      <c r="M11" s="204">
        <v>2000</v>
      </c>
      <c r="N11" s="204">
        <v>0</v>
      </c>
      <c r="O11" s="204">
        <v>0</v>
      </c>
      <c r="P11" s="204">
        <v>6800</v>
      </c>
      <c r="Q11" s="204">
        <v>0</v>
      </c>
      <c r="R11" s="204">
        <v>8800</v>
      </c>
      <c r="S11" s="204">
        <v>0</v>
      </c>
      <c r="T11" s="204">
        <v>0</v>
      </c>
      <c r="U11" s="204">
        <v>0</v>
      </c>
      <c r="W11" s="320"/>
      <c r="X11" s="320"/>
      <c r="Y11" s="320"/>
      <c r="Z11" s="320"/>
      <c r="AA11" s="320"/>
      <c r="AB11" s="320"/>
      <c r="AC11" s="320"/>
      <c r="AD11" s="320"/>
      <c r="AE11" s="320"/>
      <c r="AF11" s="320"/>
    </row>
    <row r="12" spans="1:32" x14ac:dyDescent="0.25">
      <c r="A12" s="204">
        <v>6</v>
      </c>
      <c r="B12" s="204" t="s">
        <v>111</v>
      </c>
      <c r="C12" s="204">
        <v>1</v>
      </c>
      <c r="D12" s="204" t="s">
        <v>123</v>
      </c>
      <c r="E12" s="204">
        <v>1</v>
      </c>
      <c r="F12" s="204">
        <v>46.8</v>
      </c>
      <c r="G12" s="204">
        <v>38</v>
      </c>
      <c r="H12" s="204">
        <v>84.8</v>
      </c>
      <c r="I12" s="206">
        <v>55.188679245283019</v>
      </c>
      <c r="J12" s="206">
        <v>44.811320754716981</v>
      </c>
      <c r="K12" s="206">
        <v>2</v>
      </c>
      <c r="L12" s="204">
        <v>0</v>
      </c>
      <c r="M12" s="204">
        <v>6400</v>
      </c>
      <c r="N12" s="204">
        <v>0</v>
      </c>
      <c r="O12" s="204">
        <v>800</v>
      </c>
      <c r="P12" s="204">
        <v>4800</v>
      </c>
      <c r="Q12" s="204">
        <v>0</v>
      </c>
      <c r="R12" s="204">
        <v>12000</v>
      </c>
      <c r="S12" s="204">
        <v>0</v>
      </c>
      <c r="T12" s="204">
        <v>400</v>
      </c>
      <c r="U12" s="204">
        <v>400</v>
      </c>
      <c r="W12" s="320"/>
      <c r="X12" s="320"/>
      <c r="Y12" s="320"/>
      <c r="Z12" s="320"/>
      <c r="AA12" s="320"/>
      <c r="AB12" s="320"/>
      <c r="AC12" s="320"/>
      <c r="AD12" s="320"/>
      <c r="AE12" s="320"/>
      <c r="AF12" s="320"/>
    </row>
    <row r="13" spans="1:32" x14ac:dyDescent="0.25">
      <c r="A13" s="204">
        <v>6</v>
      </c>
      <c r="B13" s="204" t="s">
        <v>111</v>
      </c>
      <c r="C13" s="204">
        <v>1</v>
      </c>
      <c r="D13" s="204" t="s">
        <v>123</v>
      </c>
      <c r="E13" s="204">
        <v>1</v>
      </c>
      <c r="F13" s="204">
        <v>21.4</v>
      </c>
      <c r="G13" s="204">
        <v>43</v>
      </c>
      <c r="H13" s="204">
        <v>64.400000000000006</v>
      </c>
      <c r="I13" s="206">
        <v>33.229813664596271</v>
      </c>
      <c r="J13" s="206">
        <v>66.770186335403722</v>
      </c>
      <c r="K13" s="206">
        <v>1.5625</v>
      </c>
      <c r="L13" s="204">
        <v>0</v>
      </c>
      <c r="M13" s="204">
        <v>6400</v>
      </c>
      <c r="N13" s="204">
        <v>0</v>
      </c>
      <c r="O13" s="204">
        <v>800</v>
      </c>
      <c r="P13" s="204">
        <v>8400</v>
      </c>
      <c r="Q13" s="204">
        <v>0</v>
      </c>
      <c r="R13" s="204">
        <v>15600</v>
      </c>
      <c r="S13" s="204">
        <v>0</v>
      </c>
      <c r="T13" s="204">
        <v>400</v>
      </c>
      <c r="U13" s="204">
        <v>400</v>
      </c>
      <c r="W13" s="320"/>
      <c r="X13" s="320"/>
      <c r="Y13" s="320"/>
      <c r="Z13" s="320"/>
      <c r="AA13" s="320"/>
      <c r="AB13" s="320"/>
      <c r="AC13" s="320"/>
      <c r="AD13" s="320"/>
      <c r="AE13" s="320"/>
      <c r="AF13" s="320"/>
    </row>
    <row r="14" spans="1:32" x14ac:dyDescent="0.25">
      <c r="A14" s="204">
        <v>12</v>
      </c>
      <c r="B14" s="204" t="s">
        <v>110</v>
      </c>
      <c r="C14" s="204">
        <v>2</v>
      </c>
      <c r="D14" s="204" t="s">
        <v>122</v>
      </c>
      <c r="E14" s="204">
        <v>2</v>
      </c>
      <c r="F14" s="204">
        <v>14.4</v>
      </c>
      <c r="G14" s="204">
        <v>21</v>
      </c>
      <c r="H14" s="204">
        <v>35.4</v>
      </c>
      <c r="I14" s="206">
        <v>40.677966101694913</v>
      </c>
      <c r="J14" s="206">
        <v>59.322033898305087</v>
      </c>
      <c r="K14" s="206">
        <v>13</v>
      </c>
      <c r="L14" s="204">
        <v>0</v>
      </c>
      <c r="M14" s="204">
        <v>8400</v>
      </c>
      <c r="N14" s="204">
        <v>0</v>
      </c>
      <c r="O14" s="204">
        <v>0</v>
      </c>
      <c r="P14" s="204">
        <v>12000</v>
      </c>
      <c r="Q14" s="204">
        <v>0</v>
      </c>
      <c r="R14" s="204">
        <v>20400</v>
      </c>
      <c r="S14" s="204">
        <v>0</v>
      </c>
      <c r="T14" s="204">
        <v>400</v>
      </c>
      <c r="U14" s="204">
        <v>400</v>
      </c>
      <c r="W14" s="320"/>
      <c r="X14" s="320"/>
      <c r="Y14" s="320"/>
      <c r="Z14" s="320"/>
      <c r="AA14" s="320"/>
      <c r="AB14" s="320"/>
      <c r="AC14" s="320"/>
      <c r="AD14" s="320"/>
      <c r="AE14" s="320"/>
      <c r="AF14" s="320"/>
    </row>
    <row r="15" spans="1:32" x14ac:dyDescent="0.25">
      <c r="A15" s="204">
        <v>12</v>
      </c>
      <c r="B15" s="204" t="s">
        <v>110</v>
      </c>
      <c r="C15" s="204">
        <v>2</v>
      </c>
      <c r="D15" s="204" t="s">
        <v>122</v>
      </c>
      <c r="E15" s="204">
        <v>2</v>
      </c>
      <c r="F15" s="204">
        <v>32.6</v>
      </c>
      <c r="G15" s="204">
        <v>44.2</v>
      </c>
      <c r="H15" s="204">
        <v>76.800000000000011</v>
      </c>
      <c r="I15" s="206">
        <v>42.447916666666657</v>
      </c>
      <c r="J15" s="206">
        <v>57.552083333333321</v>
      </c>
      <c r="K15" s="206">
        <v>0</v>
      </c>
      <c r="L15" s="204">
        <v>0</v>
      </c>
      <c r="M15" s="204">
        <v>12400</v>
      </c>
      <c r="N15" s="204">
        <v>0</v>
      </c>
      <c r="O15" s="204">
        <v>800</v>
      </c>
      <c r="P15" s="204">
        <v>12800</v>
      </c>
      <c r="Q15" s="204">
        <v>0</v>
      </c>
      <c r="R15" s="204">
        <v>26000</v>
      </c>
      <c r="S15" s="204">
        <v>0</v>
      </c>
      <c r="T15" s="204">
        <v>800</v>
      </c>
      <c r="U15" s="204">
        <v>800</v>
      </c>
      <c r="W15" s="320"/>
      <c r="X15" s="320"/>
      <c r="Y15" s="320"/>
      <c r="Z15" s="320"/>
      <c r="AA15" s="320"/>
      <c r="AB15" s="320"/>
      <c r="AC15" s="320"/>
      <c r="AD15" s="320"/>
      <c r="AE15" s="320"/>
      <c r="AF15" s="320"/>
    </row>
    <row r="16" spans="1:32" x14ac:dyDescent="0.25">
      <c r="A16" s="204">
        <v>12</v>
      </c>
      <c r="B16" s="204" t="s">
        <v>110</v>
      </c>
      <c r="C16" s="204">
        <v>2</v>
      </c>
      <c r="D16" s="204" t="s">
        <v>122</v>
      </c>
      <c r="E16" s="204">
        <v>2</v>
      </c>
      <c r="F16" s="204">
        <v>34.200000000000003</v>
      </c>
      <c r="G16" s="204">
        <v>32.200000000000003</v>
      </c>
      <c r="H16" s="204">
        <v>66.400000000000006</v>
      </c>
      <c r="I16" s="206">
        <v>51.506024096385545</v>
      </c>
      <c r="J16" s="206">
        <v>48.493975903614462</v>
      </c>
      <c r="K16" s="206">
        <v>1.25</v>
      </c>
      <c r="L16" s="204">
        <v>0</v>
      </c>
      <c r="M16" s="204">
        <v>22000</v>
      </c>
      <c r="N16" s="204">
        <v>0</v>
      </c>
      <c r="O16" s="204">
        <v>0</v>
      </c>
      <c r="P16" s="204">
        <v>5200</v>
      </c>
      <c r="Q16" s="204">
        <v>0</v>
      </c>
      <c r="R16" s="204">
        <v>27200</v>
      </c>
      <c r="S16" s="204">
        <v>0</v>
      </c>
      <c r="T16" s="204">
        <v>800</v>
      </c>
      <c r="U16" s="204">
        <v>800</v>
      </c>
      <c r="W16" s="320"/>
      <c r="X16" s="320"/>
      <c r="Y16" s="320"/>
      <c r="Z16" s="320"/>
      <c r="AA16" s="320"/>
      <c r="AB16" s="320"/>
      <c r="AC16" s="320"/>
      <c r="AD16" s="320"/>
      <c r="AE16" s="320"/>
      <c r="AF16" s="320"/>
    </row>
    <row r="17" spans="1:32" x14ac:dyDescent="0.25">
      <c r="A17" s="204">
        <v>12</v>
      </c>
      <c r="B17" s="204" t="s">
        <v>110</v>
      </c>
      <c r="C17" s="204">
        <v>2</v>
      </c>
      <c r="D17" s="204" t="s">
        <v>123</v>
      </c>
      <c r="E17" s="204">
        <v>2</v>
      </c>
      <c r="F17" s="204">
        <v>26.6</v>
      </c>
      <c r="G17" s="204">
        <v>60.4</v>
      </c>
      <c r="H17" s="204">
        <v>87</v>
      </c>
      <c r="I17" s="206">
        <v>30.574712643678161</v>
      </c>
      <c r="J17" s="206">
        <v>69.425287356321846</v>
      </c>
      <c r="K17" s="206">
        <v>7.5</v>
      </c>
      <c r="L17" s="204">
        <v>0</v>
      </c>
      <c r="M17" s="204">
        <v>4800</v>
      </c>
      <c r="N17" s="204">
        <v>0</v>
      </c>
      <c r="O17" s="204">
        <v>0</v>
      </c>
      <c r="P17" s="204">
        <v>2000</v>
      </c>
      <c r="Q17" s="204">
        <v>0</v>
      </c>
      <c r="R17" s="204">
        <v>6800</v>
      </c>
      <c r="S17" s="204">
        <v>0</v>
      </c>
      <c r="T17" s="204">
        <v>800</v>
      </c>
      <c r="U17" s="204">
        <v>800</v>
      </c>
      <c r="W17" s="320"/>
      <c r="X17" s="320"/>
      <c r="Y17" s="320"/>
      <c r="Z17" s="320"/>
      <c r="AA17" s="320"/>
      <c r="AB17" s="320"/>
      <c r="AC17" s="320"/>
      <c r="AD17" s="320"/>
      <c r="AE17" s="320"/>
      <c r="AF17" s="320"/>
    </row>
    <row r="18" spans="1:32" x14ac:dyDescent="0.25">
      <c r="A18" s="204">
        <v>12</v>
      </c>
      <c r="B18" s="204" t="s">
        <v>110</v>
      </c>
      <c r="C18" s="204">
        <v>2</v>
      </c>
      <c r="D18" s="204" t="s">
        <v>123</v>
      </c>
      <c r="E18" s="204">
        <v>2</v>
      </c>
      <c r="F18" s="204">
        <v>25.6</v>
      </c>
      <c r="G18" s="204">
        <v>4.8</v>
      </c>
      <c r="H18" s="204">
        <v>30.400000000000002</v>
      </c>
      <c r="I18" s="206">
        <v>84.210526315789465</v>
      </c>
      <c r="J18" s="206">
        <v>15.789473684210526</v>
      </c>
      <c r="K18" s="206">
        <v>0</v>
      </c>
      <c r="L18" s="204">
        <v>0</v>
      </c>
      <c r="M18" s="204">
        <v>13600</v>
      </c>
      <c r="N18" s="204">
        <v>0</v>
      </c>
      <c r="O18" s="204">
        <v>800</v>
      </c>
      <c r="P18" s="204">
        <v>2000</v>
      </c>
      <c r="Q18" s="204">
        <v>0</v>
      </c>
      <c r="R18" s="204">
        <v>16400</v>
      </c>
      <c r="S18" s="204">
        <v>0</v>
      </c>
      <c r="T18" s="204">
        <v>0</v>
      </c>
      <c r="U18" s="204">
        <v>0</v>
      </c>
      <c r="W18" s="320"/>
      <c r="X18" s="320"/>
      <c r="Y18" s="320"/>
      <c r="Z18" s="320"/>
      <c r="AA18" s="320"/>
      <c r="AB18" s="320"/>
      <c r="AC18" s="320"/>
      <c r="AD18" s="320"/>
      <c r="AE18" s="320"/>
      <c r="AF18" s="320"/>
    </row>
    <row r="19" spans="1:32" x14ac:dyDescent="0.25">
      <c r="A19" s="204">
        <v>12</v>
      </c>
      <c r="B19" s="204" t="s">
        <v>110</v>
      </c>
      <c r="C19" s="204">
        <v>2</v>
      </c>
      <c r="D19" s="204" t="s">
        <v>123</v>
      </c>
      <c r="E19" s="204">
        <v>2</v>
      </c>
      <c r="F19" s="204">
        <v>22.8</v>
      </c>
      <c r="G19" s="204">
        <v>30.4</v>
      </c>
      <c r="H19" s="204">
        <v>53.2</v>
      </c>
      <c r="I19" s="206">
        <v>42.857142857142854</v>
      </c>
      <c r="J19" s="206">
        <v>57.142857142857139</v>
      </c>
      <c r="K19" s="206">
        <v>0</v>
      </c>
      <c r="L19" s="204">
        <v>0</v>
      </c>
      <c r="M19" s="204">
        <v>0</v>
      </c>
      <c r="N19" s="204">
        <v>0</v>
      </c>
      <c r="O19" s="204">
        <v>0</v>
      </c>
      <c r="P19" s="204">
        <v>0</v>
      </c>
      <c r="Q19" s="204">
        <v>0</v>
      </c>
      <c r="R19" s="204">
        <v>0</v>
      </c>
      <c r="S19" s="204">
        <v>0</v>
      </c>
      <c r="T19" s="204">
        <v>0</v>
      </c>
      <c r="U19" s="204">
        <v>0</v>
      </c>
    </row>
    <row r="20" spans="1:32" x14ac:dyDescent="0.25">
      <c r="A20" s="204">
        <v>12</v>
      </c>
      <c r="B20" s="204" t="s">
        <v>111</v>
      </c>
      <c r="C20" s="204">
        <v>2</v>
      </c>
      <c r="D20" s="204" t="s">
        <v>122</v>
      </c>
      <c r="E20" s="204">
        <v>1</v>
      </c>
      <c r="F20" s="204">
        <v>14.8</v>
      </c>
      <c r="G20" s="204">
        <v>16</v>
      </c>
      <c r="H20" s="204">
        <v>30.8</v>
      </c>
      <c r="I20" s="206">
        <v>48.051948051948052</v>
      </c>
      <c r="J20" s="206">
        <v>51.948051948051948</v>
      </c>
      <c r="K20" s="206">
        <v>0</v>
      </c>
      <c r="L20" s="204">
        <v>0</v>
      </c>
      <c r="M20" s="204">
        <v>2400</v>
      </c>
      <c r="N20" s="204">
        <v>0</v>
      </c>
      <c r="O20" s="204">
        <v>0</v>
      </c>
      <c r="P20" s="204">
        <v>0</v>
      </c>
      <c r="Q20" s="204">
        <v>0</v>
      </c>
      <c r="R20" s="204">
        <v>2400</v>
      </c>
      <c r="S20" s="204">
        <v>0</v>
      </c>
      <c r="T20" s="204">
        <v>0</v>
      </c>
      <c r="U20" s="204">
        <v>0</v>
      </c>
    </row>
    <row r="21" spans="1:32" x14ac:dyDescent="0.25">
      <c r="A21" s="204">
        <v>12</v>
      </c>
      <c r="B21" s="204" t="s">
        <v>111</v>
      </c>
      <c r="C21" s="204">
        <v>2</v>
      </c>
      <c r="D21" s="204" t="s">
        <v>122</v>
      </c>
      <c r="E21" s="204">
        <v>1</v>
      </c>
      <c r="F21" s="204">
        <v>25</v>
      </c>
      <c r="G21" s="204">
        <v>14.2</v>
      </c>
      <c r="H21" s="204">
        <v>39.200000000000003</v>
      </c>
      <c r="I21" s="206">
        <v>63.775510204081627</v>
      </c>
      <c r="J21" s="206">
        <v>36.224489795918366</v>
      </c>
      <c r="K21" s="206">
        <v>0</v>
      </c>
      <c r="L21" s="204">
        <v>0</v>
      </c>
      <c r="M21" s="204">
        <v>1600</v>
      </c>
      <c r="N21" s="204">
        <v>0</v>
      </c>
      <c r="O21" s="204">
        <v>0</v>
      </c>
      <c r="P21" s="204">
        <v>0</v>
      </c>
      <c r="Q21" s="204">
        <v>0</v>
      </c>
      <c r="R21" s="204">
        <v>1600</v>
      </c>
      <c r="S21" s="204">
        <v>0</v>
      </c>
      <c r="T21" s="204">
        <v>400</v>
      </c>
      <c r="U21" s="204">
        <v>400</v>
      </c>
    </row>
    <row r="22" spans="1:32" x14ac:dyDescent="0.25">
      <c r="A22" s="204">
        <v>12</v>
      </c>
      <c r="B22" s="204" t="s">
        <v>111</v>
      </c>
      <c r="C22" s="204">
        <v>2</v>
      </c>
      <c r="D22" s="204" t="s">
        <v>122</v>
      </c>
      <c r="E22" s="204">
        <v>1</v>
      </c>
      <c r="F22" s="204">
        <v>11.4</v>
      </c>
      <c r="G22" s="204">
        <v>23.4</v>
      </c>
      <c r="H22" s="204">
        <v>34.799999999999997</v>
      </c>
      <c r="I22" s="206">
        <v>32.758620689655174</v>
      </c>
      <c r="J22" s="206">
        <v>67.24137931034484</v>
      </c>
      <c r="K22" s="206">
        <v>0</v>
      </c>
      <c r="L22" s="204">
        <v>0</v>
      </c>
      <c r="M22" s="204">
        <v>2800</v>
      </c>
      <c r="N22" s="204">
        <v>800</v>
      </c>
      <c r="O22" s="204">
        <v>0</v>
      </c>
      <c r="P22" s="204">
        <v>2000</v>
      </c>
      <c r="Q22" s="204">
        <v>0</v>
      </c>
      <c r="R22" s="204">
        <v>5600</v>
      </c>
      <c r="S22" s="204">
        <v>0</v>
      </c>
      <c r="T22" s="204">
        <v>0</v>
      </c>
      <c r="U22" s="204">
        <v>0</v>
      </c>
    </row>
    <row r="23" spans="1:32" x14ac:dyDescent="0.25">
      <c r="A23" s="204">
        <v>12</v>
      </c>
      <c r="B23" s="204" t="s">
        <v>111</v>
      </c>
      <c r="C23" s="204">
        <v>2</v>
      </c>
      <c r="D23" s="204" t="s">
        <v>123</v>
      </c>
      <c r="E23" s="204">
        <v>1</v>
      </c>
      <c r="F23" s="204">
        <v>22.4</v>
      </c>
      <c r="G23" s="204">
        <v>13.4</v>
      </c>
      <c r="H23" s="204">
        <v>35.799999999999997</v>
      </c>
      <c r="I23" s="206">
        <v>62.569832402234638</v>
      </c>
      <c r="J23" s="206">
        <v>37.430167597765369</v>
      </c>
      <c r="K23" s="206">
        <v>0</v>
      </c>
      <c r="L23" s="204">
        <v>0</v>
      </c>
      <c r="M23" s="204">
        <v>4000</v>
      </c>
      <c r="N23" s="204">
        <v>0</v>
      </c>
      <c r="O23" s="204">
        <v>0</v>
      </c>
      <c r="P23" s="204">
        <v>0</v>
      </c>
      <c r="Q23" s="204">
        <v>0</v>
      </c>
      <c r="R23" s="204">
        <v>4000</v>
      </c>
      <c r="S23" s="204">
        <v>0</v>
      </c>
      <c r="T23" s="204">
        <v>0</v>
      </c>
      <c r="U23" s="204">
        <v>0</v>
      </c>
    </row>
    <row r="24" spans="1:32" x14ac:dyDescent="0.25">
      <c r="A24" s="204">
        <v>12</v>
      </c>
      <c r="B24" s="204" t="s">
        <v>111</v>
      </c>
      <c r="C24" s="204">
        <v>2</v>
      </c>
      <c r="D24" s="204" t="s">
        <v>123</v>
      </c>
      <c r="E24" s="204">
        <v>1</v>
      </c>
      <c r="F24" s="204">
        <v>14.4</v>
      </c>
      <c r="G24" s="204">
        <v>22.2</v>
      </c>
      <c r="H24" s="204">
        <v>36.6</v>
      </c>
      <c r="I24" s="206">
        <v>39.344262295081968</v>
      </c>
      <c r="J24" s="206">
        <v>60.655737704918032</v>
      </c>
      <c r="K24" s="206">
        <v>0</v>
      </c>
      <c r="L24" s="204">
        <v>0</v>
      </c>
      <c r="M24" s="204">
        <v>400</v>
      </c>
      <c r="N24" s="204">
        <v>0</v>
      </c>
      <c r="O24" s="204">
        <v>0</v>
      </c>
      <c r="P24" s="204">
        <v>0</v>
      </c>
      <c r="Q24" s="204">
        <v>0</v>
      </c>
      <c r="R24" s="204">
        <v>400</v>
      </c>
      <c r="S24" s="204">
        <v>0</v>
      </c>
      <c r="T24" s="204">
        <v>0</v>
      </c>
      <c r="U24" s="204">
        <v>0</v>
      </c>
    </row>
    <row r="25" spans="1:32" x14ac:dyDescent="0.25">
      <c r="A25" s="204">
        <v>12</v>
      </c>
      <c r="B25" s="204" t="s">
        <v>111</v>
      </c>
      <c r="C25" s="204">
        <v>2</v>
      </c>
      <c r="D25" s="204" t="s">
        <v>123</v>
      </c>
      <c r="E25" s="204">
        <v>1</v>
      </c>
      <c r="F25" s="204">
        <v>13.4</v>
      </c>
      <c r="G25" s="204">
        <v>32.799999999999997</v>
      </c>
      <c r="H25" s="204">
        <v>46.199999999999996</v>
      </c>
      <c r="I25" s="206">
        <v>29.004329004329009</v>
      </c>
      <c r="J25" s="206">
        <v>70.995670995670991</v>
      </c>
      <c r="K25" s="206">
        <v>0</v>
      </c>
      <c r="L25" s="204">
        <v>0</v>
      </c>
      <c r="M25" s="204">
        <v>1600</v>
      </c>
      <c r="N25" s="204">
        <v>0</v>
      </c>
      <c r="O25" s="204">
        <v>0</v>
      </c>
      <c r="P25" s="204">
        <v>1200</v>
      </c>
      <c r="Q25" s="204">
        <v>0</v>
      </c>
      <c r="R25" s="204">
        <v>2800</v>
      </c>
      <c r="S25" s="204">
        <v>0</v>
      </c>
      <c r="T25" s="204">
        <v>0</v>
      </c>
      <c r="U25" s="204">
        <v>0</v>
      </c>
    </row>
    <row r="26" spans="1:32" x14ac:dyDescent="0.25">
      <c r="A26" s="204">
        <v>16</v>
      </c>
      <c r="B26" s="204" t="s">
        <v>110</v>
      </c>
      <c r="C26" s="204">
        <v>3</v>
      </c>
      <c r="D26" s="204" t="s">
        <v>122</v>
      </c>
      <c r="E26" s="204">
        <v>2</v>
      </c>
      <c r="F26" s="204">
        <v>28.8</v>
      </c>
      <c r="G26" s="204">
        <v>31</v>
      </c>
      <c r="H26" s="204">
        <v>59.8</v>
      </c>
      <c r="I26" s="206">
        <v>48.16053511705686</v>
      </c>
      <c r="J26" s="206">
        <v>51.839464882943147</v>
      </c>
      <c r="K26" s="206">
        <v>1</v>
      </c>
      <c r="L26" s="204">
        <v>0</v>
      </c>
      <c r="M26" s="204">
        <v>31200</v>
      </c>
      <c r="N26" s="204">
        <v>0</v>
      </c>
      <c r="O26" s="204">
        <v>0</v>
      </c>
      <c r="P26" s="204">
        <v>2800</v>
      </c>
      <c r="Q26" s="204">
        <v>0</v>
      </c>
      <c r="R26" s="204">
        <v>34000</v>
      </c>
      <c r="S26" s="204">
        <v>0</v>
      </c>
      <c r="T26" s="204">
        <v>800</v>
      </c>
      <c r="U26" s="204">
        <v>800</v>
      </c>
    </row>
    <row r="27" spans="1:32" x14ac:dyDescent="0.25">
      <c r="A27" s="204">
        <v>16</v>
      </c>
      <c r="B27" s="204" t="s">
        <v>110</v>
      </c>
      <c r="C27" s="204">
        <v>3</v>
      </c>
      <c r="D27" s="204" t="s">
        <v>122</v>
      </c>
      <c r="E27" s="204">
        <v>2</v>
      </c>
      <c r="F27" s="204">
        <v>42.4</v>
      </c>
      <c r="G27" s="204">
        <v>21</v>
      </c>
      <c r="H27" s="204">
        <v>63.4</v>
      </c>
      <c r="I27" s="206">
        <v>66.876971608832804</v>
      </c>
      <c r="J27" s="206">
        <v>33.123028391167196</v>
      </c>
      <c r="K27" s="206">
        <v>1.5</v>
      </c>
      <c r="L27" s="204">
        <v>0</v>
      </c>
      <c r="M27" s="204">
        <v>12800</v>
      </c>
      <c r="N27" s="204">
        <v>0</v>
      </c>
      <c r="O27" s="204">
        <v>0</v>
      </c>
      <c r="P27" s="204">
        <v>10400</v>
      </c>
      <c r="Q27" s="204">
        <v>0</v>
      </c>
      <c r="R27" s="204">
        <v>23200</v>
      </c>
      <c r="S27" s="204">
        <v>0</v>
      </c>
      <c r="T27" s="204">
        <v>3200</v>
      </c>
      <c r="U27" s="204">
        <v>3200</v>
      </c>
    </row>
    <row r="28" spans="1:32" x14ac:dyDescent="0.25">
      <c r="A28" s="204">
        <v>16</v>
      </c>
      <c r="B28" s="204" t="s">
        <v>110</v>
      </c>
      <c r="C28" s="204">
        <v>3</v>
      </c>
      <c r="D28" s="204" t="s">
        <v>122</v>
      </c>
      <c r="E28" s="204">
        <v>2</v>
      </c>
      <c r="F28" s="204">
        <v>29.2</v>
      </c>
      <c r="G28" s="204">
        <v>12.8</v>
      </c>
      <c r="H28" s="204">
        <v>42</v>
      </c>
      <c r="I28" s="206">
        <v>69.523809523809518</v>
      </c>
      <c r="J28" s="206">
        <v>30.476190476190474</v>
      </c>
      <c r="K28" s="206">
        <v>4</v>
      </c>
      <c r="L28" s="204">
        <v>0</v>
      </c>
      <c r="M28" s="204">
        <v>4800</v>
      </c>
      <c r="N28" s="204">
        <v>0</v>
      </c>
      <c r="O28" s="204">
        <v>0</v>
      </c>
      <c r="P28" s="204">
        <v>2600</v>
      </c>
      <c r="Q28" s="204">
        <v>0</v>
      </c>
      <c r="R28" s="204">
        <v>7400</v>
      </c>
      <c r="S28" s="204">
        <v>0</v>
      </c>
      <c r="T28" s="204">
        <v>400</v>
      </c>
      <c r="U28" s="204">
        <v>400</v>
      </c>
    </row>
    <row r="29" spans="1:32" x14ac:dyDescent="0.25">
      <c r="A29" s="204">
        <v>16</v>
      </c>
      <c r="B29" s="204" t="s">
        <v>110</v>
      </c>
      <c r="C29" s="204">
        <v>3</v>
      </c>
      <c r="D29" s="204" t="s">
        <v>123</v>
      </c>
      <c r="E29" s="204">
        <v>2</v>
      </c>
      <c r="F29" s="204">
        <v>59</v>
      </c>
      <c r="G29" s="204">
        <v>27.2</v>
      </c>
      <c r="H29" s="204">
        <v>86.2</v>
      </c>
      <c r="I29" s="206">
        <v>68.445475638051036</v>
      </c>
      <c r="J29" s="206">
        <v>31.554524361948953</v>
      </c>
      <c r="K29" s="206">
        <v>3</v>
      </c>
      <c r="L29" s="204">
        <v>0</v>
      </c>
      <c r="M29" s="204">
        <v>0</v>
      </c>
      <c r="N29" s="204">
        <v>0</v>
      </c>
      <c r="O29" s="204">
        <v>0</v>
      </c>
      <c r="P29" s="204">
        <v>0</v>
      </c>
      <c r="Q29" s="204">
        <v>0</v>
      </c>
      <c r="R29" s="204">
        <v>0</v>
      </c>
      <c r="S29" s="204">
        <v>0</v>
      </c>
      <c r="T29" s="204">
        <v>800</v>
      </c>
      <c r="U29" s="204">
        <v>800</v>
      </c>
    </row>
    <row r="30" spans="1:32" x14ac:dyDescent="0.25">
      <c r="A30" s="204">
        <v>16</v>
      </c>
      <c r="B30" s="204" t="s">
        <v>110</v>
      </c>
      <c r="C30" s="204">
        <v>3</v>
      </c>
      <c r="D30" s="204" t="s">
        <v>123</v>
      </c>
      <c r="E30" s="204">
        <v>2</v>
      </c>
      <c r="F30" s="204">
        <v>35.6</v>
      </c>
      <c r="G30" s="204">
        <v>23.4</v>
      </c>
      <c r="H30" s="204">
        <v>59</v>
      </c>
      <c r="I30" s="206">
        <v>60.33898305084746</v>
      </c>
      <c r="J30" s="206">
        <v>39.66101694915254</v>
      </c>
      <c r="K30" s="206">
        <v>3</v>
      </c>
      <c r="L30" s="204">
        <v>0</v>
      </c>
      <c r="M30" s="204">
        <v>6800</v>
      </c>
      <c r="N30" s="204">
        <v>0</v>
      </c>
      <c r="O30" s="204">
        <v>0</v>
      </c>
      <c r="P30" s="204">
        <v>1600</v>
      </c>
      <c r="Q30" s="204">
        <v>0</v>
      </c>
      <c r="R30" s="204">
        <v>8400</v>
      </c>
      <c r="S30" s="204">
        <v>0</v>
      </c>
      <c r="T30" s="204">
        <v>0</v>
      </c>
      <c r="U30" s="204">
        <v>0</v>
      </c>
    </row>
    <row r="31" spans="1:32" x14ac:dyDescent="0.25">
      <c r="A31" s="204">
        <v>16</v>
      </c>
      <c r="B31" s="204" t="s">
        <v>110</v>
      </c>
      <c r="C31" s="204">
        <v>3</v>
      </c>
      <c r="D31" s="204" t="s">
        <v>123</v>
      </c>
      <c r="E31" s="204">
        <v>2</v>
      </c>
      <c r="F31" s="204">
        <v>47</v>
      </c>
      <c r="G31" s="204">
        <v>16</v>
      </c>
      <c r="H31" s="204">
        <v>63</v>
      </c>
      <c r="I31" s="206">
        <v>74.603174603174608</v>
      </c>
      <c r="J31" s="206">
        <v>25.396825396825395</v>
      </c>
      <c r="K31" s="206">
        <v>2.25</v>
      </c>
      <c r="L31" s="204">
        <v>0</v>
      </c>
      <c r="M31" s="204">
        <v>7200</v>
      </c>
      <c r="N31" s="204">
        <v>0</v>
      </c>
      <c r="O31" s="204">
        <v>0</v>
      </c>
      <c r="P31" s="204">
        <v>0</v>
      </c>
      <c r="Q31" s="204">
        <v>0</v>
      </c>
      <c r="R31" s="204">
        <v>7200</v>
      </c>
      <c r="S31" s="204">
        <v>0</v>
      </c>
      <c r="T31" s="204">
        <v>400</v>
      </c>
      <c r="U31" s="204">
        <v>400</v>
      </c>
    </row>
    <row r="32" spans="1:32" x14ac:dyDescent="0.25">
      <c r="A32" s="204">
        <v>16</v>
      </c>
      <c r="B32" s="204" t="s">
        <v>111</v>
      </c>
      <c r="C32" s="204">
        <v>3</v>
      </c>
      <c r="D32" s="204" t="s">
        <v>122</v>
      </c>
      <c r="E32" s="204">
        <v>1</v>
      </c>
      <c r="F32" s="204">
        <v>14</v>
      </c>
      <c r="G32" s="204">
        <v>4.5999999999999996</v>
      </c>
      <c r="H32" s="204">
        <v>18.600000000000001</v>
      </c>
      <c r="I32" s="206">
        <v>75.268817204301072</v>
      </c>
      <c r="J32" s="206">
        <v>24.731182795698921</v>
      </c>
      <c r="K32" s="206">
        <v>1.6666666666666667</v>
      </c>
      <c r="L32" s="204">
        <v>0</v>
      </c>
      <c r="M32" s="204">
        <v>7200</v>
      </c>
      <c r="N32" s="204">
        <v>0</v>
      </c>
      <c r="O32" s="204">
        <v>0</v>
      </c>
      <c r="P32" s="204">
        <v>0</v>
      </c>
      <c r="Q32" s="204">
        <v>0</v>
      </c>
      <c r="R32" s="204">
        <v>7200</v>
      </c>
      <c r="S32" s="204">
        <v>0</v>
      </c>
      <c r="T32" s="204">
        <v>400</v>
      </c>
      <c r="U32" s="204">
        <v>400</v>
      </c>
    </row>
    <row r="33" spans="1:21" x14ac:dyDescent="0.25">
      <c r="A33" s="204">
        <v>16</v>
      </c>
      <c r="B33" s="204" t="s">
        <v>111</v>
      </c>
      <c r="C33" s="204">
        <v>3</v>
      </c>
      <c r="D33" s="204" t="s">
        <v>122</v>
      </c>
      <c r="E33" s="204">
        <v>1</v>
      </c>
      <c r="F33" s="204">
        <v>26.4</v>
      </c>
      <c r="G33" s="204">
        <v>7.8</v>
      </c>
      <c r="H33" s="204">
        <v>34.199999999999996</v>
      </c>
      <c r="I33" s="206">
        <v>77.192982456140356</v>
      </c>
      <c r="J33" s="206">
        <v>22.807017543859651</v>
      </c>
      <c r="K33" s="206">
        <v>2.5</v>
      </c>
      <c r="L33" s="204">
        <v>0</v>
      </c>
      <c r="M33" s="204">
        <v>400</v>
      </c>
      <c r="N33" s="204">
        <v>0</v>
      </c>
      <c r="O33" s="204">
        <v>400</v>
      </c>
      <c r="P33" s="204">
        <v>2800</v>
      </c>
      <c r="Q33" s="204">
        <v>0</v>
      </c>
      <c r="R33" s="204">
        <v>3600</v>
      </c>
      <c r="S33" s="204">
        <v>0</v>
      </c>
      <c r="T33" s="204">
        <v>800</v>
      </c>
      <c r="U33" s="204">
        <v>800</v>
      </c>
    </row>
    <row r="34" spans="1:21" x14ac:dyDescent="0.25">
      <c r="A34" s="204">
        <v>16</v>
      </c>
      <c r="B34" s="204" t="s">
        <v>111</v>
      </c>
      <c r="C34" s="204">
        <v>3</v>
      </c>
      <c r="D34" s="204" t="s">
        <v>122</v>
      </c>
      <c r="E34" s="204">
        <v>1</v>
      </c>
      <c r="F34" s="204">
        <v>14.6</v>
      </c>
      <c r="G34" s="204">
        <v>7.8</v>
      </c>
      <c r="H34" s="204">
        <v>22.4</v>
      </c>
      <c r="I34" s="206">
        <v>65.178571428571431</v>
      </c>
      <c r="J34" s="206">
        <v>34.821428571428577</v>
      </c>
      <c r="K34" s="206">
        <v>2.5</v>
      </c>
      <c r="L34" s="204">
        <v>0</v>
      </c>
      <c r="M34" s="204">
        <v>8000</v>
      </c>
      <c r="N34" s="204">
        <v>0</v>
      </c>
      <c r="O34" s="204">
        <v>0</v>
      </c>
      <c r="P34" s="204">
        <v>800</v>
      </c>
      <c r="Q34" s="204">
        <v>0</v>
      </c>
      <c r="R34" s="204">
        <v>8800</v>
      </c>
      <c r="S34" s="204">
        <v>0</v>
      </c>
      <c r="T34" s="204">
        <v>400</v>
      </c>
      <c r="U34" s="204">
        <v>400</v>
      </c>
    </row>
    <row r="35" spans="1:21" x14ac:dyDescent="0.25">
      <c r="A35" s="204">
        <v>16</v>
      </c>
      <c r="B35" s="204" t="s">
        <v>111</v>
      </c>
      <c r="C35" s="204">
        <v>3</v>
      </c>
      <c r="D35" s="204" t="s">
        <v>123</v>
      </c>
      <c r="E35" s="204">
        <v>1</v>
      </c>
      <c r="F35" s="204">
        <v>32.6</v>
      </c>
      <c r="G35" s="204">
        <v>15.8</v>
      </c>
      <c r="H35" s="204">
        <v>48.400000000000006</v>
      </c>
      <c r="I35" s="206">
        <v>67.355371900826441</v>
      </c>
      <c r="J35" s="206">
        <v>32.644628099173552</v>
      </c>
      <c r="K35" s="206">
        <v>4</v>
      </c>
      <c r="L35" s="204">
        <v>0</v>
      </c>
      <c r="M35" s="204">
        <v>6000</v>
      </c>
      <c r="N35" s="204">
        <v>0</v>
      </c>
      <c r="O35" s="204">
        <v>0</v>
      </c>
      <c r="P35" s="204">
        <v>4400</v>
      </c>
      <c r="Q35" s="204">
        <v>0</v>
      </c>
      <c r="R35" s="204">
        <v>10400</v>
      </c>
      <c r="S35" s="204">
        <v>0</v>
      </c>
      <c r="T35" s="204">
        <v>0</v>
      </c>
      <c r="U35" s="204">
        <v>0</v>
      </c>
    </row>
    <row r="36" spans="1:21" x14ac:dyDescent="0.25">
      <c r="A36" s="204">
        <v>16</v>
      </c>
      <c r="B36" s="204" t="s">
        <v>111</v>
      </c>
      <c r="C36" s="204">
        <v>3</v>
      </c>
      <c r="D36" s="204" t="s">
        <v>123</v>
      </c>
      <c r="E36" s="204">
        <v>1</v>
      </c>
      <c r="F36" s="204">
        <v>30.8</v>
      </c>
      <c r="G36" s="204">
        <v>9</v>
      </c>
      <c r="H36" s="204">
        <v>39.799999999999997</v>
      </c>
      <c r="I36" s="206">
        <v>77.386934673366838</v>
      </c>
      <c r="J36" s="206">
        <v>22.613065326633169</v>
      </c>
      <c r="K36" s="206">
        <v>6</v>
      </c>
      <c r="L36" s="204">
        <v>0</v>
      </c>
      <c r="M36" s="204">
        <v>2000</v>
      </c>
      <c r="N36" s="204">
        <v>0</v>
      </c>
      <c r="O36" s="204">
        <v>0</v>
      </c>
      <c r="P36" s="204">
        <v>6000</v>
      </c>
      <c r="Q36" s="204">
        <v>0</v>
      </c>
      <c r="R36" s="204">
        <v>8000</v>
      </c>
      <c r="S36" s="204">
        <v>0</v>
      </c>
      <c r="T36" s="204">
        <v>800</v>
      </c>
      <c r="U36" s="204">
        <v>800</v>
      </c>
    </row>
    <row r="37" spans="1:21" x14ac:dyDescent="0.25">
      <c r="A37" s="204">
        <v>16</v>
      </c>
      <c r="B37" s="204" t="s">
        <v>111</v>
      </c>
      <c r="C37" s="204">
        <v>3</v>
      </c>
      <c r="D37" s="204" t="s">
        <v>123</v>
      </c>
      <c r="E37" s="204">
        <v>1</v>
      </c>
      <c r="F37" s="204">
        <v>18.8</v>
      </c>
      <c r="G37" s="204">
        <v>3.8</v>
      </c>
      <c r="H37" s="204">
        <v>22.6</v>
      </c>
      <c r="I37" s="206">
        <v>83.185840707964601</v>
      </c>
      <c r="J37" s="206">
        <v>16.814159292035399</v>
      </c>
      <c r="K37" s="206">
        <v>4</v>
      </c>
      <c r="L37" s="204">
        <v>3200</v>
      </c>
      <c r="M37" s="204">
        <v>0</v>
      </c>
      <c r="N37" s="204">
        <v>0</v>
      </c>
      <c r="O37" s="204">
        <v>0</v>
      </c>
      <c r="P37" s="204">
        <v>2400</v>
      </c>
      <c r="Q37" s="204">
        <v>0</v>
      </c>
      <c r="R37" s="204">
        <v>5600</v>
      </c>
      <c r="S37" s="204">
        <v>0</v>
      </c>
      <c r="T37" s="204">
        <v>800</v>
      </c>
      <c r="U37" s="204">
        <v>800</v>
      </c>
    </row>
    <row r="38" spans="1:21" x14ac:dyDescent="0.25">
      <c r="A38" s="204">
        <v>20</v>
      </c>
      <c r="B38" s="204" t="s">
        <v>110</v>
      </c>
      <c r="C38" s="204">
        <v>4</v>
      </c>
      <c r="D38" s="204" t="s">
        <v>122</v>
      </c>
      <c r="E38" s="204">
        <v>2</v>
      </c>
      <c r="F38" s="204">
        <v>12</v>
      </c>
      <c r="G38" s="204">
        <v>47.4</v>
      </c>
      <c r="H38" s="204">
        <v>59.4</v>
      </c>
      <c r="I38" s="206">
        <v>20.202020202020204</v>
      </c>
      <c r="J38" s="206">
        <v>79.797979797979806</v>
      </c>
      <c r="K38" s="206">
        <v>3.75</v>
      </c>
      <c r="L38" s="204">
        <v>400</v>
      </c>
      <c r="M38" s="204">
        <v>3200</v>
      </c>
      <c r="N38" s="204">
        <v>0</v>
      </c>
      <c r="O38" s="204">
        <v>0</v>
      </c>
      <c r="P38" s="204">
        <v>6400</v>
      </c>
      <c r="Q38" s="204">
        <v>0</v>
      </c>
      <c r="R38" s="204">
        <v>10000</v>
      </c>
      <c r="S38" s="204">
        <v>0</v>
      </c>
      <c r="T38" s="204">
        <v>0</v>
      </c>
      <c r="U38" s="204">
        <v>0</v>
      </c>
    </row>
    <row r="39" spans="1:21" x14ac:dyDescent="0.25">
      <c r="A39" s="204">
        <v>20</v>
      </c>
      <c r="B39" s="204" t="s">
        <v>110</v>
      </c>
      <c r="C39" s="204">
        <v>4</v>
      </c>
      <c r="D39" s="204" t="s">
        <v>122</v>
      </c>
      <c r="E39" s="204">
        <v>2</v>
      </c>
      <c r="F39" s="204">
        <v>22.8</v>
      </c>
      <c r="G39" s="204">
        <v>13.4</v>
      </c>
      <c r="H39" s="204">
        <v>36.200000000000003</v>
      </c>
      <c r="I39" s="206">
        <v>62.983425414364639</v>
      </c>
      <c r="J39" s="206">
        <v>37.016574585635354</v>
      </c>
      <c r="K39" s="206">
        <v>11</v>
      </c>
      <c r="L39" s="204">
        <v>0</v>
      </c>
      <c r="M39" s="204">
        <v>8800</v>
      </c>
      <c r="N39" s="204">
        <v>0</v>
      </c>
      <c r="O39" s="204">
        <v>800</v>
      </c>
      <c r="P39" s="204">
        <v>10400</v>
      </c>
      <c r="Q39" s="204">
        <v>0</v>
      </c>
      <c r="R39" s="204">
        <v>20000</v>
      </c>
      <c r="S39" s="204">
        <v>0</v>
      </c>
      <c r="T39" s="204">
        <v>800</v>
      </c>
      <c r="U39" s="204">
        <v>800</v>
      </c>
    </row>
    <row r="40" spans="1:21" x14ac:dyDescent="0.25">
      <c r="A40" s="204">
        <v>20</v>
      </c>
      <c r="B40" s="204" t="s">
        <v>110</v>
      </c>
      <c r="C40" s="204">
        <v>4</v>
      </c>
      <c r="D40" s="204" t="s">
        <v>122</v>
      </c>
      <c r="E40" s="204">
        <v>2</v>
      </c>
      <c r="F40" s="204">
        <v>27.4</v>
      </c>
      <c r="G40" s="204">
        <v>22.2</v>
      </c>
      <c r="H40" s="204">
        <v>49.599999999999994</v>
      </c>
      <c r="I40" s="206">
        <v>55.241935483870975</v>
      </c>
      <c r="J40" s="206">
        <v>44.758064516129039</v>
      </c>
      <c r="K40" s="206">
        <v>5</v>
      </c>
      <c r="L40" s="204">
        <v>0</v>
      </c>
      <c r="M40" s="204">
        <v>2000</v>
      </c>
      <c r="N40" s="204">
        <v>0</v>
      </c>
      <c r="O40" s="204">
        <v>800</v>
      </c>
      <c r="P40" s="204">
        <v>11600</v>
      </c>
      <c r="Q40" s="204">
        <v>0</v>
      </c>
      <c r="R40" s="204">
        <v>14400</v>
      </c>
      <c r="S40" s="204">
        <v>0</v>
      </c>
      <c r="T40" s="204">
        <v>0</v>
      </c>
      <c r="U40" s="204">
        <v>0</v>
      </c>
    </row>
    <row r="41" spans="1:21" x14ac:dyDescent="0.25">
      <c r="A41" s="204">
        <v>20</v>
      </c>
      <c r="B41" s="204" t="s">
        <v>110</v>
      </c>
      <c r="C41" s="204">
        <v>4</v>
      </c>
      <c r="D41" s="204" t="s">
        <v>123</v>
      </c>
      <c r="E41" s="204">
        <v>2</v>
      </c>
      <c r="F41" s="204">
        <v>37.4</v>
      </c>
      <c r="G41" s="204">
        <v>32.6</v>
      </c>
      <c r="H41" s="204">
        <v>70</v>
      </c>
      <c r="I41" s="206">
        <v>53.428571428571431</v>
      </c>
      <c r="J41" s="206">
        <v>46.571428571428569</v>
      </c>
      <c r="K41" s="206">
        <v>1.5</v>
      </c>
      <c r="L41" s="204">
        <v>0</v>
      </c>
      <c r="M41" s="204">
        <v>6400</v>
      </c>
      <c r="N41" s="204">
        <v>0</v>
      </c>
      <c r="O41" s="204">
        <v>0</v>
      </c>
      <c r="P41" s="204">
        <v>11600</v>
      </c>
      <c r="Q41" s="204">
        <v>0</v>
      </c>
      <c r="R41" s="204">
        <v>18000</v>
      </c>
      <c r="S41" s="204">
        <v>0</v>
      </c>
      <c r="T41" s="204">
        <v>0</v>
      </c>
      <c r="U41" s="204">
        <v>0</v>
      </c>
    </row>
    <row r="42" spans="1:21" x14ac:dyDescent="0.25">
      <c r="A42" s="204">
        <v>20</v>
      </c>
      <c r="B42" s="204" t="s">
        <v>110</v>
      </c>
      <c r="C42" s="204">
        <v>4</v>
      </c>
      <c r="D42" s="204" t="s">
        <v>123</v>
      </c>
      <c r="E42" s="204">
        <v>2</v>
      </c>
      <c r="F42" s="204">
        <v>20.6</v>
      </c>
      <c r="G42" s="204">
        <v>34.6</v>
      </c>
      <c r="H42" s="204">
        <v>55.2</v>
      </c>
      <c r="I42" s="206">
        <v>37.318840579710141</v>
      </c>
      <c r="J42" s="206">
        <v>62.681159420289852</v>
      </c>
      <c r="K42" s="206">
        <v>1</v>
      </c>
      <c r="L42" s="204">
        <v>0</v>
      </c>
      <c r="M42" s="204">
        <v>5600</v>
      </c>
      <c r="N42" s="204">
        <v>0</v>
      </c>
      <c r="O42" s="204">
        <v>0</v>
      </c>
      <c r="P42" s="204">
        <v>4000</v>
      </c>
      <c r="Q42" s="204">
        <v>0</v>
      </c>
      <c r="R42" s="204">
        <v>9600</v>
      </c>
      <c r="S42" s="204">
        <v>0</v>
      </c>
      <c r="T42" s="204">
        <v>0</v>
      </c>
      <c r="U42" s="204">
        <v>0</v>
      </c>
    </row>
    <row r="43" spans="1:21" x14ac:dyDescent="0.25">
      <c r="A43" s="204">
        <v>20</v>
      </c>
      <c r="B43" s="204" t="s">
        <v>110</v>
      </c>
      <c r="C43" s="204">
        <v>4</v>
      </c>
      <c r="D43" s="204" t="s">
        <v>123</v>
      </c>
      <c r="E43" s="204">
        <v>2</v>
      </c>
      <c r="F43" s="204">
        <v>31.2</v>
      </c>
      <c r="G43" s="204">
        <v>20.8</v>
      </c>
      <c r="H43" s="204">
        <v>52</v>
      </c>
      <c r="I43" s="206">
        <v>60</v>
      </c>
      <c r="J43" s="206">
        <v>40</v>
      </c>
      <c r="K43" s="206">
        <v>1</v>
      </c>
      <c r="L43" s="204">
        <v>0</v>
      </c>
      <c r="M43" s="204">
        <v>2400</v>
      </c>
      <c r="N43" s="204">
        <v>0</v>
      </c>
      <c r="O43" s="204">
        <v>0</v>
      </c>
      <c r="P43" s="204">
        <v>0</v>
      </c>
      <c r="Q43" s="204">
        <v>0</v>
      </c>
      <c r="R43" s="204">
        <v>2400</v>
      </c>
      <c r="S43" s="204">
        <v>0</v>
      </c>
      <c r="T43" s="204">
        <v>0</v>
      </c>
      <c r="U43" s="204">
        <v>0</v>
      </c>
    </row>
    <row r="44" spans="1:21" x14ac:dyDescent="0.25">
      <c r="A44" s="204">
        <v>20</v>
      </c>
      <c r="B44" s="204" t="s">
        <v>111</v>
      </c>
      <c r="C44" s="204">
        <v>4</v>
      </c>
      <c r="D44" s="204" t="s">
        <v>122</v>
      </c>
      <c r="E44" s="204">
        <v>1</v>
      </c>
      <c r="F44" s="204">
        <v>12.2</v>
      </c>
      <c r="G44" s="204">
        <v>7.6</v>
      </c>
      <c r="H44" s="204">
        <v>19.799999999999997</v>
      </c>
      <c r="I44" s="206">
        <v>61.616161616161627</v>
      </c>
      <c r="J44" s="206">
        <v>38.383838383838388</v>
      </c>
      <c r="K44" s="206">
        <v>0</v>
      </c>
      <c r="L44" s="204">
        <v>0</v>
      </c>
      <c r="M44" s="204">
        <v>3600</v>
      </c>
      <c r="N44" s="204">
        <v>0</v>
      </c>
      <c r="O44" s="204">
        <v>0</v>
      </c>
      <c r="P44" s="204">
        <v>12000</v>
      </c>
      <c r="Q44" s="204">
        <v>0</v>
      </c>
      <c r="R44" s="204">
        <v>15600</v>
      </c>
      <c r="S44" s="204">
        <v>0</v>
      </c>
      <c r="T44" s="204">
        <v>0</v>
      </c>
      <c r="U44" s="204">
        <v>0</v>
      </c>
    </row>
    <row r="45" spans="1:21" x14ac:dyDescent="0.25">
      <c r="A45" s="204">
        <v>20</v>
      </c>
      <c r="B45" s="204" t="s">
        <v>111</v>
      </c>
      <c r="C45" s="204">
        <v>4</v>
      </c>
      <c r="D45" s="204" t="s">
        <v>122</v>
      </c>
      <c r="E45" s="204">
        <v>1</v>
      </c>
      <c r="F45" s="204">
        <v>16.2</v>
      </c>
      <c r="G45" s="204">
        <v>13.2</v>
      </c>
      <c r="H45" s="204">
        <v>29.4</v>
      </c>
      <c r="I45" s="206">
        <v>55.102040816326536</v>
      </c>
      <c r="J45" s="206">
        <v>44.897959183673471</v>
      </c>
      <c r="K45" s="206">
        <v>3.3333333333333335</v>
      </c>
      <c r="L45" s="204">
        <v>0</v>
      </c>
      <c r="M45" s="204">
        <v>4800</v>
      </c>
      <c r="N45" s="204">
        <v>0</v>
      </c>
      <c r="O45" s="204">
        <v>0</v>
      </c>
      <c r="P45" s="204">
        <v>0</v>
      </c>
      <c r="Q45" s="204">
        <v>0</v>
      </c>
      <c r="R45" s="204">
        <v>4800</v>
      </c>
      <c r="S45" s="204">
        <v>0</v>
      </c>
      <c r="T45" s="204">
        <v>0</v>
      </c>
      <c r="U45" s="204">
        <v>0</v>
      </c>
    </row>
    <row r="46" spans="1:21" x14ac:dyDescent="0.25">
      <c r="A46" s="204">
        <v>20</v>
      </c>
      <c r="B46" s="204" t="s">
        <v>111</v>
      </c>
      <c r="C46" s="204">
        <v>4</v>
      </c>
      <c r="D46" s="204" t="s">
        <v>122</v>
      </c>
      <c r="E46" s="204">
        <v>1</v>
      </c>
      <c r="F46" s="204">
        <v>13.6</v>
      </c>
      <c r="G46" s="204">
        <v>7.8</v>
      </c>
      <c r="H46" s="204">
        <v>21.4</v>
      </c>
      <c r="I46" s="206">
        <v>63.55140186915888</v>
      </c>
      <c r="J46" s="206">
        <v>36.448598130841127</v>
      </c>
      <c r="K46" s="206">
        <v>0</v>
      </c>
      <c r="L46" s="204">
        <v>0</v>
      </c>
      <c r="M46" s="204">
        <v>2400</v>
      </c>
      <c r="N46" s="204">
        <v>0</v>
      </c>
      <c r="O46" s="204">
        <v>0</v>
      </c>
      <c r="P46" s="204">
        <v>5200</v>
      </c>
      <c r="Q46" s="204">
        <v>0</v>
      </c>
      <c r="R46" s="204">
        <v>7600</v>
      </c>
      <c r="S46" s="204">
        <v>0</v>
      </c>
      <c r="T46" s="204">
        <v>400</v>
      </c>
      <c r="U46" s="204">
        <v>400</v>
      </c>
    </row>
    <row r="47" spans="1:21" x14ac:dyDescent="0.25">
      <c r="A47" s="204">
        <v>20</v>
      </c>
      <c r="B47" s="204" t="s">
        <v>111</v>
      </c>
      <c r="C47" s="204">
        <v>4</v>
      </c>
      <c r="D47" s="204" t="s">
        <v>123</v>
      </c>
      <c r="E47" s="204">
        <v>1</v>
      </c>
      <c r="F47" s="204">
        <v>29.4</v>
      </c>
      <c r="G47" s="204">
        <v>9.8000000000000007</v>
      </c>
      <c r="H47" s="204">
        <v>39.200000000000003</v>
      </c>
      <c r="I47" s="206">
        <v>75</v>
      </c>
      <c r="J47" s="206">
        <v>25</v>
      </c>
      <c r="K47" s="206">
        <v>1</v>
      </c>
      <c r="L47" s="204">
        <v>0</v>
      </c>
      <c r="M47" s="204">
        <v>2800</v>
      </c>
      <c r="N47" s="204">
        <v>0</v>
      </c>
      <c r="O47" s="204">
        <v>0</v>
      </c>
      <c r="P47" s="204">
        <v>400</v>
      </c>
      <c r="Q47" s="204">
        <v>0</v>
      </c>
      <c r="R47" s="204">
        <v>3200</v>
      </c>
      <c r="S47" s="204">
        <v>0</v>
      </c>
      <c r="T47" s="204">
        <v>0</v>
      </c>
      <c r="U47" s="204">
        <v>0</v>
      </c>
    </row>
    <row r="48" spans="1:21" x14ac:dyDescent="0.25">
      <c r="A48" s="204">
        <v>20</v>
      </c>
      <c r="B48" s="204" t="s">
        <v>111</v>
      </c>
      <c r="C48" s="204">
        <v>4</v>
      </c>
      <c r="D48" s="204" t="s">
        <v>123</v>
      </c>
      <c r="E48" s="204">
        <v>1</v>
      </c>
      <c r="F48" s="204">
        <v>47.6</v>
      </c>
      <c r="G48" s="204">
        <v>10.4</v>
      </c>
      <c r="H48" s="204">
        <v>58</v>
      </c>
      <c r="I48" s="206">
        <v>82.068965517241381</v>
      </c>
      <c r="J48" s="206">
        <v>17.931034482758619</v>
      </c>
      <c r="K48" s="206">
        <v>1</v>
      </c>
      <c r="L48" s="204">
        <v>0</v>
      </c>
      <c r="M48" s="204">
        <v>2000</v>
      </c>
      <c r="N48" s="204">
        <v>0</v>
      </c>
      <c r="O48" s="204">
        <v>0</v>
      </c>
      <c r="P48" s="204">
        <v>0</v>
      </c>
      <c r="Q48" s="204">
        <v>0</v>
      </c>
      <c r="R48" s="204">
        <v>2000</v>
      </c>
      <c r="S48" s="204">
        <v>0</v>
      </c>
      <c r="T48" s="204">
        <v>0</v>
      </c>
      <c r="U48" s="204">
        <v>0</v>
      </c>
    </row>
    <row r="49" spans="1:21" x14ac:dyDescent="0.25">
      <c r="A49" s="204">
        <v>20</v>
      </c>
      <c r="B49" s="204" t="s">
        <v>111</v>
      </c>
      <c r="C49" s="204">
        <v>4</v>
      </c>
      <c r="D49" s="204" t="s">
        <v>123</v>
      </c>
      <c r="E49" s="204">
        <v>1</v>
      </c>
      <c r="F49" s="204">
        <v>35.799999999999997</v>
      </c>
      <c r="G49" s="204">
        <v>5.6</v>
      </c>
      <c r="H49" s="204">
        <v>41.4</v>
      </c>
      <c r="I49" s="206">
        <v>86.473429951690818</v>
      </c>
      <c r="J49" s="206">
        <v>13.526570048309178</v>
      </c>
      <c r="K49" s="206">
        <v>0</v>
      </c>
      <c r="L49" s="204">
        <v>0</v>
      </c>
      <c r="M49" s="204">
        <v>5200</v>
      </c>
      <c r="N49" s="204">
        <v>0</v>
      </c>
      <c r="O49" s="204">
        <v>0</v>
      </c>
      <c r="P49" s="204">
        <v>800</v>
      </c>
      <c r="Q49" s="204">
        <v>0</v>
      </c>
      <c r="R49" s="204">
        <v>6000</v>
      </c>
      <c r="S49" s="204">
        <v>0</v>
      </c>
      <c r="T49" s="204">
        <v>0</v>
      </c>
      <c r="U49" s="204">
        <v>0</v>
      </c>
    </row>
    <row r="50" spans="1:21" x14ac:dyDescent="0.25">
      <c r="A50" s="204">
        <v>25</v>
      </c>
      <c r="B50" s="204" t="s">
        <v>110</v>
      </c>
      <c r="C50" s="204">
        <v>5</v>
      </c>
      <c r="D50" s="204" t="s">
        <v>122</v>
      </c>
      <c r="E50" s="204">
        <v>2</v>
      </c>
      <c r="F50" s="204">
        <v>27</v>
      </c>
      <c r="G50" s="204">
        <v>10</v>
      </c>
      <c r="H50" s="204">
        <v>37</v>
      </c>
      <c r="I50" s="206">
        <v>72.972972972972997</v>
      </c>
      <c r="J50" s="206">
        <v>27.027027027027028</v>
      </c>
      <c r="K50" s="206">
        <v>0.83333333333333337</v>
      </c>
      <c r="L50" s="204">
        <v>0</v>
      </c>
      <c r="M50" s="204">
        <v>24800</v>
      </c>
      <c r="N50" s="204">
        <v>0</v>
      </c>
      <c r="O50" s="204">
        <v>1600</v>
      </c>
      <c r="P50" s="204">
        <v>5600</v>
      </c>
      <c r="Q50" s="204">
        <v>0</v>
      </c>
      <c r="R50" s="204">
        <v>32000</v>
      </c>
      <c r="S50" s="204">
        <v>0</v>
      </c>
      <c r="T50" s="204">
        <v>800</v>
      </c>
      <c r="U50" s="204">
        <v>800</v>
      </c>
    </row>
    <row r="51" spans="1:21" x14ac:dyDescent="0.25">
      <c r="A51" s="204">
        <v>25</v>
      </c>
      <c r="B51" s="204" t="s">
        <v>110</v>
      </c>
      <c r="C51" s="204">
        <v>5</v>
      </c>
      <c r="D51" s="204" t="s">
        <v>122</v>
      </c>
      <c r="E51" s="204">
        <v>2</v>
      </c>
      <c r="F51" s="204">
        <v>52.4</v>
      </c>
      <c r="G51" s="204">
        <v>27</v>
      </c>
      <c r="H51" s="204">
        <v>79.400000000000006</v>
      </c>
      <c r="I51" s="206">
        <v>65.994962216624685</v>
      </c>
      <c r="J51" s="206">
        <v>34.005037783375315</v>
      </c>
      <c r="K51" s="206">
        <v>2.5</v>
      </c>
      <c r="L51" s="204">
        <v>0</v>
      </c>
      <c r="M51" s="204">
        <v>13200</v>
      </c>
      <c r="N51" s="204">
        <v>0</v>
      </c>
      <c r="O51" s="204">
        <v>1200</v>
      </c>
      <c r="P51" s="204">
        <v>6400</v>
      </c>
      <c r="Q51" s="204">
        <v>0</v>
      </c>
      <c r="R51" s="204">
        <v>20800</v>
      </c>
      <c r="S51" s="204">
        <v>0</v>
      </c>
      <c r="T51" s="204">
        <v>800</v>
      </c>
      <c r="U51" s="204">
        <v>800</v>
      </c>
    </row>
    <row r="52" spans="1:21" x14ac:dyDescent="0.25">
      <c r="A52" s="204">
        <v>25</v>
      </c>
      <c r="B52" s="204" t="s">
        <v>110</v>
      </c>
      <c r="C52" s="204">
        <v>5</v>
      </c>
      <c r="D52" s="204" t="s">
        <v>122</v>
      </c>
      <c r="E52" s="204">
        <v>2</v>
      </c>
      <c r="F52" s="204">
        <v>23.4</v>
      </c>
      <c r="G52" s="204">
        <v>7</v>
      </c>
      <c r="H52" s="204">
        <v>30.4</v>
      </c>
      <c r="I52" s="206">
        <v>76.973684210526315</v>
      </c>
      <c r="J52" s="206">
        <v>23.026315789473685</v>
      </c>
      <c r="K52" s="206">
        <v>4.0714285714285712</v>
      </c>
      <c r="L52" s="204">
        <v>0</v>
      </c>
      <c r="M52" s="204">
        <v>12400</v>
      </c>
      <c r="N52" s="204">
        <v>0</v>
      </c>
      <c r="O52" s="204">
        <v>800</v>
      </c>
      <c r="P52" s="204">
        <v>800</v>
      </c>
      <c r="Q52" s="204">
        <v>0</v>
      </c>
      <c r="R52" s="204">
        <v>14000</v>
      </c>
      <c r="S52" s="204">
        <v>0</v>
      </c>
      <c r="T52" s="204">
        <v>1600</v>
      </c>
      <c r="U52" s="204">
        <v>1600</v>
      </c>
    </row>
    <row r="53" spans="1:21" x14ac:dyDescent="0.25">
      <c r="A53" s="204">
        <v>25</v>
      </c>
      <c r="B53" s="204" t="s">
        <v>110</v>
      </c>
      <c r="C53" s="204">
        <v>5</v>
      </c>
      <c r="D53" s="204" t="s">
        <v>123</v>
      </c>
      <c r="E53" s="204">
        <v>2</v>
      </c>
      <c r="F53" s="204">
        <v>52.6</v>
      </c>
      <c r="G53" s="204">
        <v>8.1999999999999993</v>
      </c>
      <c r="H53" s="204">
        <v>60.8</v>
      </c>
      <c r="I53" s="206">
        <v>86.51315789473685</v>
      </c>
      <c r="J53" s="206">
        <v>13.486842105263158</v>
      </c>
      <c r="K53" s="206">
        <v>0</v>
      </c>
      <c r="L53" s="204">
        <v>0</v>
      </c>
      <c r="M53" s="204">
        <v>1200</v>
      </c>
      <c r="N53" s="204">
        <v>0</v>
      </c>
      <c r="O53" s="204">
        <v>0</v>
      </c>
      <c r="P53" s="204">
        <v>0</v>
      </c>
      <c r="Q53" s="204">
        <v>0</v>
      </c>
      <c r="R53" s="204">
        <v>1200</v>
      </c>
      <c r="S53" s="204">
        <v>0</v>
      </c>
      <c r="T53" s="204">
        <v>0</v>
      </c>
      <c r="U53" s="204">
        <v>0</v>
      </c>
    </row>
    <row r="54" spans="1:21" x14ac:dyDescent="0.25">
      <c r="A54" s="204">
        <v>25</v>
      </c>
      <c r="B54" s="204" t="s">
        <v>110</v>
      </c>
      <c r="C54" s="204">
        <v>5</v>
      </c>
      <c r="D54" s="204" t="s">
        <v>123</v>
      </c>
      <c r="E54" s="204">
        <v>2</v>
      </c>
      <c r="F54" s="204">
        <v>23.2</v>
      </c>
      <c r="G54" s="204">
        <v>6.6</v>
      </c>
      <c r="H54" s="204">
        <v>29.799999999999997</v>
      </c>
      <c r="I54" s="206">
        <v>77.852348993288601</v>
      </c>
      <c r="J54" s="206">
        <v>22.14765100671141</v>
      </c>
      <c r="K54" s="206">
        <v>0</v>
      </c>
      <c r="L54" s="204">
        <v>0</v>
      </c>
      <c r="M54" s="204">
        <v>800</v>
      </c>
      <c r="N54" s="204">
        <v>2000</v>
      </c>
      <c r="O54" s="204">
        <v>0</v>
      </c>
      <c r="P54" s="204">
        <v>0</v>
      </c>
      <c r="Q54" s="204">
        <v>0</v>
      </c>
      <c r="R54" s="204">
        <v>2800</v>
      </c>
      <c r="S54" s="204">
        <v>0</v>
      </c>
      <c r="T54" s="204">
        <v>0</v>
      </c>
      <c r="U54" s="204">
        <v>0</v>
      </c>
    </row>
    <row r="55" spans="1:21" x14ac:dyDescent="0.25">
      <c r="A55" s="204">
        <v>25</v>
      </c>
      <c r="B55" s="204" t="s">
        <v>110</v>
      </c>
      <c r="C55" s="204">
        <v>5</v>
      </c>
      <c r="D55" s="204" t="s">
        <v>123</v>
      </c>
      <c r="E55" s="204">
        <v>2</v>
      </c>
      <c r="F55" s="204">
        <v>51.8</v>
      </c>
      <c r="G55" s="204">
        <v>15.8</v>
      </c>
      <c r="H55" s="204">
        <v>67.599999999999994</v>
      </c>
      <c r="I55" s="206">
        <v>76.627218934911255</v>
      </c>
      <c r="J55" s="206">
        <v>23.372781065088759</v>
      </c>
      <c r="K55" s="206">
        <v>0</v>
      </c>
      <c r="L55" s="204">
        <v>0</v>
      </c>
      <c r="M55" s="204">
        <v>2000</v>
      </c>
      <c r="N55" s="204">
        <v>0</v>
      </c>
      <c r="O55" s="204">
        <v>0</v>
      </c>
      <c r="P55" s="204">
        <v>0</v>
      </c>
      <c r="Q55" s="204">
        <v>0</v>
      </c>
      <c r="R55" s="204">
        <v>2000</v>
      </c>
      <c r="S55" s="204">
        <v>0</v>
      </c>
      <c r="T55" s="204">
        <v>400</v>
      </c>
      <c r="U55" s="204">
        <v>400</v>
      </c>
    </row>
    <row r="56" spans="1:21" x14ac:dyDescent="0.25">
      <c r="A56" s="204">
        <v>25</v>
      </c>
      <c r="B56" s="204" t="s">
        <v>111</v>
      </c>
      <c r="C56" s="204">
        <v>5</v>
      </c>
      <c r="D56" s="204" t="s">
        <v>122</v>
      </c>
      <c r="E56" s="204">
        <v>1</v>
      </c>
      <c r="F56" s="204">
        <v>36.799999999999997</v>
      </c>
      <c r="G56" s="204">
        <v>10</v>
      </c>
      <c r="H56" s="204">
        <v>46.8</v>
      </c>
      <c r="I56" s="206">
        <v>78.632478632478623</v>
      </c>
      <c r="J56" s="206">
        <v>21.36752136752137</v>
      </c>
      <c r="K56" s="206">
        <v>0.55555555555555558</v>
      </c>
      <c r="L56" s="204">
        <v>0</v>
      </c>
      <c r="M56" s="204">
        <v>5200</v>
      </c>
      <c r="N56" s="204">
        <v>0</v>
      </c>
      <c r="O56" s="204">
        <v>0</v>
      </c>
      <c r="P56" s="204">
        <v>800</v>
      </c>
      <c r="Q56" s="204">
        <v>0</v>
      </c>
      <c r="R56" s="204">
        <v>6000</v>
      </c>
      <c r="S56" s="204">
        <v>0</v>
      </c>
      <c r="T56" s="204">
        <v>400</v>
      </c>
      <c r="U56" s="204">
        <v>400</v>
      </c>
    </row>
    <row r="57" spans="1:21" x14ac:dyDescent="0.25">
      <c r="A57" s="204">
        <v>25</v>
      </c>
      <c r="B57" s="204" t="s">
        <v>111</v>
      </c>
      <c r="C57" s="204">
        <v>5</v>
      </c>
      <c r="D57" s="204" t="s">
        <v>122</v>
      </c>
      <c r="E57" s="204">
        <v>1</v>
      </c>
      <c r="F57" s="204">
        <v>24.4</v>
      </c>
      <c r="G57" s="204">
        <v>4.8</v>
      </c>
      <c r="H57" s="204">
        <v>29.2</v>
      </c>
      <c r="I57" s="206">
        <v>83.561643835616437</v>
      </c>
      <c r="J57" s="206">
        <v>16.438356164383563</v>
      </c>
      <c r="K57" s="206">
        <v>0</v>
      </c>
      <c r="L57" s="204">
        <v>0</v>
      </c>
      <c r="M57" s="204">
        <v>19600</v>
      </c>
      <c r="N57" s="204">
        <v>0</v>
      </c>
      <c r="O57" s="204">
        <v>1200</v>
      </c>
      <c r="P57" s="204">
        <v>2000</v>
      </c>
      <c r="Q57" s="204">
        <v>0</v>
      </c>
      <c r="R57" s="204">
        <v>22800</v>
      </c>
      <c r="S57" s="204">
        <v>0</v>
      </c>
      <c r="T57" s="204">
        <v>0</v>
      </c>
      <c r="U57" s="204">
        <v>0</v>
      </c>
    </row>
    <row r="58" spans="1:21" x14ac:dyDescent="0.25">
      <c r="A58" s="204">
        <v>25</v>
      </c>
      <c r="B58" s="204" t="s">
        <v>111</v>
      </c>
      <c r="C58" s="204">
        <v>5</v>
      </c>
      <c r="D58" s="204" t="s">
        <v>122</v>
      </c>
      <c r="E58" s="204">
        <v>1</v>
      </c>
      <c r="F58" s="204">
        <v>24</v>
      </c>
      <c r="G58" s="204">
        <v>7.6</v>
      </c>
      <c r="H58" s="204">
        <v>31.6</v>
      </c>
      <c r="I58" s="206">
        <v>75.949367088607588</v>
      </c>
      <c r="J58" s="206">
        <v>24.050632911392405</v>
      </c>
      <c r="K58" s="206">
        <v>0</v>
      </c>
      <c r="L58" s="204">
        <v>0</v>
      </c>
      <c r="M58" s="204">
        <v>800</v>
      </c>
      <c r="N58" s="204">
        <v>0</v>
      </c>
      <c r="O58" s="204">
        <v>0</v>
      </c>
      <c r="P58" s="204">
        <v>1600</v>
      </c>
      <c r="Q58" s="204">
        <v>0</v>
      </c>
      <c r="R58" s="204">
        <v>2400</v>
      </c>
      <c r="S58" s="204">
        <v>0</v>
      </c>
      <c r="T58" s="204">
        <v>400</v>
      </c>
      <c r="U58" s="204">
        <v>400</v>
      </c>
    </row>
    <row r="59" spans="1:21" x14ac:dyDescent="0.25">
      <c r="A59" s="204">
        <v>25</v>
      </c>
      <c r="B59" s="204" t="s">
        <v>111</v>
      </c>
      <c r="C59" s="204">
        <v>5</v>
      </c>
      <c r="D59" s="204" t="s">
        <v>123</v>
      </c>
      <c r="E59" s="204">
        <v>1</v>
      </c>
      <c r="F59" s="204">
        <v>28</v>
      </c>
      <c r="G59" s="204">
        <v>6.4</v>
      </c>
      <c r="H59" s="204">
        <v>34.4</v>
      </c>
      <c r="I59" s="206">
        <v>81.395348837209312</v>
      </c>
      <c r="J59" s="206">
        <v>18.604651162790699</v>
      </c>
      <c r="K59" s="206">
        <v>6.5</v>
      </c>
      <c r="L59" s="204">
        <v>0</v>
      </c>
      <c r="M59" s="204">
        <v>3200</v>
      </c>
      <c r="N59" s="204">
        <v>0</v>
      </c>
      <c r="O59" s="204">
        <v>0</v>
      </c>
      <c r="P59" s="204">
        <v>0</v>
      </c>
      <c r="Q59" s="204">
        <v>400</v>
      </c>
      <c r="R59" s="204">
        <v>3600</v>
      </c>
      <c r="S59" s="204">
        <v>0</v>
      </c>
      <c r="T59" s="204">
        <v>0</v>
      </c>
      <c r="U59" s="204">
        <v>0</v>
      </c>
    </row>
    <row r="60" spans="1:21" x14ac:dyDescent="0.25">
      <c r="A60" s="204">
        <v>25</v>
      </c>
      <c r="B60" s="204" t="s">
        <v>111</v>
      </c>
      <c r="C60" s="204">
        <v>5</v>
      </c>
      <c r="D60" s="204" t="s">
        <v>123</v>
      </c>
      <c r="E60" s="204">
        <v>1</v>
      </c>
      <c r="F60" s="204">
        <v>26.4</v>
      </c>
      <c r="G60" s="204">
        <v>6.4</v>
      </c>
      <c r="H60" s="204">
        <v>32.799999999999997</v>
      </c>
      <c r="I60" s="206">
        <v>80.487804878048792</v>
      </c>
      <c r="J60" s="206">
        <v>19.512195121951223</v>
      </c>
      <c r="K60" s="206">
        <v>0</v>
      </c>
      <c r="L60" s="204">
        <v>0</v>
      </c>
      <c r="M60" s="204">
        <v>2400</v>
      </c>
      <c r="N60" s="204">
        <v>0</v>
      </c>
      <c r="O60" s="204">
        <v>400</v>
      </c>
      <c r="P60" s="204">
        <v>0</v>
      </c>
      <c r="Q60" s="204">
        <v>0</v>
      </c>
      <c r="R60" s="204">
        <v>2800</v>
      </c>
      <c r="S60" s="204">
        <v>0</v>
      </c>
      <c r="T60" s="204">
        <v>0</v>
      </c>
      <c r="U60" s="204">
        <v>0</v>
      </c>
    </row>
    <row r="61" spans="1:21" x14ac:dyDescent="0.25">
      <c r="A61" s="204">
        <v>25</v>
      </c>
      <c r="B61" s="204" t="s">
        <v>111</v>
      </c>
      <c r="C61" s="204">
        <v>5</v>
      </c>
      <c r="D61" s="204" t="s">
        <v>123</v>
      </c>
      <c r="E61" s="204">
        <v>1</v>
      </c>
      <c r="F61" s="204">
        <v>26</v>
      </c>
      <c r="G61" s="204">
        <v>10</v>
      </c>
      <c r="H61" s="204">
        <v>36</v>
      </c>
      <c r="I61" s="206">
        <v>72.222222222222229</v>
      </c>
      <c r="J61" s="206">
        <v>27.777777777777779</v>
      </c>
      <c r="K61" s="206">
        <v>0</v>
      </c>
      <c r="L61" s="204">
        <v>0</v>
      </c>
      <c r="M61" s="204">
        <v>0</v>
      </c>
      <c r="N61" s="204">
        <v>0</v>
      </c>
      <c r="O61" s="204">
        <v>0</v>
      </c>
      <c r="P61" s="204">
        <v>400</v>
      </c>
      <c r="Q61" s="204">
        <v>0</v>
      </c>
      <c r="R61" s="204">
        <v>400</v>
      </c>
      <c r="S61" s="204">
        <v>0</v>
      </c>
      <c r="T61" s="204">
        <v>0</v>
      </c>
      <c r="U61" s="204">
        <v>0</v>
      </c>
    </row>
    <row r="62" spans="1:21" x14ac:dyDescent="0.25">
      <c r="A62" s="204">
        <v>29</v>
      </c>
      <c r="B62" s="204" t="s">
        <v>110</v>
      </c>
      <c r="C62" s="204">
        <v>6</v>
      </c>
      <c r="D62" s="204" t="s">
        <v>122</v>
      </c>
      <c r="E62" s="204">
        <v>2</v>
      </c>
      <c r="F62" s="204">
        <v>34.6</v>
      </c>
      <c r="G62" s="204">
        <v>13.6</v>
      </c>
      <c r="H62" s="204">
        <v>48.2</v>
      </c>
      <c r="I62" s="206">
        <v>71.784232365145229</v>
      </c>
      <c r="J62" s="206">
        <v>28.215767634854771</v>
      </c>
      <c r="K62" s="206">
        <v>7</v>
      </c>
      <c r="L62" s="204">
        <v>0</v>
      </c>
      <c r="M62" s="204">
        <v>13600</v>
      </c>
      <c r="N62" s="204">
        <v>0</v>
      </c>
      <c r="O62" s="204">
        <v>0</v>
      </c>
      <c r="P62" s="204">
        <v>9800</v>
      </c>
      <c r="Q62" s="204">
        <v>0</v>
      </c>
      <c r="R62" s="204">
        <v>23400</v>
      </c>
      <c r="S62" s="204">
        <v>0</v>
      </c>
      <c r="T62" s="204">
        <v>600</v>
      </c>
      <c r="U62" s="204">
        <v>600</v>
      </c>
    </row>
    <row r="63" spans="1:21" x14ac:dyDescent="0.25">
      <c r="A63" s="204">
        <v>29</v>
      </c>
      <c r="B63" s="204" t="s">
        <v>110</v>
      </c>
      <c r="C63" s="204">
        <v>6</v>
      </c>
      <c r="D63" s="204" t="s">
        <v>122</v>
      </c>
      <c r="E63" s="204">
        <v>2</v>
      </c>
      <c r="F63" s="204">
        <v>32</v>
      </c>
      <c r="G63" s="204">
        <v>9.8000000000000007</v>
      </c>
      <c r="H63" s="204">
        <v>41.8</v>
      </c>
      <c r="I63" s="206">
        <v>76.555023923444978</v>
      </c>
      <c r="J63" s="206">
        <v>23.444976076555029</v>
      </c>
      <c r="K63" s="206">
        <v>10.5</v>
      </c>
      <c r="L63" s="204">
        <v>35800</v>
      </c>
      <c r="M63" s="204">
        <v>200</v>
      </c>
      <c r="N63" s="204">
        <v>400</v>
      </c>
      <c r="O63" s="204">
        <v>0</v>
      </c>
      <c r="P63" s="204">
        <v>0</v>
      </c>
      <c r="Q63" s="204">
        <v>6600</v>
      </c>
      <c r="R63" s="204">
        <v>43000</v>
      </c>
      <c r="S63" s="204">
        <v>0</v>
      </c>
      <c r="T63" s="204">
        <v>400</v>
      </c>
      <c r="U63" s="204">
        <v>400</v>
      </c>
    </row>
    <row r="64" spans="1:21" x14ac:dyDescent="0.25">
      <c r="A64" s="204">
        <v>29</v>
      </c>
      <c r="B64" s="204" t="s">
        <v>110</v>
      </c>
      <c r="C64" s="204">
        <v>6</v>
      </c>
      <c r="D64" s="204" t="s">
        <v>122</v>
      </c>
      <c r="E64" s="204">
        <v>2</v>
      </c>
      <c r="F64" s="204">
        <v>22.2</v>
      </c>
      <c r="G64" s="204">
        <v>2</v>
      </c>
      <c r="H64" s="204">
        <v>24.2</v>
      </c>
      <c r="I64" s="206">
        <v>91.735537190082653</v>
      </c>
      <c r="J64" s="206">
        <v>8.2644628099173563</v>
      </c>
      <c r="K64" s="206">
        <v>5.5</v>
      </c>
      <c r="L64" s="204">
        <v>0</v>
      </c>
      <c r="M64" s="204">
        <v>5000</v>
      </c>
      <c r="N64" s="204">
        <v>0</v>
      </c>
      <c r="O64" s="204">
        <v>0</v>
      </c>
      <c r="P64" s="204">
        <v>3200</v>
      </c>
      <c r="Q64" s="204">
        <v>0</v>
      </c>
      <c r="R64" s="204">
        <v>8200</v>
      </c>
      <c r="S64" s="204">
        <v>0</v>
      </c>
      <c r="T64" s="204">
        <v>0</v>
      </c>
      <c r="U64" s="204">
        <v>0</v>
      </c>
    </row>
    <row r="65" spans="1:21" x14ac:dyDescent="0.25">
      <c r="A65" s="204">
        <v>29</v>
      </c>
      <c r="B65" s="204" t="s">
        <v>110</v>
      </c>
      <c r="C65" s="204">
        <v>6</v>
      </c>
      <c r="D65" s="204" t="s">
        <v>123</v>
      </c>
      <c r="E65" s="204">
        <v>2</v>
      </c>
      <c r="F65" s="204">
        <v>61.4</v>
      </c>
      <c r="G65" s="204">
        <v>6.8</v>
      </c>
      <c r="H65" s="204">
        <v>68.2</v>
      </c>
      <c r="I65" s="206">
        <v>90.029325513196483</v>
      </c>
      <c r="J65" s="206">
        <v>9.9706744868035191</v>
      </c>
      <c r="K65" s="206">
        <v>1.5</v>
      </c>
      <c r="L65" s="204">
        <v>0</v>
      </c>
      <c r="M65" s="204">
        <v>0</v>
      </c>
      <c r="N65" s="204">
        <v>800</v>
      </c>
      <c r="O65" s="204">
        <v>0</v>
      </c>
      <c r="P65" s="204">
        <v>200</v>
      </c>
      <c r="Q65" s="204">
        <v>0</v>
      </c>
      <c r="R65" s="204">
        <v>1000</v>
      </c>
      <c r="S65" s="204">
        <v>0</v>
      </c>
      <c r="T65" s="204">
        <v>200</v>
      </c>
      <c r="U65" s="204">
        <v>200</v>
      </c>
    </row>
    <row r="66" spans="1:21" x14ac:dyDescent="0.25">
      <c r="A66" s="204">
        <v>29</v>
      </c>
      <c r="B66" s="204" t="s">
        <v>110</v>
      </c>
      <c r="C66" s="204">
        <v>6</v>
      </c>
      <c r="D66" s="204" t="s">
        <v>123</v>
      </c>
      <c r="E66" s="204">
        <v>2</v>
      </c>
      <c r="F66" s="204">
        <v>37.799999999999997</v>
      </c>
      <c r="G66" s="204">
        <v>6.4</v>
      </c>
      <c r="H66" s="204">
        <v>44.199999999999996</v>
      </c>
      <c r="I66" s="206">
        <v>85.520361990950221</v>
      </c>
      <c r="J66" s="206">
        <v>14.479638009049776</v>
      </c>
      <c r="K66" s="206">
        <v>0</v>
      </c>
      <c r="L66" s="204">
        <v>0</v>
      </c>
      <c r="M66" s="204">
        <v>2000</v>
      </c>
      <c r="N66" s="204">
        <v>0</v>
      </c>
      <c r="O66" s="204">
        <v>0</v>
      </c>
      <c r="P66" s="204">
        <v>600</v>
      </c>
      <c r="Q66" s="204">
        <v>0</v>
      </c>
      <c r="R66" s="204">
        <v>2600</v>
      </c>
      <c r="S66" s="204">
        <v>0</v>
      </c>
      <c r="T66" s="204">
        <v>0</v>
      </c>
      <c r="U66" s="204">
        <v>0</v>
      </c>
    </row>
    <row r="67" spans="1:21" x14ac:dyDescent="0.25">
      <c r="A67" s="204">
        <v>29</v>
      </c>
      <c r="B67" s="204" t="s">
        <v>110</v>
      </c>
      <c r="C67" s="204">
        <v>6</v>
      </c>
      <c r="D67" s="204" t="s">
        <v>123</v>
      </c>
      <c r="E67" s="204">
        <v>2</v>
      </c>
      <c r="F67" s="204">
        <v>15.4</v>
      </c>
      <c r="G67" s="204">
        <v>13.6</v>
      </c>
      <c r="H67" s="204">
        <v>29</v>
      </c>
      <c r="I67" s="206">
        <v>53.103448275862071</v>
      </c>
      <c r="J67" s="206">
        <v>46.896551724137929</v>
      </c>
      <c r="K67" s="206">
        <v>0</v>
      </c>
      <c r="L67" s="204">
        <v>0</v>
      </c>
      <c r="M67" s="204">
        <v>2000</v>
      </c>
      <c r="N67" s="204">
        <v>0</v>
      </c>
      <c r="O67" s="204">
        <v>0</v>
      </c>
      <c r="P67" s="204">
        <v>600</v>
      </c>
      <c r="Q67" s="204">
        <v>0</v>
      </c>
      <c r="R67" s="204">
        <v>2600</v>
      </c>
      <c r="S67" s="204">
        <v>0</v>
      </c>
      <c r="T67" s="204">
        <v>0</v>
      </c>
      <c r="U67" s="204">
        <v>0</v>
      </c>
    </row>
    <row r="68" spans="1:21" x14ac:dyDescent="0.25">
      <c r="A68" s="204">
        <v>29</v>
      </c>
      <c r="B68" s="204" t="s">
        <v>111</v>
      </c>
      <c r="C68" s="204">
        <v>6</v>
      </c>
      <c r="D68" s="204" t="s">
        <v>122</v>
      </c>
      <c r="E68" s="204">
        <v>1</v>
      </c>
      <c r="F68" s="204">
        <v>25.2</v>
      </c>
      <c r="G68" s="204">
        <v>3</v>
      </c>
      <c r="H68" s="204">
        <v>28.2</v>
      </c>
      <c r="I68" s="206">
        <v>89.361702127659584</v>
      </c>
      <c r="J68" s="206">
        <v>10.638297872340425</v>
      </c>
      <c r="K68" s="206">
        <v>1.5</v>
      </c>
      <c r="L68" s="204">
        <v>0</v>
      </c>
      <c r="M68" s="204">
        <v>800</v>
      </c>
      <c r="N68" s="204">
        <v>0</v>
      </c>
      <c r="O68" s="204">
        <v>0</v>
      </c>
      <c r="P68" s="204">
        <v>200</v>
      </c>
      <c r="Q68" s="204">
        <v>0</v>
      </c>
      <c r="R68" s="204">
        <v>1000</v>
      </c>
      <c r="S68" s="204">
        <v>0</v>
      </c>
      <c r="T68" s="204">
        <v>0</v>
      </c>
      <c r="U68" s="204">
        <v>0</v>
      </c>
    </row>
    <row r="69" spans="1:21" x14ac:dyDescent="0.25">
      <c r="A69" s="204">
        <v>29</v>
      </c>
      <c r="B69" s="204" t="s">
        <v>111</v>
      </c>
      <c r="C69" s="204">
        <v>6</v>
      </c>
      <c r="D69" s="204" t="s">
        <v>122</v>
      </c>
      <c r="E69" s="204">
        <v>1</v>
      </c>
      <c r="F69" s="204">
        <v>32.200000000000003</v>
      </c>
      <c r="G69" s="204">
        <v>4.4000000000000004</v>
      </c>
      <c r="H69" s="204">
        <v>36.6</v>
      </c>
      <c r="I69" s="206">
        <v>87.978142076502735</v>
      </c>
      <c r="J69" s="206">
        <v>12.021857923497269</v>
      </c>
      <c r="K69" s="206">
        <v>1</v>
      </c>
      <c r="L69" s="204">
        <v>0</v>
      </c>
      <c r="M69" s="204">
        <v>18000</v>
      </c>
      <c r="N69" s="204">
        <v>0</v>
      </c>
      <c r="O69" s="204">
        <v>0</v>
      </c>
      <c r="P69" s="204">
        <v>1600</v>
      </c>
      <c r="Q69" s="204">
        <v>0</v>
      </c>
      <c r="R69" s="204">
        <v>19600</v>
      </c>
      <c r="S69" s="204">
        <v>0</v>
      </c>
      <c r="T69" s="204">
        <v>200</v>
      </c>
      <c r="U69" s="204">
        <v>200</v>
      </c>
    </row>
    <row r="70" spans="1:21" x14ac:dyDescent="0.25">
      <c r="A70" s="204">
        <v>29</v>
      </c>
      <c r="B70" s="204" t="s">
        <v>111</v>
      </c>
      <c r="C70" s="204">
        <v>6</v>
      </c>
      <c r="D70" s="204" t="s">
        <v>122</v>
      </c>
      <c r="E70" s="204">
        <v>1</v>
      </c>
      <c r="F70" s="204">
        <v>30.6</v>
      </c>
      <c r="G70" s="204">
        <v>5.6</v>
      </c>
      <c r="H70" s="204">
        <v>36.200000000000003</v>
      </c>
      <c r="I70" s="206">
        <v>84.53038674033148</v>
      </c>
      <c r="J70" s="206">
        <v>15.469613259668508</v>
      </c>
      <c r="K70" s="206">
        <v>1</v>
      </c>
      <c r="L70" s="204">
        <v>0</v>
      </c>
      <c r="M70" s="204">
        <v>5400</v>
      </c>
      <c r="N70" s="204">
        <v>0</v>
      </c>
      <c r="O70" s="204">
        <v>0</v>
      </c>
      <c r="P70" s="204">
        <v>800</v>
      </c>
      <c r="Q70" s="204">
        <v>0</v>
      </c>
      <c r="R70" s="204">
        <v>6200</v>
      </c>
      <c r="S70" s="204">
        <v>0</v>
      </c>
      <c r="T70" s="204">
        <v>200</v>
      </c>
      <c r="U70" s="204">
        <v>200</v>
      </c>
    </row>
    <row r="71" spans="1:21" x14ac:dyDescent="0.25">
      <c r="A71" s="204">
        <v>29</v>
      </c>
      <c r="B71" s="204" t="s">
        <v>111</v>
      </c>
      <c r="C71" s="204">
        <v>6</v>
      </c>
      <c r="D71" s="204" t="s">
        <v>123</v>
      </c>
      <c r="E71" s="204">
        <v>1</v>
      </c>
      <c r="F71" s="204">
        <v>43.8</v>
      </c>
      <c r="G71" s="204">
        <v>1.6</v>
      </c>
      <c r="H71" s="204">
        <v>45.4</v>
      </c>
      <c r="I71" s="206">
        <v>96.47577092511014</v>
      </c>
      <c r="J71" s="206">
        <v>3.5242290748898681</v>
      </c>
      <c r="K71" s="206">
        <v>2.5</v>
      </c>
      <c r="L71" s="204">
        <v>0</v>
      </c>
      <c r="M71" s="204">
        <v>1000</v>
      </c>
      <c r="N71" s="204">
        <v>0</v>
      </c>
      <c r="O71" s="204">
        <v>0</v>
      </c>
      <c r="P71" s="204">
        <v>0</v>
      </c>
      <c r="Q71" s="204">
        <v>0</v>
      </c>
      <c r="R71" s="204">
        <v>1000</v>
      </c>
      <c r="S71" s="204">
        <v>0</v>
      </c>
      <c r="T71" s="204">
        <v>400</v>
      </c>
      <c r="U71" s="204">
        <v>400</v>
      </c>
    </row>
    <row r="72" spans="1:21" x14ac:dyDescent="0.25">
      <c r="A72" s="204">
        <v>29</v>
      </c>
      <c r="B72" s="204" t="s">
        <v>111</v>
      </c>
      <c r="C72" s="204">
        <v>6</v>
      </c>
      <c r="D72" s="204" t="s">
        <v>123</v>
      </c>
      <c r="E72" s="204">
        <v>1</v>
      </c>
      <c r="F72" s="204">
        <v>29</v>
      </c>
      <c r="G72" s="204">
        <v>3.6</v>
      </c>
      <c r="H72" s="204">
        <v>32.6</v>
      </c>
      <c r="I72" s="206">
        <v>88.957055214723923</v>
      </c>
      <c r="J72" s="206">
        <v>11.042944785276074</v>
      </c>
      <c r="K72" s="206">
        <v>2.5</v>
      </c>
      <c r="L72" s="204">
        <v>0</v>
      </c>
      <c r="M72" s="204">
        <v>5600</v>
      </c>
      <c r="N72" s="204">
        <v>0</v>
      </c>
      <c r="O72" s="204">
        <v>0</v>
      </c>
      <c r="P72" s="204">
        <v>2600</v>
      </c>
      <c r="Q72" s="204">
        <v>0</v>
      </c>
      <c r="R72" s="204">
        <v>8200</v>
      </c>
      <c r="S72" s="204">
        <v>0</v>
      </c>
      <c r="T72" s="204">
        <v>600</v>
      </c>
      <c r="U72" s="204">
        <v>600</v>
      </c>
    </row>
    <row r="73" spans="1:21" x14ac:dyDescent="0.25">
      <c r="A73" s="204">
        <v>29</v>
      </c>
      <c r="B73" s="204" t="s">
        <v>111</v>
      </c>
      <c r="C73" s="204">
        <v>6</v>
      </c>
      <c r="D73" s="204" t="s">
        <v>123</v>
      </c>
      <c r="E73" s="204">
        <v>1</v>
      </c>
      <c r="F73" s="204">
        <v>35.6</v>
      </c>
      <c r="G73" s="204">
        <v>4.2</v>
      </c>
      <c r="H73" s="204">
        <v>39.800000000000004</v>
      </c>
      <c r="I73" s="206">
        <v>89.447236180904511</v>
      </c>
      <c r="J73" s="206">
        <v>10.552763819095476</v>
      </c>
      <c r="K73" s="206">
        <v>6.5</v>
      </c>
      <c r="L73" s="204">
        <v>0</v>
      </c>
      <c r="M73" s="204">
        <v>3000</v>
      </c>
      <c r="N73" s="204">
        <v>0</v>
      </c>
      <c r="O73" s="204">
        <v>0</v>
      </c>
      <c r="P73" s="204">
        <v>3400</v>
      </c>
      <c r="Q73" s="204">
        <v>0</v>
      </c>
      <c r="R73" s="204">
        <v>6400</v>
      </c>
      <c r="S73" s="204">
        <v>0</v>
      </c>
      <c r="T73" s="204">
        <v>200</v>
      </c>
      <c r="U73" s="204">
        <v>200</v>
      </c>
    </row>
    <row r="74" spans="1:21" x14ac:dyDescent="0.25">
      <c r="A74" s="204">
        <v>33</v>
      </c>
      <c r="B74" s="204" t="s">
        <v>110</v>
      </c>
      <c r="C74" s="204">
        <v>7</v>
      </c>
      <c r="D74" s="204" t="s">
        <v>122</v>
      </c>
      <c r="E74" s="204">
        <v>2</v>
      </c>
      <c r="F74" s="204">
        <v>38</v>
      </c>
      <c r="G74" s="204">
        <v>3.6</v>
      </c>
      <c r="H74" s="204">
        <v>41.6</v>
      </c>
      <c r="I74" s="206">
        <v>91.34615384615384</v>
      </c>
      <c r="J74" s="206">
        <v>8.6538461538461533</v>
      </c>
      <c r="K74" s="206">
        <v>1</v>
      </c>
      <c r="L74" s="204">
        <v>0</v>
      </c>
      <c r="M74" s="204">
        <v>1600</v>
      </c>
      <c r="N74" s="204">
        <v>200</v>
      </c>
      <c r="O74" s="204">
        <v>200</v>
      </c>
      <c r="P74" s="204">
        <v>8600</v>
      </c>
      <c r="Q74" s="204">
        <v>0</v>
      </c>
      <c r="R74" s="204">
        <v>10600</v>
      </c>
      <c r="S74" s="204">
        <v>0</v>
      </c>
      <c r="T74" s="204">
        <v>600</v>
      </c>
      <c r="U74" s="204">
        <v>600</v>
      </c>
    </row>
    <row r="75" spans="1:21" x14ac:dyDescent="0.25">
      <c r="A75" s="204">
        <v>33</v>
      </c>
      <c r="B75" s="204" t="s">
        <v>110</v>
      </c>
      <c r="C75" s="204">
        <v>7</v>
      </c>
      <c r="D75" s="204" t="s">
        <v>122</v>
      </c>
      <c r="E75" s="204">
        <v>2</v>
      </c>
      <c r="F75" s="204">
        <v>42.4</v>
      </c>
      <c r="G75" s="204">
        <v>5.6</v>
      </c>
      <c r="H75" s="204">
        <v>48</v>
      </c>
      <c r="I75" s="206">
        <v>88.333333333333329</v>
      </c>
      <c r="J75" s="206">
        <v>11.666666666666666</v>
      </c>
      <c r="K75" s="206">
        <v>7.5</v>
      </c>
      <c r="L75" s="204">
        <v>0</v>
      </c>
      <c r="M75" s="204">
        <v>34400</v>
      </c>
      <c r="N75" s="204">
        <v>0</v>
      </c>
      <c r="O75" s="204">
        <v>0</v>
      </c>
      <c r="P75" s="204">
        <v>14400</v>
      </c>
      <c r="Q75" s="204">
        <v>0</v>
      </c>
      <c r="R75" s="204">
        <v>48800</v>
      </c>
      <c r="S75" s="204">
        <v>0</v>
      </c>
      <c r="T75" s="204">
        <v>400</v>
      </c>
      <c r="U75" s="204">
        <v>400</v>
      </c>
    </row>
    <row r="76" spans="1:21" x14ac:dyDescent="0.25">
      <c r="A76" s="204">
        <v>33</v>
      </c>
      <c r="B76" s="204" t="s">
        <v>110</v>
      </c>
      <c r="C76" s="204">
        <v>7</v>
      </c>
      <c r="D76" s="204" t="s">
        <v>122</v>
      </c>
      <c r="E76" s="204">
        <v>2</v>
      </c>
      <c r="F76" s="204">
        <v>40.799999999999997</v>
      </c>
      <c r="G76" s="204">
        <v>12.4</v>
      </c>
      <c r="H76" s="204">
        <v>53.199999999999996</v>
      </c>
      <c r="I76" s="206">
        <v>76.691729323308266</v>
      </c>
      <c r="J76" s="206">
        <v>23.30827067669173</v>
      </c>
      <c r="K76" s="206">
        <v>6</v>
      </c>
      <c r="L76" s="204">
        <v>0</v>
      </c>
      <c r="M76" s="204">
        <v>19200</v>
      </c>
      <c r="N76" s="204">
        <v>0</v>
      </c>
      <c r="O76" s="204">
        <v>800</v>
      </c>
      <c r="P76" s="204">
        <v>29400</v>
      </c>
      <c r="Q76" s="204">
        <v>0</v>
      </c>
      <c r="R76" s="204">
        <v>49400</v>
      </c>
      <c r="S76" s="204">
        <v>0</v>
      </c>
      <c r="T76" s="204">
        <v>2800</v>
      </c>
      <c r="U76" s="204">
        <v>2800</v>
      </c>
    </row>
    <row r="77" spans="1:21" x14ac:dyDescent="0.25">
      <c r="A77" s="204">
        <v>33</v>
      </c>
      <c r="B77" s="204" t="s">
        <v>110</v>
      </c>
      <c r="C77" s="204">
        <v>7</v>
      </c>
      <c r="D77" s="204" t="s">
        <v>123</v>
      </c>
      <c r="E77" s="204">
        <v>2</v>
      </c>
      <c r="F77" s="204">
        <v>79.599999999999994</v>
      </c>
      <c r="G77" s="204">
        <v>4</v>
      </c>
      <c r="H77" s="204">
        <v>83.6</v>
      </c>
      <c r="I77" s="206">
        <v>95.215311004784681</v>
      </c>
      <c r="J77" s="206">
        <v>4.7846889952153111</v>
      </c>
      <c r="K77" s="206">
        <v>1</v>
      </c>
      <c r="L77" s="204">
        <v>0</v>
      </c>
      <c r="M77" s="204">
        <v>10000</v>
      </c>
      <c r="N77" s="204">
        <v>0</v>
      </c>
      <c r="O77" s="204">
        <v>200</v>
      </c>
      <c r="P77" s="204">
        <v>200</v>
      </c>
      <c r="Q77" s="204">
        <v>0</v>
      </c>
      <c r="R77" s="204">
        <v>10400</v>
      </c>
      <c r="S77" s="204">
        <v>0</v>
      </c>
      <c r="T77" s="204">
        <v>400</v>
      </c>
      <c r="U77" s="204">
        <v>400</v>
      </c>
    </row>
    <row r="78" spans="1:21" x14ac:dyDescent="0.25">
      <c r="A78" s="204">
        <v>33</v>
      </c>
      <c r="B78" s="204" t="s">
        <v>110</v>
      </c>
      <c r="C78" s="204">
        <v>7</v>
      </c>
      <c r="D78" s="204" t="s">
        <v>123</v>
      </c>
      <c r="E78" s="204">
        <v>2</v>
      </c>
      <c r="F78" s="204">
        <v>38.6</v>
      </c>
      <c r="G78" s="204">
        <v>2.8</v>
      </c>
      <c r="H78" s="204">
        <v>41.4</v>
      </c>
      <c r="I78" s="206">
        <v>93.236714975845416</v>
      </c>
      <c r="J78" s="206">
        <v>6.7632850241545892</v>
      </c>
      <c r="K78" s="206">
        <v>0.5</v>
      </c>
      <c r="L78" s="204">
        <v>0</v>
      </c>
      <c r="M78" s="204">
        <v>600</v>
      </c>
      <c r="N78" s="204">
        <v>0</v>
      </c>
      <c r="O78" s="204">
        <v>0</v>
      </c>
      <c r="P78" s="204">
        <v>0</v>
      </c>
      <c r="Q78" s="204">
        <v>0</v>
      </c>
      <c r="R78" s="204">
        <v>600</v>
      </c>
      <c r="S78" s="204">
        <v>0</v>
      </c>
      <c r="T78" s="204">
        <v>200</v>
      </c>
      <c r="U78" s="204">
        <v>200</v>
      </c>
    </row>
    <row r="79" spans="1:21" x14ac:dyDescent="0.25">
      <c r="A79" s="204">
        <v>33</v>
      </c>
      <c r="B79" s="204" t="s">
        <v>110</v>
      </c>
      <c r="C79" s="204">
        <v>7</v>
      </c>
      <c r="D79" s="204" t="s">
        <v>123</v>
      </c>
      <c r="E79" s="204">
        <v>2</v>
      </c>
      <c r="F79" s="204">
        <v>60.4</v>
      </c>
      <c r="G79" s="204">
        <v>5.2</v>
      </c>
      <c r="H79" s="204">
        <v>65.599999999999994</v>
      </c>
      <c r="I79" s="206">
        <v>92.073170731707322</v>
      </c>
      <c r="J79" s="206">
        <v>7.9268292682926838</v>
      </c>
      <c r="K79" s="206">
        <v>1</v>
      </c>
      <c r="L79" s="204">
        <v>0</v>
      </c>
      <c r="M79" s="204">
        <v>2600</v>
      </c>
      <c r="N79" s="204">
        <v>0</v>
      </c>
      <c r="O79" s="204">
        <v>0</v>
      </c>
      <c r="P79" s="204">
        <v>200</v>
      </c>
      <c r="Q79" s="204">
        <v>0</v>
      </c>
      <c r="R79" s="204">
        <v>2800</v>
      </c>
      <c r="S79" s="204">
        <v>0</v>
      </c>
      <c r="T79" s="204">
        <v>0</v>
      </c>
      <c r="U79" s="204">
        <v>0</v>
      </c>
    </row>
    <row r="80" spans="1:21" x14ac:dyDescent="0.25">
      <c r="A80" s="204">
        <v>33</v>
      </c>
      <c r="B80" s="204" t="s">
        <v>111</v>
      </c>
      <c r="C80" s="204">
        <v>7</v>
      </c>
      <c r="D80" s="204" t="s">
        <v>122</v>
      </c>
      <c r="E80" s="204">
        <v>1</v>
      </c>
      <c r="F80" s="204">
        <v>29.8</v>
      </c>
      <c r="G80" s="204">
        <v>0.4</v>
      </c>
      <c r="H80" s="204">
        <v>30.2</v>
      </c>
      <c r="I80" s="206">
        <v>98.675496688741731</v>
      </c>
      <c r="J80" s="206">
        <v>1.3245033112582782</v>
      </c>
      <c r="K80" s="206">
        <v>0</v>
      </c>
      <c r="L80" s="204">
        <v>0</v>
      </c>
      <c r="M80" s="204">
        <v>1000</v>
      </c>
      <c r="N80" s="204">
        <v>200</v>
      </c>
      <c r="O80" s="204">
        <v>400</v>
      </c>
      <c r="P80" s="204">
        <v>2800</v>
      </c>
      <c r="Q80" s="204">
        <v>0</v>
      </c>
      <c r="R80" s="204">
        <v>4400</v>
      </c>
      <c r="S80" s="204">
        <v>0</v>
      </c>
      <c r="T80" s="204">
        <v>0</v>
      </c>
      <c r="U80" s="204">
        <v>0</v>
      </c>
    </row>
    <row r="81" spans="1:21" x14ac:dyDescent="0.25">
      <c r="A81" s="204">
        <v>33</v>
      </c>
      <c r="B81" s="204" t="s">
        <v>111</v>
      </c>
      <c r="C81" s="204">
        <v>7</v>
      </c>
      <c r="D81" s="204" t="s">
        <v>122</v>
      </c>
      <c r="E81" s="204">
        <v>1</v>
      </c>
      <c r="F81" s="204">
        <v>27.8</v>
      </c>
      <c r="G81" s="204">
        <v>7.4</v>
      </c>
      <c r="H81" s="204">
        <v>35.200000000000003</v>
      </c>
      <c r="I81" s="206">
        <v>78.97727272727272</v>
      </c>
      <c r="J81" s="206">
        <v>21.02272727272727</v>
      </c>
      <c r="K81" s="206">
        <v>5</v>
      </c>
      <c r="L81" s="204">
        <v>0</v>
      </c>
      <c r="M81" s="204">
        <v>16800</v>
      </c>
      <c r="N81" s="204">
        <v>0</v>
      </c>
      <c r="O81" s="204">
        <v>0</v>
      </c>
      <c r="P81" s="204">
        <v>22200</v>
      </c>
      <c r="Q81" s="204">
        <v>0</v>
      </c>
      <c r="R81" s="204">
        <v>39000</v>
      </c>
      <c r="S81" s="204">
        <v>0</v>
      </c>
      <c r="T81" s="204">
        <v>2400</v>
      </c>
      <c r="U81" s="204">
        <v>2400</v>
      </c>
    </row>
    <row r="82" spans="1:21" x14ac:dyDescent="0.25">
      <c r="A82" s="204">
        <v>33</v>
      </c>
      <c r="B82" s="204" t="s">
        <v>111</v>
      </c>
      <c r="C82" s="204">
        <v>7</v>
      </c>
      <c r="D82" s="204" t="s">
        <v>122</v>
      </c>
      <c r="E82" s="204">
        <v>1</v>
      </c>
      <c r="F82" s="204">
        <v>28.8</v>
      </c>
      <c r="G82" s="204">
        <v>3</v>
      </c>
      <c r="H82" s="204">
        <v>31.8</v>
      </c>
      <c r="I82" s="206">
        <v>90.566037735849051</v>
      </c>
      <c r="J82" s="206">
        <v>9.433962264150944</v>
      </c>
      <c r="K82" s="206">
        <v>0</v>
      </c>
      <c r="L82" s="204">
        <v>0</v>
      </c>
      <c r="M82" s="204">
        <v>2400</v>
      </c>
      <c r="N82" s="204">
        <v>0</v>
      </c>
      <c r="O82" s="204">
        <v>0</v>
      </c>
      <c r="P82" s="204">
        <v>200</v>
      </c>
      <c r="Q82" s="204">
        <v>0</v>
      </c>
      <c r="R82" s="204">
        <v>2600</v>
      </c>
      <c r="S82" s="204">
        <v>0</v>
      </c>
      <c r="T82" s="204">
        <v>600</v>
      </c>
      <c r="U82" s="204">
        <v>600</v>
      </c>
    </row>
    <row r="83" spans="1:21" x14ac:dyDescent="0.25">
      <c r="A83" s="204">
        <v>33</v>
      </c>
      <c r="B83" s="204" t="s">
        <v>111</v>
      </c>
      <c r="C83" s="204">
        <v>7</v>
      </c>
      <c r="D83" s="204" t="s">
        <v>123</v>
      </c>
      <c r="E83" s="204">
        <v>1</v>
      </c>
      <c r="F83" s="204">
        <v>28.6</v>
      </c>
      <c r="G83" s="204">
        <v>3</v>
      </c>
      <c r="H83" s="204">
        <v>31.6</v>
      </c>
      <c r="I83" s="206">
        <v>90.506329113924053</v>
      </c>
      <c r="J83" s="206">
        <v>9.4936708860759484</v>
      </c>
      <c r="K83" s="206">
        <v>0</v>
      </c>
      <c r="L83" s="204">
        <v>0</v>
      </c>
      <c r="M83" s="204">
        <v>3600</v>
      </c>
      <c r="N83" s="204">
        <v>400</v>
      </c>
      <c r="O83" s="204">
        <v>0</v>
      </c>
      <c r="P83" s="204">
        <v>0</v>
      </c>
      <c r="Q83" s="204">
        <v>0</v>
      </c>
      <c r="R83" s="204">
        <v>4000</v>
      </c>
      <c r="S83" s="204">
        <v>0</v>
      </c>
      <c r="T83" s="204">
        <v>0</v>
      </c>
      <c r="U83" s="204">
        <v>0</v>
      </c>
    </row>
    <row r="84" spans="1:21" x14ac:dyDescent="0.25">
      <c r="A84" s="204">
        <v>33</v>
      </c>
      <c r="B84" s="204" t="s">
        <v>111</v>
      </c>
      <c r="C84" s="204">
        <v>7</v>
      </c>
      <c r="D84" s="204" t="s">
        <v>123</v>
      </c>
      <c r="E84" s="204">
        <v>1</v>
      </c>
      <c r="F84" s="204">
        <v>47.2</v>
      </c>
      <c r="G84" s="204">
        <v>1.8</v>
      </c>
      <c r="H84" s="204">
        <v>49</v>
      </c>
      <c r="I84" s="206">
        <v>96.326530612244895</v>
      </c>
      <c r="J84" s="206">
        <v>3.6734693877551021</v>
      </c>
      <c r="K84" s="206">
        <v>0</v>
      </c>
      <c r="L84" s="204">
        <v>0</v>
      </c>
      <c r="M84" s="204">
        <v>3000</v>
      </c>
      <c r="N84" s="204">
        <v>0</v>
      </c>
      <c r="O84" s="204">
        <v>0</v>
      </c>
      <c r="P84" s="204">
        <v>0</v>
      </c>
      <c r="Q84" s="204">
        <v>0</v>
      </c>
      <c r="R84" s="204">
        <v>3000</v>
      </c>
      <c r="S84" s="204">
        <v>0</v>
      </c>
      <c r="T84" s="204">
        <v>400</v>
      </c>
      <c r="U84" s="204">
        <v>400</v>
      </c>
    </row>
    <row r="85" spans="1:21" x14ac:dyDescent="0.25">
      <c r="A85" s="204">
        <v>33</v>
      </c>
      <c r="B85" s="204" t="s">
        <v>111</v>
      </c>
      <c r="C85" s="204">
        <v>7</v>
      </c>
      <c r="D85" s="204" t="s">
        <v>123</v>
      </c>
      <c r="E85" s="204">
        <v>1</v>
      </c>
      <c r="F85" s="204">
        <v>28.2</v>
      </c>
      <c r="G85" s="204">
        <v>1.6</v>
      </c>
      <c r="H85" s="204">
        <v>29.8</v>
      </c>
      <c r="I85" s="206">
        <v>94.630872483221481</v>
      </c>
      <c r="J85" s="206">
        <v>5.3691275167785237</v>
      </c>
      <c r="K85" s="206">
        <v>0</v>
      </c>
      <c r="L85" s="204">
        <v>0</v>
      </c>
      <c r="M85" s="204">
        <v>2000</v>
      </c>
      <c r="N85" s="204">
        <v>0</v>
      </c>
      <c r="O85" s="204">
        <v>0</v>
      </c>
      <c r="P85" s="204">
        <v>0</v>
      </c>
      <c r="Q85" s="204">
        <v>0</v>
      </c>
      <c r="R85" s="204">
        <v>2000</v>
      </c>
      <c r="S85" s="204">
        <v>0</v>
      </c>
      <c r="T85" s="204">
        <v>800</v>
      </c>
      <c r="U85" s="204">
        <v>800</v>
      </c>
    </row>
  </sheetData>
  <mergeCells count="1">
    <mergeCell ref="W2:AF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Formato impresión CYD</vt:lpstr>
      <vt:lpstr>Formato de impresión NMT</vt:lpstr>
      <vt:lpstr>datos_campo</vt:lpstr>
      <vt:lpstr>resumen_general</vt:lpstr>
      <vt:lpstr>BASE DE 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Higuita</dc:creator>
  <cp:lastModifiedBy>Usuario</cp:lastModifiedBy>
  <cp:lastPrinted>2017-02-03T02:45:42Z</cp:lastPrinted>
  <dcterms:created xsi:type="dcterms:W3CDTF">2011-08-09T22:11:59Z</dcterms:created>
  <dcterms:modified xsi:type="dcterms:W3CDTF">2017-12-22T18:59:02Z</dcterms:modified>
</cp:coreProperties>
</file>