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cnla_dtu_dk/Documents/BIE/Paper3_dataAnalysis/FigX_Syncom induces Surfactin_/"/>
    </mc:Choice>
  </mc:AlternateContent>
  <xr:revisionPtr revIDLastSave="0" documentId="13_ncr:1_{B07D8FE6-DC0F-9C42-AA62-29B32EFBC949}" xr6:coauthVersionLast="47" xr6:coauthVersionMax="47" xr10:uidLastSave="{00000000-0000-0000-0000-000000000000}"/>
  <bookViews>
    <workbookView xWindow="0" yWindow="500" windowWidth="38400" windowHeight="221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2" l="1"/>
  <c r="G5" i="2" s="1"/>
  <c r="H5" i="2" s="1"/>
  <c r="F6" i="2"/>
  <c r="G6" i="2" s="1"/>
  <c r="H6" i="2" s="1"/>
  <c r="F7" i="2"/>
  <c r="G7" i="2" s="1"/>
  <c r="H7" i="2" s="1"/>
  <c r="H4" i="2"/>
  <c r="F2" i="2"/>
  <c r="F3" i="2"/>
  <c r="G3" i="2" s="1"/>
  <c r="H3" i="2" s="1"/>
  <c r="F4" i="2"/>
  <c r="G4" i="2"/>
  <c r="E42" i="1"/>
  <c r="E48" i="1"/>
  <c r="D35" i="1"/>
  <c r="E35" i="1" s="1"/>
  <c r="D36" i="1"/>
  <c r="E36" i="1" s="1"/>
  <c r="D37" i="1"/>
  <c r="E37" i="1" s="1"/>
  <c r="D38" i="1"/>
  <c r="E38" i="1" s="1"/>
  <c r="G38" i="1" s="1"/>
  <c r="D39" i="1"/>
  <c r="E39" i="1" s="1"/>
  <c r="D40" i="1"/>
  <c r="E40" i="1" s="1"/>
  <c r="D41" i="1"/>
  <c r="E41" i="1" s="1"/>
  <c r="D42" i="1"/>
  <c r="D43" i="1"/>
  <c r="E43" i="1" s="1"/>
  <c r="G44" i="1" s="1"/>
  <c r="D44" i="1"/>
  <c r="E44" i="1" s="1"/>
  <c r="D45" i="1"/>
  <c r="E45" i="1" s="1"/>
  <c r="D46" i="1"/>
  <c r="E46" i="1" s="1"/>
  <c r="G47" i="1" s="1"/>
  <c r="D47" i="1"/>
  <c r="E47" i="1" s="1"/>
  <c r="D48" i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34" i="1"/>
  <c r="E34" i="1" s="1"/>
  <c r="G2" i="2" l="1"/>
  <c r="H2" i="2" s="1"/>
  <c r="F40" i="1"/>
  <c r="G41" i="1"/>
  <c r="G53" i="1"/>
  <c r="F34" i="1"/>
  <c r="G35" i="1"/>
  <c r="F49" i="1"/>
  <c r="G50" i="1"/>
  <c r="F55" i="1"/>
  <c r="G56" i="1"/>
  <c r="F37" i="1"/>
  <c r="F52" i="1"/>
  <c r="F46" i="1"/>
  <c r="F43" i="1"/>
  <c r="E2" i="1" l="1"/>
  <c r="E5" i="1"/>
  <c r="E8" i="1"/>
  <c r="E11" i="1"/>
  <c r="E14" i="1"/>
  <c r="E17" i="1"/>
</calcChain>
</file>

<file path=xl/sharedStrings.xml><?xml version="1.0" encoding="utf-8"?>
<sst xmlns="http://schemas.openxmlformats.org/spreadsheetml/2006/main" count="63" uniqueCount="47">
  <si>
    <t>Peak</t>
  </si>
  <si>
    <t>RT</t>
  </si>
  <si>
    <t>Area</t>
  </si>
  <si>
    <t>Area %</t>
  </si>
  <si>
    <t>Averaged area</t>
  </si>
  <si>
    <t>Concentration (ug/mL)</t>
  </si>
  <si>
    <t>SD</t>
  </si>
  <si>
    <r>
      <t>Concentration (</t>
    </r>
    <r>
      <rPr>
        <b/>
        <sz val="11"/>
        <color theme="1"/>
        <rFont val="Calibri"/>
        <family val="2"/>
      </rPr>
      <t>µg/mL)</t>
    </r>
  </si>
  <si>
    <t>Sample</t>
  </si>
  <si>
    <t>SCCe0067</t>
  </si>
  <si>
    <t>SCCe0068</t>
  </si>
  <si>
    <t>SCCe0069</t>
  </si>
  <si>
    <t>SCCe0076</t>
  </si>
  <si>
    <t>SCCe0077</t>
  </si>
  <si>
    <t>SCCe0078</t>
  </si>
  <si>
    <t>SCCe0087</t>
  </si>
  <si>
    <t>SCCe0088</t>
  </si>
  <si>
    <t>SCCe0089</t>
  </si>
  <si>
    <t>SCCe0096</t>
  </si>
  <si>
    <t>SCCe0097</t>
  </si>
  <si>
    <t>SCCe0098</t>
  </si>
  <si>
    <t>SCCe0107</t>
  </si>
  <si>
    <t>SCCe0108</t>
  </si>
  <si>
    <t>SCCe0109</t>
  </si>
  <si>
    <t>SCCe0116</t>
  </si>
  <si>
    <t>SCCe0117</t>
  </si>
  <si>
    <t>SCCe0118</t>
  </si>
  <si>
    <t>SCCe0127</t>
  </si>
  <si>
    <t>SCCe0128</t>
  </si>
  <si>
    <t>SCCe0129</t>
  </si>
  <si>
    <t>SCCe0136</t>
  </si>
  <si>
    <t>SCCe0137</t>
  </si>
  <si>
    <t>SCCe0138</t>
  </si>
  <si>
    <t>Area (5uL injection)</t>
  </si>
  <si>
    <t>Area (1uL injection)</t>
  </si>
  <si>
    <t>Averave conc</t>
  </si>
  <si>
    <t>WT</t>
  </si>
  <si>
    <t>Replicate</t>
  </si>
  <si>
    <t>R1</t>
  </si>
  <si>
    <t>R2</t>
  </si>
  <si>
    <t>R3</t>
  </si>
  <si>
    <t>Strain</t>
  </si>
  <si>
    <t>Condition</t>
  </si>
  <si>
    <t>SynCom</t>
  </si>
  <si>
    <t>Pure</t>
  </si>
  <si>
    <r>
      <t>Concentration (u</t>
    </r>
    <r>
      <rPr>
        <b/>
        <sz val="11"/>
        <color theme="1"/>
        <rFont val="Calibri"/>
        <family val="2"/>
      </rPr>
      <t>g/mL)</t>
    </r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</si>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</sst>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/>
    <xf numFmtId="0" fontId="1" fillId="0" borderId="0" xfId="0" applyFon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4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9B5-4F28-BCF4-57C33D6CC4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8298337707786528E-2"/>
                  <c:y val="-5.046296296296296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Sheet1!$D$2:$D$16</c:f>
              <c:numCache>
                <c:formatCode>General</c:formatCode>
                <c:ptCount val="15"/>
                <c:pt idx="0">
                  <c:v>0.1</c:v>
                </c:pt>
                <c:pt idx="3">
                  <c:v>1</c:v>
                </c:pt>
                <c:pt idx="6">
                  <c:v>10</c:v>
                </c:pt>
                <c:pt idx="9">
                  <c:v>50</c:v>
                </c:pt>
                <c:pt idx="12">
                  <c:v>100</c:v>
                </c:pt>
              </c:numCache>
            </c:numRef>
          </c:xVal>
          <c:yVal>
            <c:numRef>
              <c:f>Sheet1!$E$2:$E$16</c:f>
              <c:numCache>
                <c:formatCode>General</c:formatCode>
                <c:ptCount val="15"/>
                <c:pt idx="0">
                  <c:v>2026.9766666666665</c:v>
                </c:pt>
                <c:pt idx="3">
                  <c:v>30628.126666666667</c:v>
                </c:pt>
                <c:pt idx="6">
                  <c:v>333164.0566666667</c:v>
                </c:pt>
                <c:pt idx="9">
                  <c:v>1685330.3366666667</c:v>
                </c:pt>
                <c:pt idx="12">
                  <c:v>2601622.2666666671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B5-4F28-BCF4-57C33D6CC4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896768"/>
        <c:axId val="660895456"/>
      </c:scatterChart>
      <c:valAx>
        <c:axId val="660896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  <a:r>
                  <a:rPr lang="en-US" baseline="0"/>
                  <a:t> (µg/mL)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895456"/>
        <c:crosses val="autoZero"/>
        <c:crossBetween val="midCat"/>
      </c:valAx>
      <c:valAx>
        <c:axId val="6608954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896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280987</xdr:colOff>
      <xdr:row>1</xdr:row>
      <xdr:rowOff>57150</xdr:rowOff>
    </xdr:from>
    <xdr:to>
      <xdr:col>14</xdr:col>
      <xdr:colOff>585787</xdr:colOff>
      <xdr:row>15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opLeftCell="A27" workbookViewId="0">
      <selection activeCell="B34" sqref="B34:B36"/>
    </sheetView>
  </sheetViews>
  <sheetFormatPr baseColWidth="10" defaultColWidth="8.83203125" defaultRowHeight="15" x14ac:dyDescent="0.2"/>
  <cols>
    <col min="1" max="1" width="10" customWidth="1"/>
    <col min="3" max="3" width="18.5" bestFit="1" customWidth="1"/>
    <col min="4" max="5" width="21.5" bestFit="1" customWidth="1"/>
    <col min="6" max="6" width="1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4</v>
      </c>
      <c r="G1" t="s">
        <v>3</v>
      </c>
    </row>
    <row r="2" spans="1:7" x14ac:dyDescent="0.2">
      <c r="A2">
        <v>1</v>
      </c>
      <c r="B2">
        <v>9.1310000000000002</v>
      </c>
      <c r="C2">
        <v>2287.4499999999998</v>
      </c>
      <c r="D2" s="6">
        <v>0.1</v>
      </c>
      <c r="E2" s="6">
        <f>AVERAGE(C2:C4)</f>
        <v>2026.9766666666665</v>
      </c>
      <c r="G2">
        <v>100</v>
      </c>
    </row>
    <row r="3" spans="1:7" x14ac:dyDescent="0.2">
      <c r="A3">
        <v>1</v>
      </c>
      <c r="B3">
        <v>9.1120000000000001</v>
      </c>
      <c r="C3">
        <v>1918.52</v>
      </c>
      <c r="D3" s="6"/>
      <c r="E3" s="6"/>
      <c r="G3">
        <v>100</v>
      </c>
    </row>
    <row r="4" spans="1:7" x14ac:dyDescent="0.2">
      <c r="A4">
        <v>1</v>
      </c>
      <c r="B4">
        <v>9.0969999999999995</v>
      </c>
      <c r="C4">
        <v>1874.96</v>
      </c>
      <c r="D4" s="6"/>
      <c r="E4" s="6"/>
      <c r="G4">
        <v>100</v>
      </c>
    </row>
    <row r="5" spans="1:7" x14ac:dyDescent="0.2">
      <c r="A5">
        <v>1</v>
      </c>
      <c r="B5">
        <v>9.0950000000000006</v>
      </c>
      <c r="C5">
        <v>30210.91</v>
      </c>
      <c r="D5" s="6">
        <v>1</v>
      </c>
      <c r="E5" s="6">
        <f>AVERAGE(C5:C7)</f>
        <v>30628.126666666667</v>
      </c>
      <c r="G5">
        <v>100</v>
      </c>
    </row>
    <row r="6" spans="1:7" x14ac:dyDescent="0.2">
      <c r="A6">
        <v>1</v>
      </c>
      <c r="B6">
        <v>9.1010000000000009</v>
      </c>
      <c r="C6">
        <v>33478.79</v>
      </c>
      <c r="D6" s="6"/>
      <c r="E6" s="6"/>
      <c r="G6">
        <v>100</v>
      </c>
    </row>
    <row r="7" spans="1:7" x14ac:dyDescent="0.2">
      <c r="A7">
        <v>1</v>
      </c>
      <c r="B7">
        <v>9.0909999999999993</v>
      </c>
      <c r="C7">
        <v>28194.68</v>
      </c>
      <c r="D7" s="6"/>
      <c r="E7" s="6"/>
      <c r="G7">
        <v>100</v>
      </c>
    </row>
    <row r="8" spans="1:7" x14ac:dyDescent="0.2">
      <c r="A8">
        <v>1</v>
      </c>
      <c r="B8">
        <v>9.0890000000000004</v>
      </c>
      <c r="C8">
        <v>328855.08</v>
      </c>
      <c r="D8" s="6">
        <v>10</v>
      </c>
      <c r="E8" s="6">
        <f>AVERAGE(C8:C10)</f>
        <v>333164.0566666667</v>
      </c>
      <c r="G8">
        <v>100</v>
      </c>
    </row>
    <row r="9" spans="1:7" x14ac:dyDescent="0.2">
      <c r="A9">
        <v>1</v>
      </c>
      <c r="B9">
        <v>9.1059999999999999</v>
      </c>
      <c r="C9">
        <v>338796.25</v>
      </c>
      <c r="D9" s="6"/>
      <c r="E9" s="6"/>
      <c r="G9">
        <v>100</v>
      </c>
    </row>
    <row r="10" spans="1:7" x14ac:dyDescent="0.2">
      <c r="A10">
        <v>1</v>
      </c>
      <c r="B10">
        <v>9.1010000000000009</v>
      </c>
      <c r="C10">
        <v>331840.84000000003</v>
      </c>
      <c r="D10" s="6"/>
      <c r="E10" s="6"/>
      <c r="G10">
        <v>100</v>
      </c>
    </row>
    <row r="11" spans="1:7" x14ac:dyDescent="0.2">
      <c r="A11">
        <v>1</v>
      </c>
      <c r="B11">
        <v>9.093</v>
      </c>
      <c r="C11">
        <v>1686214.11</v>
      </c>
      <c r="D11" s="6">
        <v>50</v>
      </c>
      <c r="E11" s="6">
        <f>AVERAGE(C11:C13)</f>
        <v>1685330.3366666667</v>
      </c>
      <c r="G11">
        <v>100</v>
      </c>
    </row>
    <row r="12" spans="1:7" x14ac:dyDescent="0.2">
      <c r="A12">
        <v>1</v>
      </c>
      <c r="B12">
        <v>9.1120000000000001</v>
      </c>
      <c r="C12">
        <v>1688510.42</v>
      </c>
      <c r="D12" s="6"/>
      <c r="E12" s="6"/>
      <c r="G12">
        <v>100</v>
      </c>
    </row>
    <row r="13" spans="1:7" x14ac:dyDescent="0.2">
      <c r="A13">
        <v>1</v>
      </c>
      <c r="B13">
        <v>9.0920000000000005</v>
      </c>
      <c r="C13">
        <v>1681266.48</v>
      </c>
      <c r="D13" s="6"/>
      <c r="E13" s="6"/>
      <c r="G13">
        <v>100</v>
      </c>
    </row>
    <row r="14" spans="1:7" x14ac:dyDescent="0.2">
      <c r="A14">
        <v>1</v>
      </c>
      <c r="B14">
        <v>9.1010000000000009</v>
      </c>
      <c r="C14">
        <v>2575203.7200000002</v>
      </c>
      <c r="D14" s="6">
        <v>100</v>
      </c>
      <c r="E14" s="6">
        <f>AVERAGE(C14:C16)</f>
        <v>2601622.2666666671</v>
      </c>
      <c r="G14">
        <v>100</v>
      </c>
    </row>
    <row r="15" spans="1:7" x14ac:dyDescent="0.2">
      <c r="A15">
        <v>1</v>
      </c>
      <c r="B15">
        <v>9.0939999999999994</v>
      </c>
      <c r="C15">
        <v>2568098.73</v>
      </c>
      <c r="D15" s="6"/>
      <c r="E15" s="6"/>
      <c r="G15">
        <v>100</v>
      </c>
    </row>
    <row r="16" spans="1:7" x14ac:dyDescent="0.2">
      <c r="A16">
        <v>1</v>
      </c>
      <c r="B16">
        <v>9.0909999999999993</v>
      </c>
      <c r="C16">
        <v>2661564.35</v>
      </c>
      <c r="D16" s="6"/>
      <c r="E16" s="6"/>
      <c r="G16">
        <v>100</v>
      </c>
    </row>
    <row r="17" spans="1:7" x14ac:dyDescent="0.2">
      <c r="A17">
        <v>1</v>
      </c>
      <c r="B17">
        <v>9.0909999999999993</v>
      </c>
      <c r="C17">
        <v>5766470.1600000001</v>
      </c>
      <c r="D17" s="6">
        <v>500</v>
      </c>
      <c r="E17" s="6">
        <f>AVERAGE(C17:C19)</f>
        <v>5833105.086666666</v>
      </c>
      <c r="G17">
        <v>100</v>
      </c>
    </row>
    <row r="18" spans="1:7" x14ac:dyDescent="0.2">
      <c r="A18">
        <v>1</v>
      </c>
      <c r="B18">
        <v>9.0860000000000003</v>
      </c>
      <c r="C18">
        <v>5882234.6799999997</v>
      </c>
      <c r="D18" s="6"/>
      <c r="E18" s="6"/>
      <c r="G18">
        <v>100</v>
      </c>
    </row>
    <row r="19" spans="1:7" x14ac:dyDescent="0.2">
      <c r="A19">
        <v>1</v>
      </c>
      <c r="B19">
        <v>9.0879999999999992</v>
      </c>
      <c r="C19">
        <v>5850610.4199999999</v>
      </c>
      <c r="D19" s="6"/>
      <c r="E19" s="6"/>
      <c r="G19">
        <v>100</v>
      </c>
    </row>
    <row r="33" spans="1:7" x14ac:dyDescent="0.2">
      <c r="A33" s="3" t="s">
        <v>8</v>
      </c>
      <c r="B33" s="3" t="s">
        <v>1</v>
      </c>
      <c r="C33" s="3" t="s">
        <v>33</v>
      </c>
      <c r="D33" s="3" t="s">
        <v>34</v>
      </c>
      <c r="E33" s="1" t="s">
        <v>7</v>
      </c>
      <c r="F33" s="3" t="s">
        <v>35</v>
      </c>
      <c r="G33" s="4" t="s">
        <v>6</v>
      </c>
    </row>
    <row r="34" spans="1:7" x14ac:dyDescent="0.2">
      <c r="A34" t="s">
        <v>9</v>
      </c>
      <c r="B34">
        <v>9.2929999999999993</v>
      </c>
      <c r="C34">
        <v>4483233.92</v>
      </c>
      <c r="D34">
        <f>C34/5</f>
        <v>896646.78399999999</v>
      </c>
      <c r="E34" s="2">
        <f>(D34-70184)/26703</f>
        <v>30.950184773246452</v>
      </c>
      <c r="F34" s="6">
        <f>AVERAGE(E34:E36)</f>
        <v>32.195939058033424</v>
      </c>
    </row>
    <row r="35" spans="1:7" x14ac:dyDescent="0.2">
      <c r="A35" t="s">
        <v>10</v>
      </c>
      <c r="B35">
        <v>9.3030000000000008</v>
      </c>
      <c r="C35">
        <v>4135853.94</v>
      </c>
      <c r="D35">
        <f t="shared" ref="D35:D57" si="0">C35/5</f>
        <v>827170.78799999994</v>
      </c>
      <c r="E35" s="2">
        <f t="shared" ref="E35:E57" si="1">(D35-70184)/26703</f>
        <v>28.348379882410214</v>
      </c>
      <c r="F35" s="6"/>
      <c r="G35">
        <f>STDEV(E34:E36)</f>
        <v>4.5987746930015359</v>
      </c>
    </row>
    <row r="36" spans="1:7" x14ac:dyDescent="0.2">
      <c r="A36" t="s">
        <v>11</v>
      </c>
      <c r="B36">
        <v>9.2910000000000004</v>
      </c>
      <c r="C36">
        <v>5329594.55</v>
      </c>
      <c r="D36">
        <f t="shared" si="0"/>
        <v>1065918.9099999999</v>
      </c>
      <c r="E36" s="2">
        <f t="shared" si="1"/>
        <v>37.289252518443618</v>
      </c>
      <c r="F36" s="6"/>
    </row>
    <row r="37" spans="1:7" x14ac:dyDescent="0.2">
      <c r="A37" t="s">
        <v>12</v>
      </c>
      <c r="B37">
        <v>9.2929999999999993</v>
      </c>
      <c r="C37">
        <v>4588207.71</v>
      </c>
      <c r="D37">
        <f t="shared" si="0"/>
        <v>917641.54200000002</v>
      </c>
      <c r="E37" s="2">
        <f t="shared" si="1"/>
        <v>31.736416956896228</v>
      </c>
      <c r="F37" s="6">
        <f>AVERAGE(E37:E39)</f>
        <v>33.584679923604092</v>
      </c>
    </row>
    <row r="38" spans="1:7" x14ac:dyDescent="0.2">
      <c r="A38" t="s">
        <v>13</v>
      </c>
      <c r="B38">
        <v>9.2899999999999991</v>
      </c>
      <c r="C38">
        <v>5024084.28</v>
      </c>
      <c r="D38">
        <f t="shared" si="0"/>
        <v>1004816.856</v>
      </c>
      <c r="E38" s="2">
        <f t="shared" si="1"/>
        <v>35.001043178669065</v>
      </c>
      <c r="F38" s="6"/>
      <c r="G38">
        <f>STDEV(E37:E39)</f>
        <v>1.6746190947972626</v>
      </c>
    </row>
    <row r="39" spans="1:7" x14ac:dyDescent="0.2">
      <c r="A39" t="s">
        <v>14</v>
      </c>
      <c r="B39">
        <v>9.2959999999999994</v>
      </c>
      <c r="C39">
        <v>4892643.63</v>
      </c>
      <c r="D39">
        <f t="shared" si="0"/>
        <v>978528.72600000002</v>
      </c>
      <c r="E39" s="2">
        <f t="shared" si="1"/>
        <v>34.016579635246977</v>
      </c>
      <c r="F39" s="6"/>
    </row>
    <row r="40" spans="1:7" x14ac:dyDescent="0.2">
      <c r="A40" t="s">
        <v>15</v>
      </c>
      <c r="B40">
        <v>9.3729999999999993</v>
      </c>
      <c r="C40">
        <v>3312866.87</v>
      </c>
      <c r="D40">
        <f t="shared" si="0"/>
        <v>662573.37400000007</v>
      </c>
      <c r="E40" s="2">
        <f t="shared" si="1"/>
        <v>22.184375313635176</v>
      </c>
      <c r="F40" s="6">
        <f>AVERAGE(E40:E42)</f>
        <v>26.103821992535174</v>
      </c>
    </row>
    <row r="41" spans="1:7" x14ac:dyDescent="0.2">
      <c r="A41" t="s">
        <v>16</v>
      </c>
      <c r="B41">
        <v>9.3689999999999998</v>
      </c>
      <c r="C41">
        <v>4097791.95</v>
      </c>
      <c r="D41">
        <f t="shared" si="0"/>
        <v>819558.39</v>
      </c>
      <c r="E41" s="2">
        <f t="shared" si="1"/>
        <v>28.063303374152717</v>
      </c>
      <c r="F41" s="6"/>
      <c r="G41">
        <f>STDEV(E40:E42)</f>
        <v>3.3943404013296732</v>
      </c>
    </row>
    <row r="42" spans="1:7" x14ac:dyDescent="0.2">
      <c r="A42" t="s">
        <v>17</v>
      </c>
      <c r="B42">
        <v>9.3680000000000003</v>
      </c>
      <c r="C42">
        <v>4097856.56</v>
      </c>
      <c r="D42">
        <f t="shared" si="0"/>
        <v>819571.31200000003</v>
      </c>
      <c r="E42" s="2">
        <f t="shared" si="1"/>
        <v>28.063787289817625</v>
      </c>
      <c r="F42" s="6"/>
    </row>
    <row r="43" spans="1:7" x14ac:dyDescent="0.2">
      <c r="A43" t="s">
        <v>18</v>
      </c>
      <c r="B43">
        <v>9.3770000000000007</v>
      </c>
      <c r="C43">
        <v>1515840.71</v>
      </c>
      <c r="D43">
        <f t="shared" si="0"/>
        <v>303168.14199999999</v>
      </c>
      <c r="E43" s="2">
        <f t="shared" si="1"/>
        <v>8.7250174886716838</v>
      </c>
      <c r="F43" s="6">
        <f>AVERAGE(E43:E45)</f>
        <v>14.078947059631252</v>
      </c>
    </row>
    <row r="44" spans="1:7" x14ac:dyDescent="0.2">
      <c r="A44" t="s">
        <v>19</v>
      </c>
      <c r="B44">
        <v>9.3840000000000003</v>
      </c>
      <c r="C44">
        <v>2228636.06</v>
      </c>
      <c r="D44">
        <f t="shared" si="0"/>
        <v>445727.212</v>
      </c>
      <c r="E44" s="2">
        <f t="shared" si="1"/>
        <v>14.063708646968506</v>
      </c>
      <c r="F44" s="6"/>
      <c r="G44">
        <f>STDEV(E43:E45)</f>
        <v>5.3615650185543204</v>
      </c>
    </row>
    <row r="45" spans="1:7" x14ac:dyDescent="0.2">
      <c r="A45" t="s">
        <v>20</v>
      </c>
      <c r="B45">
        <v>9.3710000000000004</v>
      </c>
      <c r="C45">
        <v>2947535.08</v>
      </c>
      <c r="D45">
        <f t="shared" si="0"/>
        <v>589507.01600000006</v>
      </c>
      <c r="E45" s="2">
        <f t="shared" si="1"/>
        <v>19.448115043253569</v>
      </c>
      <c r="F45" s="6"/>
    </row>
    <row r="46" spans="1:7" x14ac:dyDescent="0.2">
      <c r="A46" t="s">
        <v>21</v>
      </c>
      <c r="B46">
        <v>9.3829999999999991</v>
      </c>
      <c r="C46">
        <v>3057217.42</v>
      </c>
      <c r="D46">
        <f t="shared" si="0"/>
        <v>611443.48399999994</v>
      </c>
      <c r="E46" s="2">
        <f t="shared" si="1"/>
        <v>20.269613301876191</v>
      </c>
      <c r="F46" s="6">
        <f>AVERAGE(E46:E48)</f>
        <v>20.392742987679284</v>
      </c>
    </row>
    <row r="47" spans="1:7" x14ac:dyDescent="0.2">
      <c r="A47" t="s">
        <v>22</v>
      </c>
      <c r="B47">
        <v>9.3710000000000004</v>
      </c>
      <c r="C47">
        <v>3400904.59</v>
      </c>
      <c r="D47">
        <f t="shared" si="0"/>
        <v>680180.91799999995</v>
      </c>
      <c r="E47" s="2">
        <f t="shared" si="1"/>
        <v>22.843759802269407</v>
      </c>
      <c r="F47" s="6"/>
      <c r="G47">
        <f>STDEV(E46:E48)</f>
        <v>2.3918301391718626</v>
      </c>
    </row>
    <row r="48" spans="1:7" x14ac:dyDescent="0.2">
      <c r="A48" t="s">
        <v>23</v>
      </c>
      <c r="B48">
        <v>9.3719999999999999</v>
      </c>
      <c r="C48">
        <v>2762849.23</v>
      </c>
      <c r="D48">
        <f t="shared" si="0"/>
        <v>552569.84600000002</v>
      </c>
      <c r="E48" s="2">
        <f t="shared" si="1"/>
        <v>18.064855858892258</v>
      </c>
      <c r="F48" s="6"/>
    </row>
    <row r="49" spans="1:7" x14ac:dyDescent="0.2">
      <c r="A49" t="s">
        <v>24</v>
      </c>
      <c r="B49">
        <v>9.3819999999999997</v>
      </c>
      <c r="C49">
        <v>1800620.15</v>
      </c>
      <c r="D49">
        <f t="shared" si="0"/>
        <v>360124.02999999997</v>
      </c>
      <c r="E49" s="2">
        <f t="shared" si="1"/>
        <v>10.857957158371718</v>
      </c>
      <c r="F49" s="6">
        <f>AVERAGE(E49:E51)</f>
        <v>13.949132506959268</v>
      </c>
    </row>
    <row r="50" spans="1:7" x14ac:dyDescent="0.2">
      <c r="A50" t="s">
        <v>25</v>
      </c>
      <c r="B50">
        <v>9.3859999999999992</v>
      </c>
      <c r="C50">
        <v>2041251.64</v>
      </c>
      <c r="D50">
        <f t="shared" si="0"/>
        <v>408250.32799999998</v>
      </c>
      <c r="E50" s="2">
        <f t="shared" si="1"/>
        <v>12.66023772609819</v>
      </c>
      <c r="F50" s="6"/>
      <c r="G50">
        <f>STDEV(E49:E51)</f>
        <v>3.8988222023281902</v>
      </c>
    </row>
    <row r="51" spans="1:7" x14ac:dyDescent="0.2">
      <c r="A51" t="s">
        <v>26</v>
      </c>
      <c r="B51">
        <v>9.3710000000000004</v>
      </c>
      <c r="C51">
        <v>2798143.49</v>
      </c>
      <c r="D51">
        <f t="shared" si="0"/>
        <v>559628.69800000009</v>
      </c>
      <c r="E51" s="2">
        <f t="shared" si="1"/>
        <v>18.329202636407899</v>
      </c>
      <c r="F51" s="6"/>
    </row>
    <row r="52" spans="1:7" x14ac:dyDescent="0.2">
      <c r="A52" t="s">
        <v>27</v>
      </c>
      <c r="B52">
        <v>9.39</v>
      </c>
      <c r="C52">
        <v>2515052.63</v>
      </c>
      <c r="D52">
        <f t="shared" si="0"/>
        <v>503010.52599999995</v>
      </c>
      <c r="E52" s="2">
        <f t="shared" si="1"/>
        <v>16.208910085009173</v>
      </c>
      <c r="F52" s="6">
        <f>AVERAGE(E52:E54)</f>
        <v>16.040056972375137</v>
      </c>
    </row>
    <row r="53" spans="1:7" x14ac:dyDescent="0.2">
      <c r="A53" t="s">
        <v>28</v>
      </c>
      <c r="B53">
        <v>9.3949999999999996</v>
      </c>
      <c r="C53">
        <v>2779499.13</v>
      </c>
      <c r="D53">
        <f t="shared" si="0"/>
        <v>555899.826</v>
      </c>
      <c r="E53" s="2">
        <f t="shared" si="1"/>
        <v>18.189560199228552</v>
      </c>
      <c r="F53" s="6"/>
      <c r="G53">
        <f>STDEV(E52:E54)</f>
        <v>2.238710746472298</v>
      </c>
    </row>
    <row r="54" spans="1:7" x14ac:dyDescent="0.2">
      <c r="A54" t="s">
        <v>29</v>
      </c>
      <c r="B54">
        <v>9.3840000000000003</v>
      </c>
      <c r="C54">
        <v>2182972.86</v>
      </c>
      <c r="D54">
        <f t="shared" si="0"/>
        <v>436594.57199999999</v>
      </c>
      <c r="E54" s="2">
        <f t="shared" si="1"/>
        <v>13.721700632887689</v>
      </c>
      <c r="F54" s="6"/>
    </row>
    <row r="55" spans="1:7" x14ac:dyDescent="0.2">
      <c r="A55" t="s">
        <v>30</v>
      </c>
      <c r="B55">
        <v>9.3859999999999992</v>
      </c>
      <c r="C55">
        <v>1739279.48</v>
      </c>
      <c r="D55">
        <f t="shared" si="0"/>
        <v>347855.89600000001</v>
      </c>
      <c r="E55" s="2">
        <f t="shared" si="1"/>
        <v>10.398528105456316</v>
      </c>
      <c r="F55" s="6">
        <f>AVERAGE(E55:E57)</f>
        <v>12.942614487760425</v>
      </c>
    </row>
    <row r="56" spans="1:7" x14ac:dyDescent="0.2">
      <c r="A56" t="s">
        <v>31</v>
      </c>
      <c r="B56">
        <v>9.3940000000000001</v>
      </c>
      <c r="C56">
        <v>2076087.41</v>
      </c>
      <c r="D56">
        <f t="shared" si="0"/>
        <v>415217.48199999996</v>
      </c>
      <c r="E56" s="2">
        <f t="shared" si="1"/>
        <v>12.921150507433619</v>
      </c>
      <c r="F56" s="6"/>
      <c r="G56">
        <f>STDEV(E55:E57)</f>
        <v>2.5548859941563249</v>
      </c>
    </row>
    <row r="57" spans="1:7" x14ac:dyDescent="0.2">
      <c r="A57" t="s">
        <v>32</v>
      </c>
      <c r="B57">
        <v>9.3889999999999993</v>
      </c>
      <c r="C57">
        <v>2421492.63</v>
      </c>
      <c r="D57">
        <f t="shared" si="0"/>
        <v>484298.52599999995</v>
      </c>
      <c r="E57" s="2">
        <f t="shared" si="1"/>
        <v>15.50816485039134</v>
      </c>
      <c r="F57" s="6"/>
    </row>
  </sheetData>
  <mergeCells count="20">
    <mergeCell ref="E17:E19"/>
    <mergeCell ref="E2:E4"/>
    <mergeCell ref="E5:E7"/>
    <mergeCell ref="E8:E10"/>
    <mergeCell ref="E11:E13"/>
    <mergeCell ref="E14:E16"/>
    <mergeCell ref="D17:D19"/>
    <mergeCell ref="D2:D4"/>
    <mergeCell ref="D5:D7"/>
    <mergeCell ref="D8:D10"/>
    <mergeCell ref="D11:D13"/>
    <mergeCell ref="D14:D16"/>
    <mergeCell ref="F46:F48"/>
    <mergeCell ref="F49:F51"/>
    <mergeCell ref="F52:F54"/>
    <mergeCell ref="F55:F57"/>
    <mergeCell ref="F34:F36"/>
    <mergeCell ref="F37:F39"/>
    <mergeCell ref="F40:F42"/>
    <mergeCell ref="F43:F45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7B73-6360-7B4A-82E7-65E9C49298C1}">
  <dimension ref="A1:H7"/>
  <sheetViews>
    <sheetView tabSelected="1" workbookViewId="0"/>
  </sheetViews>
  <sheetFormatPr baseColWidth="10" defaultRowHeight="15" x14ac:dyDescent="0.2"/>
  <cols>
    <col min="7" max="7" width="22.6640625" customWidth="1"/>
  </cols>
  <sheetData>
    <row r="1" spans="1:8" x14ac:dyDescent="0.2">
      <c r="A1" t="s">
        <v>41</v>
      </c>
      <c r="B1" t="s">
        <v>42</v>
      </c>
      <c r="C1" t="s">
        <v>37</v>
      </c>
      <c r="D1" s="3" t="s">
        <v>1</v>
      </c>
      <c r="E1" s="3" t="s">
        <v>33</v>
      </c>
      <c r="F1" s="3" t="s">
        <v>34</v>
      </c>
      <c r="G1" s="1" t="s">
        <v>45</v>
      </c>
      <c r="H1" s="5" t="s">
        <v>46</v>
      </c>
    </row>
    <row r="2" spans="1:8" x14ac:dyDescent="0.2">
      <c r="A2" t="s">
        <v>36</v>
      </c>
      <c r="B2" t="s">
        <v>43</v>
      </c>
      <c r="C2" t="s">
        <v>38</v>
      </c>
      <c r="D2">
        <v>9.3859999999999992</v>
      </c>
      <c r="E2">
        <v>1739279.48</v>
      </c>
      <c r="F2">
        <f>E2/5</f>
        <v>347855.89600000001</v>
      </c>
      <c r="G2" s="2">
        <f>(F2-70184)/26703</f>
        <v>10.398528105456316</v>
      </c>
      <c r="H2" s="2">
        <f>G2*5</f>
        <v>51.99264052728158</v>
      </c>
    </row>
    <row r="3" spans="1:8" x14ac:dyDescent="0.2">
      <c r="A3" t="s">
        <v>36</v>
      </c>
      <c r="B3" t="s">
        <v>43</v>
      </c>
      <c r="C3" t="s">
        <v>39</v>
      </c>
      <c r="D3">
        <v>9.3940000000000001</v>
      </c>
      <c r="E3">
        <v>2076087.41</v>
      </c>
      <c r="F3">
        <f>E3/5</f>
        <v>415217.48199999996</v>
      </c>
      <c r="G3" s="2">
        <f>(F3-70184)/26703</f>
        <v>12.921150507433619</v>
      </c>
      <c r="H3" s="2">
        <f t="shared" ref="H3:H7" si="0">G3*5</f>
        <v>64.605752537168101</v>
      </c>
    </row>
    <row r="4" spans="1:8" x14ac:dyDescent="0.2">
      <c r="A4" t="s">
        <v>36</v>
      </c>
      <c r="B4" t="s">
        <v>43</v>
      </c>
      <c r="C4" t="s">
        <v>40</v>
      </c>
      <c r="D4">
        <v>9.3889999999999993</v>
      </c>
      <c r="E4">
        <v>2421492.63</v>
      </c>
      <c r="F4">
        <f>E4/5</f>
        <v>484298.52599999995</v>
      </c>
      <c r="G4" s="2">
        <f>(F4-70184)/26703</f>
        <v>15.50816485039134</v>
      </c>
      <c r="H4" s="2">
        <f t="shared" si="0"/>
        <v>77.540824251956707</v>
      </c>
    </row>
    <row r="5" spans="1:8" x14ac:dyDescent="0.2">
      <c r="A5" t="s">
        <v>36</v>
      </c>
      <c r="B5" t="s">
        <v>44</v>
      </c>
      <c r="C5" t="s">
        <v>38</v>
      </c>
      <c r="D5">
        <v>9.2929999999999993</v>
      </c>
      <c r="E5">
        <v>1539279.48</v>
      </c>
      <c r="F5">
        <f t="shared" ref="F5:F7" si="1">E5/5</f>
        <v>307855.89600000001</v>
      </c>
      <c r="G5" s="2">
        <f>(F5-70184)/26703</f>
        <v>8.9005690746358095</v>
      </c>
      <c r="H5" s="2">
        <f t="shared" si="0"/>
        <v>44.502845373179049</v>
      </c>
    </row>
    <row r="6" spans="1:8" x14ac:dyDescent="0.2">
      <c r="A6" t="s">
        <v>36</v>
      </c>
      <c r="B6" t="s">
        <v>44</v>
      </c>
      <c r="C6" t="s">
        <v>39</v>
      </c>
      <c r="D6">
        <v>9.3030000000000008</v>
      </c>
      <c r="E6">
        <v>1419079.6799999999</v>
      </c>
      <c r="F6">
        <f t="shared" si="1"/>
        <v>283815.93599999999</v>
      </c>
      <c r="G6" s="2">
        <f t="shared" ref="G6:G7" si="2">(F6-70184)/26703</f>
        <v>8.000297195071715</v>
      </c>
      <c r="H6" s="2">
        <f t="shared" si="0"/>
        <v>40.001485975358577</v>
      </c>
    </row>
    <row r="7" spans="1:8" x14ac:dyDescent="0.2">
      <c r="A7" t="s">
        <v>36</v>
      </c>
      <c r="B7" t="s">
        <v>44</v>
      </c>
      <c r="C7" t="s">
        <v>40</v>
      </c>
      <c r="D7">
        <v>9.2910000000000004</v>
      </c>
      <c r="E7">
        <v>1508079.12</v>
      </c>
      <c r="F7">
        <f t="shared" si="1"/>
        <v>301615.82400000002</v>
      </c>
      <c r="G7" s="2">
        <f t="shared" si="2"/>
        <v>8.6668847695015554</v>
      </c>
      <c r="H7" s="2">
        <f t="shared" si="0"/>
        <v>43.334423847507779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Wibowo</dc:creator>
  <cp:lastModifiedBy>Carlos Neftaly Lozano Andrade</cp:lastModifiedBy>
  <dcterms:created xsi:type="dcterms:W3CDTF">2020-06-17T10:46:49Z</dcterms:created>
  <dcterms:modified xsi:type="dcterms:W3CDTF">2023-12-11T13:05:07Z</dcterms:modified>
</cp:coreProperties>
</file>