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rlo\OneDrive\Documentos\"/>
    </mc:Choice>
  </mc:AlternateContent>
  <xr:revisionPtr revIDLastSave="0" documentId="13_ncr:1_{06A6A732-0B5B-4632-A2FC-7EA2A400A3AF}" xr6:coauthVersionLast="47" xr6:coauthVersionMax="47" xr10:uidLastSave="{00000000-0000-0000-0000-000000000000}"/>
  <bookViews>
    <workbookView xWindow="20370" yWindow="-120" windowWidth="29040" windowHeight="15720" xr2:uid="{5D50813F-6E4F-43D7-9877-D9C74BBB2310}"/>
  </bookViews>
  <sheets>
    <sheet name="Planilha1" sheetId="1" r:id="rId1"/>
    <sheet name="Planilha2" sheetId="2" r:id="rId2"/>
  </sheets>
  <definedNames>
    <definedName name="Anos_Investido">Planilha1!$E$18</definedName>
    <definedName name="Divi.Mensais">Planilha1!$E$21</definedName>
    <definedName name="investir_mês">Planilha1!$E$17</definedName>
    <definedName name="P.A">Planilha1!$E$20</definedName>
    <definedName name="Rendimento_Carteira">Planilha1!$E$12</definedName>
    <definedName name="Salário">Planilha1!$E$11</definedName>
    <definedName name="Sugestão_Investimento">Planilha1!$E$13</definedName>
    <definedName name="Taxa">Planilha1!$E$19</definedName>
    <definedName name="Taxa_RendimentoMês">Planilha1!$E$19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E20" i="1"/>
  <c r="E13" i="1"/>
  <c r="D33" i="1"/>
  <c r="D38" i="1"/>
  <c r="D37" i="1"/>
  <c r="D39" i="1"/>
  <c r="D40" i="1"/>
  <c r="D41" i="1"/>
  <c r="D36" i="1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E28" i="1" l="1"/>
  <c r="F28" i="1" s="1"/>
  <c r="E24" i="1"/>
  <c r="F24" i="1" s="1"/>
  <c r="E25" i="1"/>
  <c r="F25" i="1" s="1"/>
  <c r="E26" i="1"/>
  <c r="F26" i="1" s="1"/>
  <c r="E27" i="1"/>
  <c r="F27" i="1" s="1"/>
  <c r="F39" i="1" l="1"/>
  <c r="F37" i="1"/>
  <c r="F41" i="1"/>
  <c r="F36" i="1"/>
  <c r="F38" i="1"/>
  <c r="F40" i="1"/>
  <c r="F42" i="1" l="1"/>
</calcChain>
</file>

<file path=xl/sharedStrings.xml><?xml version="1.0" encoding="utf-8"?>
<sst xmlns="http://schemas.openxmlformats.org/spreadsheetml/2006/main" count="70" uniqueCount="35">
  <si>
    <t>Quanto investir por mês?</t>
  </si>
  <si>
    <t>Por quantos anos?</t>
  </si>
  <si>
    <t>Taxa de rendimento mensal?</t>
  </si>
  <si>
    <t>Patrimônio acumulado?</t>
  </si>
  <si>
    <t>Dividendos Mensais</t>
  </si>
  <si>
    <t>INVESTIMENTO MENSAL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</si>
  <si>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</si>
  <si>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</si>
  <si>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</si>
  <si>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</si>
  <si>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</si>
  <si>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</si>
  <si>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Dividendos</t>
  </si>
  <si>
    <t>Rendimento Carteira</t>
  </si>
  <si>
    <t>Sugestão de Investimento</t>
  </si>
  <si>
    <t>Salário</t>
  </si>
  <si>
    <t>Configurações</t>
  </si>
  <si>
    <t>Perfil</t>
  </si>
  <si>
    <t>Conservador</t>
  </si>
  <si>
    <t>Valor a ser invesido por mês</t>
  </si>
  <si>
    <t>TIPO DE FII</t>
  </si>
  <si>
    <t>Percentual Sugerido</t>
  </si>
  <si>
    <t>Valores</t>
  </si>
  <si>
    <t>PAPEL</t>
  </si>
  <si>
    <t>TIJOLO</t>
  </si>
  <si>
    <t>FOFs</t>
  </si>
  <si>
    <t>DESENVOLVIMENTO</t>
  </si>
  <si>
    <t>HOTELARIAS</t>
  </si>
  <si>
    <t>Agressivo</t>
  </si>
  <si>
    <t>HÍBRIDOS</t>
  </si>
  <si>
    <t>Moderado</t>
  </si>
  <si>
    <t>%</t>
  </si>
  <si>
    <t>PERFIL</t>
  </si>
  <si>
    <t>CHAVE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</si>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</sst>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6" formatCode="&quot;R$&quot;\ #,##0.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28"/>
      <color rgb="FFE9BDD4"/>
      <name val="Aptos Narrow"/>
      <family val="2"/>
      <scheme val="minor"/>
    </font>
    <font>
      <sz val="24"/>
      <color theme="0"/>
      <name val="Aptos Narrow"/>
      <family val="2"/>
      <scheme val="minor"/>
    </font>
    <font>
      <sz val="14"/>
      <color theme="2" tint="-0.749992370372631"/>
      <name val="Aptos Narrow"/>
      <family val="2"/>
      <scheme val="minor"/>
    </font>
    <font>
      <sz val="14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4"/>
      <color theme="2" tint="-0.749992370372631"/>
      <name val="Aptos Narrow"/>
      <family val="2"/>
      <scheme val="minor"/>
    </font>
    <font>
      <b/>
      <sz val="20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C67D0"/>
        <bgColor indexed="64"/>
      </patternFill>
    </fill>
    <fill>
      <patternFill patternType="solid">
        <fgColor rgb="FF42C27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theme="1" tint="0.14999847407452621"/>
      </right>
      <top style="medium">
        <color theme="1" tint="0.14999847407452621"/>
      </top>
      <bottom/>
      <diagonal/>
    </border>
    <border>
      <left style="medium">
        <color theme="1" tint="0.14999847407452621"/>
      </left>
      <right/>
      <top style="medium">
        <color theme="1" tint="0.14999847407452621"/>
      </top>
      <bottom/>
      <diagonal/>
    </border>
    <border>
      <left style="medium">
        <color theme="1" tint="0.14999847407452621"/>
      </left>
      <right/>
      <top/>
      <bottom/>
      <diagonal/>
    </border>
    <border>
      <left/>
      <right style="medium">
        <color theme="1" tint="0.14999847407452621"/>
      </right>
      <top/>
      <bottom/>
      <diagonal/>
    </border>
    <border>
      <left style="medium">
        <color theme="1" tint="0.14999847407452621"/>
      </left>
      <right/>
      <top/>
      <bottom style="medium">
        <color theme="1" tint="0.14999847407452621"/>
      </bottom>
      <diagonal/>
    </border>
    <border>
      <left/>
      <right style="medium">
        <color theme="1" tint="0.14999847407452621"/>
      </right>
      <top/>
      <bottom style="medium">
        <color theme="1" tint="0.14999847407452621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/>
      <right/>
      <top style="medium">
        <color theme="1" tint="0.14999847407452621"/>
      </top>
      <bottom/>
      <diagonal/>
    </border>
    <border>
      <left style="medium">
        <color theme="1" tint="0.14999847407452621"/>
      </left>
      <right/>
      <top/>
      <bottom style="medium">
        <color indexed="64"/>
      </bottom>
      <diagonal/>
    </border>
    <border>
      <left/>
      <right style="medium">
        <color theme="1" tint="0.14999847407452621"/>
      </right>
      <top/>
      <bottom style="medium">
        <color indexed="64"/>
      </bottom>
      <diagonal/>
    </border>
    <border>
      <left/>
      <right/>
      <top/>
      <bottom style="medium">
        <color theme="1" tint="0.14999847407452621"/>
      </bottom>
      <diagonal/>
    </border>
    <border>
      <left style="medium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 style="medium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medium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medium">
        <color theme="1" tint="0.14999847407452621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medium">
        <color theme="1" tint="0.14999847407452621"/>
      </bottom>
      <diagonal/>
    </border>
    <border>
      <left style="thin">
        <color theme="1" tint="0.14999847407452621"/>
      </left>
      <right style="medium">
        <color theme="1" tint="0.14999847407452621"/>
      </right>
      <top style="thin">
        <color theme="1" tint="0.14999847407452621"/>
      </top>
      <bottom style="medium">
        <color theme="1" tint="0.14999847407452621"/>
      </bottom>
      <diagonal/>
    </border>
    <border>
      <left style="medium">
        <color theme="1" tint="0.14999847407452621"/>
      </left>
      <right style="thin">
        <color theme="1" tint="0.14999847407452621"/>
      </right>
      <top style="medium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0.14999847407452621"/>
      </right>
      <top style="medium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 style="medium">
        <color theme="1" tint="0.14999847407452621"/>
      </right>
      <top style="medium">
        <color theme="1" tint="0.14999847407452621"/>
      </top>
      <bottom style="thin">
        <color theme="1" tint="0.14999847407452621"/>
      </bottom>
      <diagonal/>
    </border>
    <border>
      <left style="medium">
        <color rgb="FFF5F5F5"/>
      </left>
      <right/>
      <top style="medium">
        <color rgb="FFF5F5F5"/>
      </top>
      <bottom/>
      <diagonal/>
    </border>
    <border>
      <left/>
      <right/>
      <top style="medium">
        <color rgb="FFF5F5F5"/>
      </top>
      <bottom/>
      <diagonal/>
    </border>
    <border>
      <left/>
      <right style="medium">
        <color rgb="FFF5F5F5"/>
      </right>
      <top style="medium">
        <color rgb="FFF5F5F5"/>
      </top>
      <bottom/>
      <diagonal/>
    </border>
    <border>
      <left style="medium">
        <color rgb="FFF5F5F5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 style="medium">
        <color rgb="FFF5F5F5"/>
      </right>
      <top style="thin">
        <color theme="1" tint="0.14999847407452621"/>
      </top>
      <bottom style="thin">
        <color theme="1" tint="0.14999847407452621"/>
      </bottom>
      <diagonal/>
    </border>
    <border>
      <left style="medium">
        <color rgb="FFF5F5F5"/>
      </left>
      <right/>
      <top/>
      <bottom style="medium">
        <color rgb="FFF5F5F5"/>
      </bottom>
      <diagonal/>
    </border>
    <border>
      <left/>
      <right/>
      <top/>
      <bottom style="medium">
        <color rgb="FFF5F5F5"/>
      </bottom>
      <diagonal/>
    </border>
    <border>
      <left/>
      <right style="medium">
        <color rgb="FFF5F5F5"/>
      </right>
      <top/>
      <bottom style="medium">
        <color rgb="FFF5F5F5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9">
    <xf numFmtId="0" fontId="0" fillId="0" borderId="0" xfId="0"/>
    <xf numFmtId="0" fontId="4" fillId="0" borderId="0" xfId="0" applyFont="1" applyAlignment="1">
      <alignment vertical="center"/>
    </xf>
    <xf numFmtId="0" fontId="0" fillId="0" borderId="0" xfId="0" applyBorder="1"/>
    <xf numFmtId="0" fontId="7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center"/>
    </xf>
    <xf numFmtId="0" fontId="7" fillId="3" borderId="0" xfId="0" applyFont="1" applyFill="1" applyAlignment="1">
      <alignment horizontal="left" indent="1"/>
    </xf>
    <xf numFmtId="166" fontId="7" fillId="3" borderId="0" xfId="0" applyNumberFormat="1" applyFont="1" applyFill="1" applyAlignment="1">
      <alignment horizontal="center"/>
    </xf>
    <xf numFmtId="0" fontId="10" fillId="3" borderId="3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2" borderId="3" xfId="0" applyFont="1" applyFill="1" applyBorder="1"/>
    <xf numFmtId="0" fontId="2" fillId="2" borderId="9" xfId="0" applyFont="1" applyFill="1" applyBorder="1"/>
    <xf numFmtId="0" fontId="2" fillId="2" borderId="9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4" xfId="0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9" fontId="0" fillId="0" borderId="5" xfId="0" applyNumberFormat="1" applyFill="1" applyBorder="1" applyAlignment="1">
      <alignment horizontal="center"/>
    </xf>
    <xf numFmtId="0" fontId="0" fillId="0" borderId="10" xfId="0" applyFill="1" applyBorder="1"/>
    <xf numFmtId="9" fontId="0" fillId="0" borderId="11" xfId="0" applyNumberFormat="1" applyFill="1" applyBorder="1" applyAlignment="1">
      <alignment horizontal="center"/>
    </xf>
    <xf numFmtId="0" fontId="0" fillId="0" borderId="6" xfId="0" applyFill="1" applyBorder="1"/>
    <xf numFmtId="0" fontId="0" fillId="0" borderId="12" xfId="0" applyFill="1" applyBorder="1"/>
    <xf numFmtId="0" fontId="0" fillId="0" borderId="12" xfId="0" applyFill="1" applyBorder="1" applyAlignment="1">
      <alignment horizontal="center"/>
    </xf>
    <xf numFmtId="9" fontId="0" fillId="0" borderId="7" xfId="0" applyNumberFormat="1" applyFill="1" applyBorder="1" applyAlignment="1">
      <alignment horizontal="center"/>
    </xf>
    <xf numFmtId="0" fontId="6" fillId="5" borderId="8" xfId="0" applyFont="1" applyFill="1" applyBorder="1" applyAlignment="1">
      <alignment horizontal="left" indent="2"/>
    </xf>
    <xf numFmtId="166" fontId="6" fillId="0" borderId="8" xfId="1" applyNumberFormat="1" applyFont="1" applyBorder="1" applyAlignment="1">
      <alignment horizontal="center" vertical="center"/>
    </xf>
    <xf numFmtId="9" fontId="6" fillId="0" borderId="8" xfId="1" applyNumberFormat="1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66" fontId="9" fillId="0" borderId="8" xfId="1" applyNumberFormat="1" applyFont="1" applyBorder="1" applyAlignment="1">
      <alignment horizontal="center" vertical="center"/>
    </xf>
    <xf numFmtId="1" fontId="9" fillId="0" borderId="8" xfId="0" applyNumberFormat="1" applyFont="1" applyBorder="1" applyAlignment="1">
      <alignment horizontal="center" vertical="center"/>
    </xf>
    <xf numFmtId="10" fontId="9" fillId="0" borderId="8" xfId="0" applyNumberFormat="1" applyFont="1" applyBorder="1" applyAlignment="1">
      <alignment horizontal="center" vertical="center"/>
    </xf>
    <xf numFmtId="0" fontId="9" fillId="5" borderId="8" xfId="0" applyFont="1" applyFill="1" applyBorder="1" applyAlignment="1">
      <alignment horizontal="left" indent="2"/>
    </xf>
    <xf numFmtId="8" fontId="9" fillId="5" borderId="8" xfId="0" applyNumberFormat="1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left" indent="2"/>
    </xf>
    <xf numFmtId="166" fontId="6" fillId="0" borderId="14" xfId="1" applyNumberFormat="1" applyFont="1" applyBorder="1" applyAlignment="1">
      <alignment horizontal="center" vertical="center"/>
    </xf>
    <xf numFmtId="9" fontId="6" fillId="0" borderId="14" xfId="1" applyNumberFormat="1" applyFont="1" applyBorder="1" applyAlignment="1">
      <alignment horizontal="center" vertical="center"/>
    </xf>
    <xf numFmtId="0" fontId="6" fillId="5" borderId="15" xfId="0" applyFont="1" applyFill="1" applyBorder="1" applyAlignment="1">
      <alignment horizontal="left" indent="2"/>
    </xf>
    <xf numFmtId="0" fontId="6" fillId="5" borderId="16" xfId="0" applyFont="1" applyFill="1" applyBorder="1" applyAlignment="1">
      <alignment horizontal="left" indent="2"/>
    </xf>
    <xf numFmtId="166" fontId="6" fillId="5" borderId="16" xfId="1" applyNumberFormat="1" applyFont="1" applyFill="1" applyBorder="1" applyAlignment="1">
      <alignment horizontal="center" vertical="center"/>
    </xf>
    <xf numFmtId="166" fontId="6" fillId="5" borderId="17" xfId="1" applyNumberFormat="1" applyFont="1" applyFill="1" applyBorder="1" applyAlignment="1">
      <alignment horizontal="center" vertical="center"/>
    </xf>
    <xf numFmtId="166" fontId="9" fillId="0" borderId="14" xfId="1" applyNumberFormat="1" applyFont="1" applyBorder="1" applyAlignment="1">
      <alignment horizontal="center" vertical="center"/>
    </xf>
    <xf numFmtId="1" fontId="9" fillId="0" borderId="14" xfId="0" applyNumberFormat="1" applyFont="1" applyBorder="1" applyAlignment="1">
      <alignment horizontal="center" vertical="center"/>
    </xf>
    <xf numFmtId="10" fontId="9" fillId="0" borderId="14" xfId="0" applyNumberFormat="1" applyFont="1" applyBorder="1" applyAlignment="1">
      <alignment horizontal="center" vertical="center"/>
    </xf>
    <xf numFmtId="0" fontId="9" fillId="5" borderId="13" xfId="0" applyFont="1" applyFill="1" applyBorder="1" applyAlignment="1">
      <alignment horizontal="left" indent="2"/>
    </xf>
    <xf numFmtId="8" fontId="9" fillId="5" borderId="14" xfId="0" applyNumberFormat="1" applyFont="1" applyFill="1" applyBorder="1" applyAlignment="1">
      <alignment horizontal="center" vertical="center"/>
    </xf>
    <xf numFmtId="0" fontId="9" fillId="5" borderId="15" xfId="0" applyFont="1" applyFill="1" applyBorder="1" applyAlignment="1">
      <alignment horizontal="left" indent="2"/>
    </xf>
    <xf numFmtId="0" fontId="9" fillId="5" borderId="16" xfId="0" applyFont="1" applyFill="1" applyBorder="1" applyAlignment="1">
      <alignment horizontal="left" indent="2"/>
    </xf>
    <xf numFmtId="8" fontId="9" fillId="5" borderId="16" xfId="0" applyNumberFormat="1" applyFont="1" applyFill="1" applyBorder="1" applyAlignment="1">
      <alignment horizontal="center" vertical="center"/>
    </xf>
    <xf numFmtId="8" fontId="9" fillId="5" borderId="17" xfId="0" applyNumberFormat="1" applyFont="1" applyFill="1" applyBorder="1" applyAlignment="1">
      <alignment horizontal="center" vertical="center"/>
    </xf>
    <xf numFmtId="8" fontId="6" fillId="5" borderId="8" xfId="1" applyNumberFormat="1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8" fontId="6" fillId="5" borderId="14" xfId="1" applyNumberFormat="1" applyFont="1" applyFill="1" applyBorder="1" applyAlignment="1">
      <alignment horizontal="center" vertical="center"/>
    </xf>
    <xf numFmtId="8" fontId="6" fillId="5" borderId="16" xfId="1" applyNumberFormat="1" applyFont="1" applyFill="1" applyBorder="1" applyAlignment="1">
      <alignment horizontal="center" vertical="center"/>
    </xf>
    <xf numFmtId="8" fontId="6" fillId="5" borderId="17" xfId="1" applyNumberFormat="1" applyFont="1" applyFill="1" applyBorder="1" applyAlignment="1">
      <alignment horizontal="center" vertical="center"/>
    </xf>
    <xf numFmtId="9" fontId="3" fillId="0" borderId="8" xfId="0" applyNumberFormat="1" applyFont="1" applyBorder="1" applyAlignment="1">
      <alignment horizontal="center"/>
    </xf>
    <xf numFmtId="0" fontId="8" fillId="4" borderId="21" xfId="0" applyFont="1" applyFill="1" applyBorder="1" applyAlignment="1">
      <alignment horizontal="center"/>
    </xf>
    <xf numFmtId="0" fontId="8" fillId="4" borderId="22" xfId="0" applyFont="1" applyFill="1" applyBorder="1" applyAlignment="1">
      <alignment horizontal="center"/>
    </xf>
    <xf numFmtId="0" fontId="8" fillId="4" borderId="23" xfId="0" applyFont="1" applyFill="1" applyBorder="1" applyAlignment="1">
      <alignment horizontal="center"/>
    </xf>
    <xf numFmtId="0" fontId="3" fillId="0" borderId="24" xfId="0" applyFont="1" applyBorder="1" applyAlignment="1">
      <alignment horizontal="center"/>
    </xf>
    <xf numFmtId="166" fontId="3" fillId="5" borderId="25" xfId="0" applyNumberFormat="1" applyFont="1" applyFill="1" applyBorder="1" applyAlignment="1">
      <alignment horizontal="center"/>
    </xf>
    <xf numFmtId="0" fontId="8" fillId="4" borderId="26" xfId="0" applyFont="1" applyFill="1" applyBorder="1" applyAlignment="1">
      <alignment horizontal="left"/>
    </xf>
    <xf numFmtId="0" fontId="8" fillId="4" borderId="27" xfId="0" applyFont="1" applyFill="1" applyBorder="1" applyAlignment="1">
      <alignment horizontal="left"/>
    </xf>
    <xf numFmtId="166" fontId="8" fillId="4" borderId="28" xfId="0" applyNumberFormat="1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5F5F5"/>
      <color rgb="FF5C67D0"/>
      <color rgb="FF42C273"/>
      <color rgb="FFE3C96B"/>
      <color rgb="FFC66C34"/>
      <color rgb="FFD888B2"/>
      <color rgb="FFE9BD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Planilha1!$D$35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rgbClr val="F5F5F5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Planilha1!$C$36:$C$41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Planilha1!$D$36:$D$41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1C-4343-BA50-B585BACAEBB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Planilha1!$E$35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Planilha1!$C$36:$C$41</c15:sqref>
                        </c15:formulaRef>
                      </c:ext>
                    </c:extLst>
                    <c:strCache>
                      <c:ptCount val="6"/>
                      <c:pt idx="0">
                        <c:v>PAPEL</c:v>
                      </c:pt>
                      <c:pt idx="1">
                        <c:v>TIJOLO</c:v>
                      </c:pt>
                      <c:pt idx="2">
                        <c:v>HÍBRIDOS</c:v>
                      </c:pt>
                      <c:pt idx="3">
                        <c:v>FOFs</c:v>
                      </c:pt>
                      <c:pt idx="4">
                        <c:v>DESENVOLVIMENTO</c:v>
                      </c:pt>
                      <c:pt idx="5">
                        <c:v>HOTELARIAS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Planilha1!$E$36:$E$41</c15:sqref>
                        </c15:formulaRef>
                      </c:ext>
                    </c:extLst>
                    <c:numCache>
                      <c:formatCode>0%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51C-4343-BA50-B585BACAEBBE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85726</xdr:colOff>
      <xdr:row>1</xdr:row>
      <xdr:rowOff>0</xdr:rowOff>
    </xdr:from>
    <xdr:to>
      <xdr:col>5</xdr:col>
      <xdr:colOff>1005322</xdr:colOff>
      <xdr:row>6</xdr:row>
      <xdr:rowOff>152400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146DF391-2674-2CA9-23B0-478A15515BA8}"/>
            </a:ext>
          </a:extLst>
        </xdr:cNvPr>
        <xdr:cNvGrpSpPr/>
      </xdr:nvGrpSpPr>
      <xdr:grpSpPr>
        <a:xfrm>
          <a:off x="325922" y="190500"/>
          <a:ext cx="6311574" cy="1104900"/>
          <a:chOff x="343225" y="790575"/>
          <a:chExt cx="6313783" cy="1085850"/>
        </a:xfrm>
        <a:effectLst>
          <a:outerShdw blurRad="50800" dist="38100" dir="2700000" algn="tl" rotWithShape="0">
            <a:prstClr val="black">
              <a:alpha val="40000"/>
            </a:prstClr>
          </a:outerShdw>
        </a:effectLst>
      </xdr:grpSpPr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C65E0390-D8FB-C6FC-8790-2A806619AEA9}"/>
              </a:ext>
            </a:extLst>
          </xdr:cNvPr>
          <xdr:cNvSpPr txBox="1"/>
        </xdr:nvSpPr>
        <xdr:spPr>
          <a:xfrm>
            <a:off x="343225" y="790575"/>
            <a:ext cx="6313783" cy="1085850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lvl="2" algn="l"/>
            <a:r>
              <a:rPr lang="pt-BR" sz="2800">
                <a:solidFill>
                  <a:srgbClr val="5C67D0"/>
                </a:solidFill>
                <a:latin typeface="Abadi" panose="020B0604020104020204" pitchFamily="34" charset="0"/>
              </a:rPr>
              <a:t>CARLOS INVESTIMENTO</a:t>
            </a:r>
          </a:p>
        </xdr:txBody>
      </xdr:sp>
      <xdr:pic>
        <xdr:nvPicPr>
          <xdr:cNvPr id="3" name="Imagem 2" descr="Cofrinho em fundo branco">
            <a:extLst>
              <a:ext uri="{FF2B5EF4-FFF2-40B4-BE49-F238E27FC236}">
                <a16:creationId xmlns:a16="http://schemas.microsoft.com/office/drawing/2014/main" id="{0F31591E-B5B7-3DAA-F411-634C2B7237F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485852" y="904874"/>
            <a:ext cx="866775" cy="866775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123825</xdr:colOff>
      <xdr:row>42</xdr:row>
      <xdr:rowOff>171451</xdr:rowOff>
    </xdr:from>
    <xdr:to>
      <xdr:col>6</xdr:col>
      <xdr:colOff>142875</xdr:colOff>
      <xdr:row>60</xdr:row>
      <xdr:rowOff>180975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0200B64-8CC8-260F-4B9A-E26950B83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4D844-F709-4288-8E6E-39E87C861B66}">
  <dimension ref="B2:L72"/>
  <sheetViews>
    <sheetView showGridLines="0" tabSelected="1" zoomScale="115" zoomScaleNormal="115" workbookViewId="0">
      <selection activeCell="G5" sqref="G5"/>
    </sheetView>
  </sheetViews>
  <sheetFormatPr defaultColWidth="0" defaultRowHeight="15" x14ac:dyDescent="0.25"/>
  <cols>
    <col min="1" max="1" width="3.5703125" customWidth="1"/>
    <col min="2" max="2" width="6.140625" customWidth="1"/>
    <col min="3" max="3" width="33.7109375" bestFit="1" customWidth="1"/>
    <col min="4" max="4" width="20" bestFit="1" customWidth="1"/>
    <col min="5" max="5" width="21.140625" bestFit="1" customWidth="1"/>
    <col min="6" max="6" width="17.85546875" bestFit="1" customWidth="1"/>
    <col min="7" max="7" width="9.140625" customWidth="1"/>
    <col min="8" max="8" width="9.140625" hidden="1" customWidth="1"/>
    <col min="9" max="9" width="9.140625" hidden="1"/>
    <col min="13" max="16384" width="9.140625" hidden="1"/>
  </cols>
  <sheetData>
    <row r="2" spans="2:9" ht="15" customHeight="1" x14ac:dyDescent="0.25">
      <c r="B2" s="1"/>
      <c r="C2" s="1"/>
      <c r="D2" s="1"/>
      <c r="E2" s="1"/>
      <c r="F2" s="1"/>
      <c r="G2" s="1"/>
      <c r="H2" s="1"/>
      <c r="I2" s="1"/>
    </row>
    <row r="3" spans="2:9" ht="15" customHeight="1" x14ac:dyDescent="0.25">
      <c r="B3" s="1"/>
      <c r="C3" s="1"/>
      <c r="D3" s="1"/>
      <c r="E3" s="1"/>
      <c r="F3" s="1"/>
      <c r="G3" s="1"/>
      <c r="H3" s="1"/>
      <c r="I3" s="1"/>
    </row>
    <row r="4" spans="2:9" ht="15" customHeight="1" x14ac:dyDescent="0.25">
      <c r="B4" s="1"/>
      <c r="C4" s="1"/>
      <c r="D4" s="1"/>
      <c r="E4" s="1"/>
      <c r="F4" s="1"/>
      <c r="G4" s="1"/>
      <c r="H4" s="1"/>
      <c r="I4" s="1"/>
    </row>
    <row r="5" spans="2:9" ht="15" customHeight="1" x14ac:dyDescent="0.25">
      <c r="B5" s="1"/>
      <c r="C5" s="1"/>
      <c r="D5" s="1"/>
      <c r="E5" s="1"/>
      <c r="F5" s="1"/>
      <c r="G5" s="1"/>
      <c r="H5" s="1"/>
      <c r="I5" s="1"/>
    </row>
    <row r="9" spans="2:9" ht="15.75" thickBot="1" x14ac:dyDescent="0.3"/>
    <row r="10" spans="2:9" ht="26.25" x14ac:dyDescent="0.25">
      <c r="C10" s="7" t="s">
        <v>16</v>
      </c>
      <c r="D10" s="8"/>
      <c r="E10" s="8"/>
      <c r="F10" s="9"/>
    </row>
    <row r="11" spans="2:9" ht="18.75" x14ac:dyDescent="0.3">
      <c r="C11" s="37" t="s">
        <v>15</v>
      </c>
      <c r="D11" s="26"/>
      <c r="E11" s="27">
        <v>4300</v>
      </c>
      <c r="F11" s="38"/>
    </row>
    <row r="12" spans="2:9" ht="18.75" x14ac:dyDescent="0.3">
      <c r="C12" s="37" t="s">
        <v>13</v>
      </c>
      <c r="D12" s="26"/>
      <c r="E12" s="28">
        <v>0.01</v>
      </c>
      <c r="F12" s="39"/>
    </row>
    <row r="13" spans="2:9" ht="19.5" thickBot="1" x14ac:dyDescent="0.35">
      <c r="C13" s="40" t="s">
        <v>14</v>
      </c>
      <c r="D13" s="41"/>
      <c r="E13" s="42">
        <f>Salário*30%</f>
        <v>1290</v>
      </c>
      <c r="F13" s="43"/>
    </row>
    <row r="15" spans="2:9" ht="15.75" thickBot="1" x14ac:dyDescent="0.3"/>
    <row r="16" spans="2:9" ht="31.5" x14ac:dyDescent="0.25">
      <c r="C16" s="29" t="s">
        <v>5</v>
      </c>
      <c r="D16" s="30"/>
      <c r="E16" s="30"/>
      <c r="F16" s="31"/>
    </row>
    <row r="17" spans="3:8" ht="18.75" x14ac:dyDescent="0.3">
      <c r="C17" s="37" t="s">
        <v>0</v>
      </c>
      <c r="D17" s="26"/>
      <c r="E17" s="32">
        <v>400</v>
      </c>
      <c r="F17" s="44"/>
    </row>
    <row r="18" spans="3:8" ht="18.75" x14ac:dyDescent="0.3">
      <c r="C18" s="37" t="s">
        <v>1</v>
      </c>
      <c r="D18" s="26"/>
      <c r="E18" s="33">
        <v>5</v>
      </c>
      <c r="F18" s="45"/>
    </row>
    <row r="19" spans="3:8" ht="18.75" x14ac:dyDescent="0.3">
      <c r="C19" s="37" t="s">
        <v>2</v>
      </c>
      <c r="D19" s="26"/>
      <c r="E19" s="34">
        <v>1.0800000000000001E-2</v>
      </c>
      <c r="F19" s="46"/>
    </row>
    <row r="20" spans="3:8" ht="18.75" x14ac:dyDescent="0.3">
      <c r="C20" s="47" t="s">
        <v>3</v>
      </c>
      <c r="D20" s="35"/>
      <c r="E20" s="36">
        <f>FV(Taxa,Anos_Investido*12,investir_mês*-1)</f>
        <v>33521.607743703375</v>
      </c>
      <c r="F20" s="48"/>
    </row>
    <row r="21" spans="3:8" ht="19.5" thickBot="1" x14ac:dyDescent="0.35">
      <c r="C21" s="49" t="s">
        <v>4</v>
      </c>
      <c r="D21" s="50"/>
      <c r="E21" s="51">
        <f>P.A*Rendimento_Carteira</f>
        <v>335.21607743703373</v>
      </c>
      <c r="F21" s="52"/>
    </row>
    <row r="22" spans="3:8" ht="15.75" thickBot="1" x14ac:dyDescent="0.3"/>
    <row r="23" spans="3:8" ht="31.5" x14ac:dyDescent="0.25">
      <c r="C23" s="54" t="s">
        <v>11</v>
      </c>
      <c r="D23" s="55"/>
      <c r="E23" s="55"/>
      <c r="F23" s="56" t="s">
        <v>12</v>
      </c>
    </row>
    <row r="24" spans="3:8" ht="18.75" x14ac:dyDescent="0.3">
      <c r="C24" s="37" t="s">
        <v>6</v>
      </c>
      <c r="D24" s="26"/>
      <c r="E24" s="53">
        <f>FV($E$19,2*12,$E$17*-1)</f>
        <v>10892.345464232636</v>
      </c>
      <c r="F24" s="57">
        <f>E24*$E$12</f>
        <v>108.92345464232636</v>
      </c>
    </row>
    <row r="25" spans="3:8" ht="18.75" x14ac:dyDescent="0.3">
      <c r="C25" s="37" t="s">
        <v>7</v>
      </c>
      <c r="D25" s="26"/>
      <c r="E25" s="53">
        <f>FV($E$19,5*12,$E$17*-1)</f>
        <v>33521.607743703375</v>
      </c>
      <c r="F25" s="57">
        <f>E25*$E$12</f>
        <v>335.21607743703373</v>
      </c>
      <c r="H25" s="2"/>
    </row>
    <row r="26" spans="3:8" ht="18.75" x14ac:dyDescent="0.3">
      <c r="C26" s="37" t="s">
        <v>8</v>
      </c>
      <c r="D26" s="26"/>
      <c r="E26" s="53">
        <f>FV($E$19,10*12,$E$17*-1)</f>
        <v>97383.066501920039</v>
      </c>
      <c r="F26" s="57">
        <f>E26*$E$12</f>
        <v>973.83066501920041</v>
      </c>
      <c r="H26" s="2"/>
    </row>
    <row r="27" spans="3:8" ht="18.75" x14ac:dyDescent="0.3">
      <c r="C27" s="37" t="s">
        <v>9</v>
      </c>
      <c r="D27" s="26"/>
      <c r="E27" s="53">
        <f>FV($E$19,20*12,$E$17*-1)</f>
        <v>450819.59731940931</v>
      </c>
      <c r="F27" s="57">
        <f>E27*$E$12</f>
        <v>4508.1959731940933</v>
      </c>
      <c r="H27" s="2"/>
    </row>
    <row r="28" spans="3:8" ht="19.5" thickBot="1" x14ac:dyDescent="0.35">
      <c r="C28" s="40" t="s">
        <v>10</v>
      </c>
      <c r="D28" s="41"/>
      <c r="E28" s="58">
        <f>FV($E$19,30*12,$E$17*-1)</f>
        <v>1733561.9241267005</v>
      </c>
      <c r="F28" s="59">
        <f>E28*$E$12</f>
        <v>17335.619241267006</v>
      </c>
      <c r="H28" s="2"/>
    </row>
    <row r="32" spans="3:8" ht="18.75" x14ac:dyDescent="0.3">
      <c r="C32" s="3" t="s">
        <v>17</v>
      </c>
      <c r="D32" s="4" t="s">
        <v>30</v>
      </c>
      <c r="E32" s="4"/>
      <c r="F32" s="4"/>
    </row>
    <row r="33" spans="3:6" ht="18.75" x14ac:dyDescent="0.3">
      <c r="C33" s="5" t="s">
        <v>19</v>
      </c>
      <c r="D33" s="6">
        <f>investir_mês</f>
        <v>400</v>
      </c>
      <c r="E33" s="6"/>
      <c r="F33" s="6"/>
    </row>
    <row r="34" spans="3:6" ht="15.75" thickBot="1" x14ac:dyDescent="0.3"/>
    <row r="35" spans="3:6" ht="18.75" x14ac:dyDescent="0.3">
      <c r="C35" s="61" t="s">
        <v>20</v>
      </c>
      <c r="D35" s="62" t="s">
        <v>21</v>
      </c>
      <c r="E35" s="62"/>
      <c r="F35" s="63" t="s">
        <v>22</v>
      </c>
    </row>
    <row r="36" spans="3:6" ht="18.75" x14ac:dyDescent="0.3">
      <c r="C36" s="64" t="s">
        <v>23</v>
      </c>
      <c r="D36" s="60">
        <f>VLOOKUP(Planilha1!$D$32&amp;"-"&amp;Planilha1!$C36,Planilha2!A2:D20,4,FALSE)</f>
        <v>0.32</v>
      </c>
      <c r="E36" s="60"/>
      <c r="F36" s="65">
        <f>D36*$D$33</f>
        <v>128</v>
      </c>
    </row>
    <row r="37" spans="3:6" ht="18.75" x14ac:dyDescent="0.3">
      <c r="C37" s="64" t="s">
        <v>24</v>
      </c>
      <c r="D37" s="60">
        <f>VLOOKUP(Planilha1!$D$32&amp;"-"&amp;Planilha1!$C37,Planilha2!A3:D21,4,FALSE)</f>
        <v>0.35</v>
      </c>
      <c r="E37" s="60"/>
      <c r="F37" s="65">
        <f t="shared" ref="F37:F41" si="0">D37*$D$33</f>
        <v>140</v>
      </c>
    </row>
    <row r="38" spans="3:6" ht="18.75" x14ac:dyDescent="0.3">
      <c r="C38" s="64" t="s">
        <v>29</v>
      </c>
      <c r="D38" s="60">
        <f>VLOOKUP(Planilha1!$D$32&amp;"-"&amp;Planilha1!$C38,Planilha2!A4:D22,4,FALSE)</f>
        <v>0.08</v>
      </c>
      <c r="E38" s="60"/>
      <c r="F38" s="65">
        <f t="shared" si="0"/>
        <v>32</v>
      </c>
    </row>
    <row r="39" spans="3:6" ht="18.75" x14ac:dyDescent="0.3">
      <c r="C39" s="64" t="s">
        <v>25</v>
      </c>
      <c r="D39" s="60">
        <f>VLOOKUP(Planilha1!$D$32&amp;"-"&amp;Planilha1!$C39,Planilha2!A5:D23,4,FALSE)</f>
        <v>0.05</v>
      </c>
      <c r="E39" s="60"/>
      <c r="F39" s="65">
        <f t="shared" si="0"/>
        <v>20</v>
      </c>
    </row>
    <row r="40" spans="3:6" ht="18.75" x14ac:dyDescent="0.3">
      <c r="C40" s="64" t="s">
        <v>26</v>
      </c>
      <c r="D40" s="60">
        <f>VLOOKUP(Planilha1!$D$32&amp;"-"&amp;Planilha1!$C40,Planilha2!A6:D24,4,FALSE)</f>
        <v>0.1</v>
      </c>
      <c r="E40" s="60"/>
      <c r="F40" s="65">
        <f t="shared" si="0"/>
        <v>40</v>
      </c>
    </row>
    <row r="41" spans="3:6" ht="18.75" x14ac:dyDescent="0.3">
      <c r="C41" s="64" t="s">
        <v>27</v>
      </c>
      <c r="D41" s="60">
        <f>VLOOKUP(Planilha1!$D$32&amp;"-"&amp;Planilha1!$C41,Planilha2!A7:D25,4,FALSE)</f>
        <v>0.1</v>
      </c>
      <c r="E41" s="60"/>
      <c r="F41" s="65">
        <f t="shared" si="0"/>
        <v>40</v>
      </c>
    </row>
    <row r="42" spans="3:6" ht="19.5" thickBot="1" x14ac:dyDescent="0.35">
      <c r="C42" s="66" t="s">
        <v>34</v>
      </c>
      <c r="D42" s="67"/>
      <c r="E42" s="67"/>
      <c r="F42" s="68">
        <f>SUM(F36:F41)</f>
        <v>400</v>
      </c>
    </row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</sheetData>
  <mergeCells count="34">
    <mergeCell ref="D38:E38"/>
    <mergeCell ref="D37:E37"/>
    <mergeCell ref="D36:E36"/>
    <mergeCell ref="C16:F16"/>
    <mergeCell ref="C42:E42"/>
    <mergeCell ref="D32:F32"/>
    <mergeCell ref="D33:F33"/>
    <mergeCell ref="E20:F20"/>
    <mergeCell ref="E19:F19"/>
    <mergeCell ref="E18:F18"/>
    <mergeCell ref="E17:F17"/>
    <mergeCell ref="C21:D21"/>
    <mergeCell ref="C26:D26"/>
    <mergeCell ref="C25:D25"/>
    <mergeCell ref="C24:D24"/>
    <mergeCell ref="C10:F10"/>
    <mergeCell ref="E13:F13"/>
    <mergeCell ref="E12:F12"/>
    <mergeCell ref="E11:F11"/>
    <mergeCell ref="E21:F21"/>
    <mergeCell ref="C28:D28"/>
    <mergeCell ref="C23:E23"/>
    <mergeCell ref="C17:D17"/>
    <mergeCell ref="C18:D18"/>
    <mergeCell ref="C19:D19"/>
    <mergeCell ref="C20:D20"/>
    <mergeCell ref="C27:D27"/>
    <mergeCell ref="D35:E35"/>
    <mergeCell ref="D41:E41"/>
    <mergeCell ref="D39:E39"/>
    <mergeCell ref="D40:E40"/>
    <mergeCell ref="C11:D11"/>
    <mergeCell ref="C12:D12"/>
    <mergeCell ref="C13:D13"/>
  </mergeCells>
  <dataValidations disablePrompts="1" count="1">
    <dataValidation type="list" allowBlank="1" showInputMessage="1" showErrorMessage="1" sqref="D32" xr:uid="{785C7B36-9A04-43F8-A2EC-CC5B36A89E1F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9D112-7D4B-412B-9EFF-F54502CB3A6B}">
  <dimension ref="A1:D20"/>
  <sheetViews>
    <sheetView workbookViewId="0">
      <selection activeCell="G8" sqref="G8"/>
    </sheetView>
  </sheetViews>
  <sheetFormatPr defaultRowHeight="15" x14ac:dyDescent="0.25"/>
  <cols>
    <col min="1" max="1" width="30.85546875" bestFit="1" customWidth="1"/>
    <col min="2" max="2" width="12.140625" bestFit="1" customWidth="1"/>
    <col min="3" max="3" width="18.5703125" bestFit="1" customWidth="1"/>
    <col min="4" max="4" width="4.5703125" bestFit="1" customWidth="1"/>
  </cols>
  <sheetData>
    <row r="1" spans="1:4" ht="15.75" thickBot="1" x14ac:dyDescent="0.3"/>
    <row r="2" spans="1:4" x14ac:dyDescent="0.25">
      <c r="A2" s="12" t="s">
        <v>33</v>
      </c>
      <c r="B2" s="13" t="s">
        <v>32</v>
      </c>
      <c r="C2" s="14" t="s">
        <v>20</v>
      </c>
      <c r="D2" s="15" t="s">
        <v>31</v>
      </c>
    </row>
    <row r="3" spans="1:4" x14ac:dyDescent="0.25">
      <c r="A3" s="16" t="str">
        <f>B3&amp;"-"&amp;C3</f>
        <v>Conservador-PAPEL</v>
      </c>
      <c r="B3" s="17" t="s">
        <v>18</v>
      </c>
      <c r="C3" s="18" t="s">
        <v>23</v>
      </c>
      <c r="D3" s="19">
        <v>0.3</v>
      </c>
    </row>
    <row r="4" spans="1:4" x14ac:dyDescent="0.25">
      <c r="A4" s="16" t="str">
        <f>B4&amp;"-"&amp;C4</f>
        <v>Conservador-TIJOLO</v>
      </c>
      <c r="B4" s="17" t="s">
        <v>18</v>
      </c>
      <c r="C4" s="18" t="s">
        <v>24</v>
      </c>
      <c r="D4" s="19">
        <v>0.5</v>
      </c>
    </row>
    <row r="5" spans="1:4" x14ac:dyDescent="0.25">
      <c r="A5" s="16" t="str">
        <f>B5&amp;"-"&amp;C5</f>
        <v>Conservador-HÍBRIDOS</v>
      </c>
      <c r="B5" s="17" t="s">
        <v>18</v>
      </c>
      <c r="C5" s="18" t="s">
        <v>29</v>
      </c>
      <c r="D5" s="19">
        <v>0.1</v>
      </c>
    </row>
    <row r="6" spans="1:4" x14ac:dyDescent="0.25">
      <c r="A6" s="16" t="str">
        <f>B6&amp;"-"&amp;C6</f>
        <v>Conservador-FOFs</v>
      </c>
      <c r="B6" s="17" t="s">
        <v>18</v>
      </c>
      <c r="C6" s="18" t="s">
        <v>25</v>
      </c>
      <c r="D6" s="19">
        <v>0.1</v>
      </c>
    </row>
    <row r="7" spans="1:4" x14ac:dyDescent="0.25">
      <c r="A7" s="16" t="str">
        <f>B7&amp;"-"&amp;C7</f>
        <v>Conservador-DESENVOLVIMENTO</v>
      </c>
      <c r="B7" s="17" t="s">
        <v>18</v>
      </c>
      <c r="C7" s="18" t="s">
        <v>26</v>
      </c>
      <c r="D7" s="19">
        <v>0</v>
      </c>
    </row>
    <row r="8" spans="1:4" ht="15.75" thickBot="1" x14ac:dyDescent="0.3">
      <c r="A8" s="20" t="str">
        <f>B8&amp;"-"&amp;C8</f>
        <v>Conservador-HOTELARIAS</v>
      </c>
      <c r="B8" s="10" t="s">
        <v>18</v>
      </c>
      <c r="C8" s="11" t="s">
        <v>27</v>
      </c>
      <c r="D8" s="21">
        <v>0</v>
      </c>
    </row>
    <row r="9" spans="1:4" x14ac:dyDescent="0.25">
      <c r="A9" s="16" t="str">
        <f>B9&amp;"-"&amp;C9</f>
        <v>Moderado-PAPEL</v>
      </c>
      <c r="B9" s="17" t="s">
        <v>30</v>
      </c>
      <c r="C9" s="18" t="s">
        <v>23</v>
      </c>
      <c r="D9" s="19">
        <v>0.32</v>
      </c>
    </row>
    <row r="10" spans="1:4" x14ac:dyDescent="0.25">
      <c r="A10" s="16" t="str">
        <f t="shared" ref="A10" si="0">B10&amp;"-"&amp;C10</f>
        <v>Moderado-TIJOLO</v>
      </c>
      <c r="B10" s="17" t="s">
        <v>30</v>
      </c>
      <c r="C10" s="18" t="s">
        <v>24</v>
      </c>
      <c r="D10" s="19">
        <v>0.35</v>
      </c>
    </row>
    <row r="11" spans="1:4" x14ac:dyDescent="0.25">
      <c r="A11" s="16" t="str">
        <f>B11&amp;"-"&amp;C11</f>
        <v>Moderado-HÍBRIDOS</v>
      </c>
      <c r="B11" s="17" t="s">
        <v>30</v>
      </c>
      <c r="C11" s="18" t="s">
        <v>29</v>
      </c>
      <c r="D11" s="19">
        <v>0.08</v>
      </c>
    </row>
    <row r="12" spans="1:4" x14ac:dyDescent="0.25">
      <c r="A12" s="16" t="str">
        <f>B12&amp;"-"&amp;C12</f>
        <v>Moderado-FOFs</v>
      </c>
      <c r="B12" s="17" t="s">
        <v>30</v>
      </c>
      <c r="C12" s="18" t="s">
        <v>25</v>
      </c>
      <c r="D12" s="19">
        <v>0.05</v>
      </c>
    </row>
    <row r="13" spans="1:4" x14ac:dyDescent="0.25">
      <c r="A13" s="16" t="str">
        <f>B13&amp;"-"&amp;C13</f>
        <v>Moderado-DESENVOLVIMENTO</v>
      </c>
      <c r="B13" s="17" t="s">
        <v>30</v>
      </c>
      <c r="C13" s="18" t="s">
        <v>26</v>
      </c>
      <c r="D13" s="19">
        <v>0.1</v>
      </c>
    </row>
    <row r="14" spans="1:4" ht="15.75" thickBot="1" x14ac:dyDescent="0.3">
      <c r="A14" s="20" t="str">
        <f>B14&amp;"-"&amp;C14</f>
        <v>Moderado-HOTELARIAS</v>
      </c>
      <c r="B14" s="10" t="s">
        <v>30</v>
      </c>
      <c r="C14" s="11" t="s">
        <v>27</v>
      </c>
      <c r="D14" s="21">
        <v>0.1</v>
      </c>
    </row>
    <row r="15" spans="1:4" x14ac:dyDescent="0.25">
      <c r="A15" s="16" t="str">
        <f>B15&amp;"-"&amp;C15</f>
        <v>Agressivo-PAPEL</v>
      </c>
      <c r="B15" s="17" t="s">
        <v>28</v>
      </c>
      <c r="C15" s="18" t="s">
        <v>23</v>
      </c>
      <c r="D15" s="19">
        <v>0.5</v>
      </c>
    </row>
    <row r="16" spans="1:4" x14ac:dyDescent="0.25">
      <c r="A16" s="16" t="str">
        <f>B16&amp;"-"&amp;C16</f>
        <v>Agressivo-TIJOLO</v>
      </c>
      <c r="B16" s="17" t="s">
        <v>28</v>
      </c>
      <c r="C16" s="18" t="s">
        <v>24</v>
      </c>
      <c r="D16" s="19">
        <v>0.1</v>
      </c>
    </row>
    <row r="17" spans="1:4" x14ac:dyDescent="0.25">
      <c r="A17" s="16" t="str">
        <f>B17&amp;"-"&amp;C17</f>
        <v>Agressivo-HÍBRIDOS</v>
      </c>
      <c r="B17" s="17" t="s">
        <v>28</v>
      </c>
      <c r="C17" s="18" t="s">
        <v>29</v>
      </c>
      <c r="D17" s="19">
        <v>0.05</v>
      </c>
    </row>
    <row r="18" spans="1:4" x14ac:dyDescent="0.25">
      <c r="A18" s="16" t="str">
        <f>B18&amp;"-"&amp;C18</f>
        <v>Agressivo-FOFs</v>
      </c>
      <c r="B18" s="17" t="s">
        <v>28</v>
      </c>
      <c r="C18" s="18" t="s">
        <v>25</v>
      </c>
      <c r="D18" s="19">
        <v>0.05</v>
      </c>
    </row>
    <row r="19" spans="1:4" x14ac:dyDescent="0.25">
      <c r="A19" s="16" t="str">
        <f>B19&amp;"-"&amp;C19</f>
        <v>Agressivo-DESENVOLVIMENTO</v>
      </c>
      <c r="B19" s="17" t="s">
        <v>28</v>
      </c>
      <c r="C19" s="18" t="s">
        <v>26</v>
      </c>
      <c r="D19" s="19">
        <v>0.2</v>
      </c>
    </row>
    <row r="20" spans="1:4" ht="15.75" thickBot="1" x14ac:dyDescent="0.3">
      <c r="A20" s="22" t="str">
        <f>B20&amp;"-"&amp;C20</f>
        <v>Agressivo-HOTELARIAS</v>
      </c>
      <c r="B20" s="23" t="s">
        <v>28</v>
      </c>
      <c r="C20" s="24" t="s">
        <v>27</v>
      </c>
      <c r="D20" s="25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9</vt:i4>
      </vt:variant>
    </vt:vector>
  </HeadingPairs>
  <TitlesOfParts>
    <vt:vector size="11" baseType="lpstr">
      <vt:lpstr>Planilha1</vt:lpstr>
      <vt:lpstr>Planilha2</vt:lpstr>
      <vt:lpstr>Anos_Investido</vt:lpstr>
      <vt:lpstr>Divi.Mensais</vt:lpstr>
      <vt:lpstr>investir_mês</vt:lpstr>
      <vt:lpstr>P.A</vt:lpstr>
      <vt:lpstr>Rendimento_Carteira</vt:lpstr>
      <vt:lpstr>Salário</vt:lpstr>
      <vt:lpstr>Sugestão_Investimento</vt:lpstr>
      <vt:lpstr>Taxa</vt:lpstr>
      <vt:lpstr>Taxa_RendimentoMês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Henrique Neves Silva</dc:creator>
  <cp:lastModifiedBy>Carlos Henrique Neves Silva</cp:lastModifiedBy>
  <dcterms:created xsi:type="dcterms:W3CDTF">2025-05-24T20:06:25Z</dcterms:created>
  <dcterms:modified xsi:type="dcterms:W3CDTF">2025-05-24T21:40:49Z</dcterms:modified>
</cp:coreProperties>
</file>