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P\Documents\GitHub\floating_wind_challenge\"/>
    </mc:Choice>
  </mc:AlternateContent>
  <xr:revisionPtr revIDLastSave="0" documentId="13_ncr:1_{C7FA4192-2316-4CDC-BC21-F933CE1C0B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K5" i="1" s="1"/>
  <c r="K9" i="1"/>
  <c r="K8" i="1"/>
  <c r="K14" i="1"/>
  <c r="K17" i="1"/>
  <c r="K18" i="1"/>
  <c r="K19" i="1"/>
  <c r="K20" i="1"/>
  <c r="K27" i="1"/>
  <c r="K29" i="1"/>
  <c r="K30" i="1"/>
  <c r="K31" i="1"/>
  <c r="K32" i="1"/>
  <c r="K33" i="1"/>
  <c r="K39" i="1"/>
  <c r="K40" i="1"/>
  <c r="K42" i="1"/>
  <c r="K43" i="1"/>
  <c r="K44" i="1"/>
  <c r="K45" i="1"/>
  <c r="K46" i="1"/>
  <c r="K53" i="1"/>
  <c r="K54" i="1"/>
  <c r="K56" i="1"/>
  <c r="K57" i="1"/>
  <c r="K58" i="1"/>
  <c r="K59" i="1"/>
  <c r="K74" i="1"/>
  <c r="K75" i="1"/>
  <c r="K76" i="1"/>
  <c r="K77" i="1"/>
  <c r="K78" i="1"/>
  <c r="K83" i="1"/>
  <c r="K84" i="1"/>
  <c r="K86" i="1"/>
  <c r="K87" i="1"/>
  <c r="K88" i="1"/>
  <c r="K89" i="1"/>
  <c r="K90" i="1"/>
  <c r="K95" i="1"/>
  <c r="K99" i="1"/>
  <c r="K101" i="1"/>
  <c r="K102" i="1"/>
  <c r="K103" i="1"/>
  <c r="K104" i="1"/>
  <c r="K105" i="1"/>
  <c r="K110" i="1"/>
  <c r="K111" i="1"/>
  <c r="K113" i="1"/>
  <c r="K114" i="1"/>
  <c r="K115" i="1"/>
  <c r="K116" i="1"/>
  <c r="K4" i="1"/>
  <c r="K16" i="1" l="1"/>
  <c r="K7" i="1"/>
  <c r="K6" i="1"/>
  <c r="K112" i="1"/>
  <c r="K100" i="1"/>
  <c r="K85" i="1"/>
  <c r="K73" i="1"/>
  <c r="K55" i="1"/>
  <c r="K41" i="1"/>
  <c r="K28" i="1"/>
  <c r="K15" i="1"/>
  <c r="K13" i="1"/>
  <c r="K94" i="1"/>
  <c r="K82" i="1"/>
  <c r="K38" i="1"/>
  <c r="K12" i="1"/>
  <c r="K93" i="1"/>
  <c r="K37" i="1"/>
  <c r="K24" i="1"/>
  <c r="K107" i="1"/>
  <c r="K92" i="1"/>
  <c r="K80" i="1"/>
  <c r="K48" i="1"/>
  <c r="K35" i="1"/>
  <c r="K23" i="1"/>
  <c r="K10" i="1"/>
  <c r="K26" i="1"/>
  <c r="K109" i="1"/>
  <c r="K25" i="1"/>
  <c r="K108" i="1"/>
  <c r="K81" i="1"/>
  <c r="K11" i="1"/>
  <c r="K106" i="1"/>
  <c r="K91" i="1"/>
  <c r="K79" i="1"/>
  <c r="K47" i="1"/>
  <c r="K34" i="1"/>
  <c r="K21" i="1"/>
  <c r="J112" i="1"/>
  <c r="J106" i="1"/>
  <c r="J100" i="1"/>
  <c r="J91" i="1"/>
  <c r="J85" i="1"/>
  <c r="J79" i="1"/>
  <c r="J73" i="1"/>
  <c r="J55" i="1"/>
  <c r="J47" i="1"/>
  <c r="J41" i="1"/>
  <c r="J34" i="1"/>
  <c r="J28" i="1"/>
  <c r="J23" i="1"/>
  <c r="J111" i="1"/>
  <c r="J105" i="1"/>
  <c r="J99" i="1"/>
  <c r="J90" i="1"/>
  <c r="J84" i="1"/>
  <c r="J78" i="1"/>
  <c r="J54" i="1"/>
  <c r="J46" i="1"/>
  <c r="J40" i="1"/>
  <c r="J33" i="1"/>
  <c r="J27" i="1"/>
  <c r="J116" i="1"/>
  <c r="J110" i="1"/>
  <c r="J104" i="1"/>
  <c r="J95" i="1"/>
  <c r="J89" i="1"/>
  <c r="J83" i="1"/>
  <c r="J77" i="1"/>
  <c r="J59" i="1"/>
  <c r="J53" i="1"/>
  <c r="J45" i="1"/>
  <c r="J39" i="1"/>
  <c r="J32" i="1"/>
  <c r="J26" i="1"/>
  <c r="J115" i="1"/>
  <c r="J109" i="1"/>
  <c r="J103" i="1"/>
  <c r="J94" i="1"/>
  <c r="J88" i="1"/>
  <c r="J82" i="1"/>
  <c r="J76" i="1"/>
  <c r="J58" i="1"/>
  <c r="J44" i="1"/>
  <c r="J38" i="1"/>
  <c r="J31" i="1"/>
  <c r="J25" i="1"/>
  <c r="J24" i="1"/>
  <c r="J5" i="1"/>
  <c r="J114" i="1"/>
  <c r="J102" i="1"/>
  <c r="J87" i="1"/>
  <c r="J75" i="1"/>
  <c r="J57" i="1"/>
  <c r="J43" i="1"/>
  <c r="J108" i="1"/>
  <c r="J93" i="1"/>
  <c r="J81" i="1"/>
  <c r="J37" i="1"/>
  <c r="J30" i="1"/>
  <c r="J113" i="1"/>
  <c r="J107" i="1"/>
  <c r="J101" i="1"/>
  <c r="J92" i="1"/>
  <c r="J86" i="1"/>
  <c r="J80" i="1"/>
  <c r="J74" i="1"/>
  <c r="J56" i="1"/>
  <c r="J48" i="1"/>
  <c r="J42" i="1"/>
  <c r="J35" i="1"/>
  <c r="J29" i="1"/>
  <c r="J13" i="1"/>
  <c r="J12" i="1"/>
  <c r="J11" i="1"/>
  <c r="J16" i="1"/>
  <c r="J15" i="1"/>
  <c r="J10" i="1"/>
  <c r="J9" i="1"/>
  <c r="J20" i="1"/>
  <c r="J8" i="1"/>
  <c r="J4" i="1"/>
  <c r="J14" i="1"/>
  <c r="J21" i="1"/>
  <c r="J19" i="1"/>
  <c r="J7" i="1"/>
  <c r="J18" i="1"/>
  <c r="J6" i="1"/>
  <c r="J17" i="1"/>
</calcChain>
</file>

<file path=xl/sharedStrings.xml><?xml version="1.0" encoding="utf-8"?>
<sst xmlns="http://schemas.openxmlformats.org/spreadsheetml/2006/main" count="20" uniqueCount="19">
  <si>
    <t>Wind Speed</t>
  </si>
  <si>
    <t>Pitch</t>
  </si>
  <si>
    <t>Fx</t>
  </si>
  <si>
    <t>Fy</t>
  </si>
  <si>
    <t>Fz</t>
  </si>
  <si>
    <t>Mx</t>
  </si>
  <si>
    <t>My</t>
  </si>
  <si>
    <t>Mz</t>
  </si>
  <si>
    <t>1.8 cut in</t>
  </si>
  <si>
    <t>2.2 cut in</t>
  </si>
  <si>
    <t>Noise tone change (maybe natural frequency?)</t>
  </si>
  <si>
    <t>Not operating</t>
  </si>
  <si>
    <t>e</t>
  </si>
  <si>
    <t>turbine yeeted\</t>
  </si>
  <si>
    <t>rho</t>
  </si>
  <si>
    <t>area</t>
  </si>
  <si>
    <t>C_drag</t>
  </si>
  <si>
    <t>C_thrust</t>
  </si>
  <si>
    <t>(rotor radius ~25 cm?)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</si>
</sst>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Pitch setting 5 test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2.75</c:v>
                </c:pt>
                <c:pt idx="1">
                  <c:v>3.22</c:v>
                </c:pt>
                <c:pt idx="2">
                  <c:v>3.69</c:v>
                </c:pt>
                <c:pt idx="3">
                  <c:v>4.16</c:v>
                </c:pt>
                <c:pt idx="4">
                  <c:v>4.6900000000000004</c:v>
                </c:pt>
                <c:pt idx="5">
                  <c:v>5.15</c:v>
                </c:pt>
                <c:pt idx="6">
                  <c:v>5.61</c:v>
                </c:pt>
                <c:pt idx="7">
                  <c:v>6.07</c:v>
                </c:pt>
                <c:pt idx="8">
                  <c:v>6.53</c:v>
                </c:pt>
                <c:pt idx="9">
                  <c:v>6.99</c:v>
                </c:pt>
                <c:pt idx="10">
                  <c:v>7.45</c:v>
                </c:pt>
                <c:pt idx="11">
                  <c:v>7.92</c:v>
                </c:pt>
                <c:pt idx="12">
                  <c:v>8.3800000000000008</c:v>
                </c:pt>
                <c:pt idx="13">
                  <c:v>8.85</c:v>
                </c:pt>
                <c:pt idx="14">
                  <c:v>9.3000000000000007</c:v>
                </c:pt>
                <c:pt idx="15">
                  <c:v>9.77</c:v>
                </c:pt>
                <c:pt idx="16">
                  <c:v>10.23</c:v>
                </c:pt>
                <c:pt idx="17">
                  <c:v>10.74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2.2999999999999998</c:v>
                </c:pt>
                <c:pt idx="4">
                  <c:v>2.4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3</c:v>
                </c:pt>
                <c:pt idx="9">
                  <c:v>3</c:v>
                </c:pt>
                <c:pt idx="10">
                  <c:v>3.1</c:v>
                </c:pt>
                <c:pt idx="11">
                  <c:v>3.3</c:v>
                </c:pt>
                <c:pt idx="12">
                  <c:v>3.3</c:v>
                </c:pt>
                <c:pt idx="13">
                  <c:v>3.6</c:v>
                </c:pt>
                <c:pt idx="14">
                  <c:v>3.9</c:v>
                </c:pt>
                <c:pt idx="15">
                  <c:v>4</c:v>
                </c:pt>
                <c:pt idx="16">
                  <c:v>4.3</c:v>
                </c:pt>
                <c:pt idx="17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FF-4422-8E89-3FA122E822A2}"/>
            </c:ext>
          </c:extLst>
        </c:ser>
        <c:ser>
          <c:idx val="0"/>
          <c:order val="1"/>
          <c:tx>
            <c:v>Pitch setting 4 test 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Sheet1!$A$23:$A$35</c:f>
              <c:numCache>
                <c:formatCode>General</c:formatCode>
                <c:ptCount val="13"/>
                <c:pt idx="0">
                  <c:v>2.74</c:v>
                </c:pt>
                <c:pt idx="1">
                  <c:v>3.21</c:v>
                </c:pt>
                <c:pt idx="2">
                  <c:v>3.68</c:v>
                </c:pt>
                <c:pt idx="3">
                  <c:v>4.16</c:v>
                </c:pt>
                <c:pt idx="4">
                  <c:v>4.63</c:v>
                </c:pt>
                <c:pt idx="5">
                  <c:v>5.1100000000000003</c:v>
                </c:pt>
                <c:pt idx="6">
                  <c:v>5.61</c:v>
                </c:pt>
                <c:pt idx="7">
                  <c:v>6.07</c:v>
                </c:pt>
                <c:pt idx="8">
                  <c:v>6.52</c:v>
                </c:pt>
                <c:pt idx="9">
                  <c:v>6.99</c:v>
                </c:pt>
                <c:pt idx="10">
                  <c:v>7.45</c:v>
                </c:pt>
                <c:pt idx="11">
                  <c:v>7.91</c:v>
                </c:pt>
                <c:pt idx="12">
                  <c:v>8.39</c:v>
                </c:pt>
              </c:numCache>
            </c:numRef>
          </c:xVal>
          <c:yVal>
            <c:numRef>
              <c:f>Sheet1!$C$23:$C$35</c:f>
              <c:numCache>
                <c:formatCode>General</c:formatCode>
                <c:ptCount val="13"/>
                <c:pt idx="0">
                  <c:v>2</c:v>
                </c:pt>
                <c:pt idx="1">
                  <c:v>2.2000000000000002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3.2</c:v>
                </c:pt>
                <c:pt idx="6">
                  <c:v>3.5</c:v>
                </c:pt>
                <c:pt idx="7">
                  <c:v>3.8</c:v>
                </c:pt>
                <c:pt idx="8">
                  <c:v>4.0999999999999996</c:v>
                </c:pt>
                <c:pt idx="9">
                  <c:v>4.5</c:v>
                </c:pt>
                <c:pt idx="10">
                  <c:v>4.8</c:v>
                </c:pt>
                <c:pt idx="11">
                  <c:v>5.2</c:v>
                </c:pt>
                <c:pt idx="12">
                  <c:v>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FF-4422-8E89-3FA122E822A2}"/>
            </c:ext>
          </c:extLst>
        </c:ser>
        <c:ser>
          <c:idx val="4"/>
          <c:order val="2"/>
          <c:tx>
            <c:v>Pitch setting 4 test 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Sheet1!$A$73:$A$95</c:f>
              <c:numCache>
                <c:formatCode>General</c:formatCode>
                <c:ptCount val="23"/>
                <c:pt idx="0">
                  <c:v>2.67</c:v>
                </c:pt>
                <c:pt idx="1">
                  <c:v>3.19</c:v>
                </c:pt>
                <c:pt idx="2">
                  <c:v>3.66</c:v>
                </c:pt>
                <c:pt idx="3">
                  <c:v>4.1500000000000004</c:v>
                </c:pt>
                <c:pt idx="4">
                  <c:v>4.2300000000000004</c:v>
                </c:pt>
                <c:pt idx="5">
                  <c:v>4.32</c:v>
                </c:pt>
                <c:pt idx="6">
                  <c:v>4.45</c:v>
                </c:pt>
                <c:pt idx="7">
                  <c:v>4.54</c:v>
                </c:pt>
                <c:pt idx="8">
                  <c:v>4.63</c:v>
                </c:pt>
                <c:pt idx="9">
                  <c:v>4.71</c:v>
                </c:pt>
                <c:pt idx="10">
                  <c:v>4.8</c:v>
                </c:pt>
                <c:pt idx="11">
                  <c:v>4.92</c:v>
                </c:pt>
                <c:pt idx="12">
                  <c:v>5.3</c:v>
                </c:pt>
                <c:pt idx="13">
                  <c:v>6.02</c:v>
                </c:pt>
                <c:pt idx="14">
                  <c:v>6.48</c:v>
                </c:pt>
                <c:pt idx="15">
                  <c:v>6.94</c:v>
                </c:pt>
                <c:pt idx="16">
                  <c:v>7.4</c:v>
                </c:pt>
                <c:pt idx="17">
                  <c:v>7.9</c:v>
                </c:pt>
                <c:pt idx="18">
                  <c:v>8.3699999999999992</c:v>
                </c:pt>
                <c:pt idx="19">
                  <c:v>8.83</c:v>
                </c:pt>
                <c:pt idx="20">
                  <c:v>9.3000000000000007</c:v>
                </c:pt>
                <c:pt idx="21">
                  <c:v>9.77</c:v>
                </c:pt>
                <c:pt idx="22">
                  <c:v>10.23</c:v>
                </c:pt>
              </c:numCache>
            </c:numRef>
          </c:xVal>
          <c:yVal>
            <c:numRef>
              <c:f>Sheet1!$C$73:$C$95</c:f>
              <c:numCache>
                <c:formatCode>General</c:formatCode>
                <c:ptCount val="23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2.9</c:v>
                </c:pt>
                <c:pt idx="10">
                  <c:v>3</c:v>
                </c:pt>
                <c:pt idx="11">
                  <c:v>3</c:v>
                </c:pt>
                <c:pt idx="12">
                  <c:v>3.2</c:v>
                </c:pt>
                <c:pt idx="13">
                  <c:v>3.7</c:v>
                </c:pt>
                <c:pt idx="14">
                  <c:v>4</c:v>
                </c:pt>
                <c:pt idx="15">
                  <c:v>4.4000000000000004</c:v>
                </c:pt>
                <c:pt idx="16">
                  <c:v>4.8</c:v>
                </c:pt>
                <c:pt idx="17">
                  <c:v>5.3</c:v>
                </c:pt>
                <c:pt idx="18">
                  <c:v>5.8</c:v>
                </c:pt>
                <c:pt idx="19">
                  <c:v>6.3</c:v>
                </c:pt>
                <c:pt idx="20">
                  <c:v>6.8</c:v>
                </c:pt>
                <c:pt idx="21">
                  <c:v>7.3</c:v>
                </c:pt>
                <c:pt idx="22">
                  <c:v>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6-435A-9459-983E689F014C}"/>
            </c:ext>
          </c:extLst>
        </c:ser>
        <c:ser>
          <c:idx val="2"/>
          <c:order val="3"/>
          <c:tx>
            <c:v>Pitch setting 3 test 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>
                  <a:alpha val="96000"/>
                </a:srgbClr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Sheet1!$A$37:$A$48</c:f>
              <c:numCache>
                <c:formatCode>General</c:formatCode>
                <c:ptCount val="12"/>
                <c:pt idx="0">
                  <c:v>2.74</c:v>
                </c:pt>
                <c:pt idx="1">
                  <c:v>3.2</c:v>
                </c:pt>
                <c:pt idx="2">
                  <c:v>3.68</c:v>
                </c:pt>
                <c:pt idx="3">
                  <c:v>4.16</c:v>
                </c:pt>
                <c:pt idx="4">
                  <c:v>4.4800000000000004</c:v>
                </c:pt>
                <c:pt idx="5">
                  <c:v>4.55</c:v>
                </c:pt>
                <c:pt idx="6">
                  <c:v>4.6399999999999997</c:v>
                </c:pt>
                <c:pt idx="7">
                  <c:v>4.72</c:v>
                </c:pt>
                <c:pt idx="8">
                  <c:v>4.84</c:v>
                </c:pt>
                <c:pt idx="9">
                  <c:v>4.92</c:v>
                </c:pt>
                <c:pt idx="10">
                  <c:v>5.09</c:v>
                </c:pt>
                <c:pt idx="11">
                  <c:v>5.55</c:v>
                </c:pt>
              </c:numCache>
            </c:numRef>
          </c:xVal>
          <c:yVal>
            <c:numRef>
              <c:f>Sheet1!$C$37:$C$48</c:f>
              <c:numCache>
                <c:formatCode>General</c:formatCode>
                <c:ptCount val="12"/>
                <c:pt idx="0">
                  <c:v>2</c:v>
                </c:pt>
                <c:pt idx="1">
                  <c:v>2.4</c:v>
                </c:pt>
                <c:pt idx="2">
                  <c:v>2.6</c:v>
                </c:pt>
                <c:pt idx="3">
                  <c:v>2.9</c:v>
                </c:pt>
                <c:pt idx="4">
                  <c:v>3.1</c:v>
                </c:pt>
                <c:pt idx="5">
                  <c:v>3.3</c:v>
                </c:pt>
                <c:pt idx="6">
                  <c:v>3.4</c:v>
                </c:pt>
                <c:pt idx="7">
                  <c:v>5.5</c:v>
                </c:pt>
                <c:pt idx="8">
                  <c:v>5.7</c:v>
                </c:pt>
                <c:pt idx="9">
                  <c:v>5.8</c:v>
                </c:pt>
                <c:pt idx="10">
                  <c:v>6.1</c:v>
                </c:pt>
                <c:pt idx="11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FF-4422-8E89-3FA122E822A2}"/>
            </c:ext>
          </c:extLst>
        </c:ser>
        <c:ser>
          <c:idx val="3"/>
          <c:order val="4"/>
          <c:tx>
            <c:v>Pitch setting 3 test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Sheet1!$A$99:$A$116</c:f>
              <c:numCache>
                <c:formatCode>General</c:formatCode>
                <c:ptCount val="18"/>
                <c:pt idx="0">
                  <c:v>3.17</c:v>
                </c:pt>
                <c:pt idx="1">
                  <c:v>3.66</c:v>
                </c:pt>
                <c:pt idx="2">
                  <c:v>4.13</c:v>
                </c:pt>
                <c:pt idx="3">
                  <c:v>4.2300000000000004</c:v>
                </c:pt>
                <c:pt idx="4">
                  <c:v>4.3099999999999996</c:v>
                </c:pt>
                <c:pt idx="5">
                  <c:v>4.4400000000000004</c:v>
                </c:pt>
                <c:pt idx="6">
                  <c:v>4.53</c:v>
                </c:pt>
                <c:pt idx="7">
                  <c:v>4.6100000000000003</c:v>
                </c:pt>
                <c:pt idx="8">
                  <c:v>4.6900000000000004</c:v>
                </c:pt>
                <c:pt idx="9">
                  <c:v>4.82</c:v>
                </c:pt>
                <c:pt idx="10">
                  <c:v>4.91</c:v>
                </c:pt>
                <c:pt idx="11">
                  <c:v>5</c:v>
                </c:pt>
                <c:pt idx="12">
                  <c:v>5.08</c:v>
                </c:pt>
                <c:pt idx="13">
                  <c:v>5.54</c:v>
                </c:pt>
                <c:pt idx="14">
                  <c:v>6</c:v>
                </c:pt>
                <c:pt idx="15">
                  <c:v>6.46</c:v>
                </c:pt>
                <c:pt idx="16">
                  <c:v>6.93</c:v>
                </c:pt>
                <c:pt idx="17">
                  <c:v>7.43</c:v>
                </c:pt>
              </c:numCache>
            </c:numRef>
          </c:xVal>
          <c:yVal>
            <c:numRef>
              <c:f>Sheet1!$C$99:$C$116</c:f>
              <c:numCache>
                <c:formatCode>General</c:formatCode>
                <c:ptCount val="18"/>
                <c:pt idx="0">
                  <c:v>2.2000000000000002</c:v>
                </c:pt>
                <c:pt idx="1">
                  <c:v>2.5</c:v>
                </c:pt>
                <c:pt idx="2">
                  <c:v>2.8</c:v>
                </c:pt>
                <c:pt idx="3">
                  <c:v>2.8</c:v>
                </c:pt>
                <c:pt idx="4">
                  <c:v>2.9</c:v>
                </c:pt>
                <c:pt idx="5">
                  <c:v>3</c:v>
                </c:pt>
                <c:pt idx="6">
                  <c:v>3.3</c:v>
                </c:pt>
                <c:pt idx="7">
                  <c:v>5.2</c:v>
                </c:pt>
                <c:pt idx="8">
                  <c:v>5.3</c:v>
                </c:pt>
                <c:pt idx="9">
                  <c:v>5.5</c:v>
                </c:pt>
                <c:pt idx="10">
                  <c:v>5.6</c:v>
                </c:pt>
                <c:pt idx="11">
                  <c:v>5.7</c:v>
                </c:pt>
                <c:pt idx="12">
                  <c:v>5.9</c:v>
                </c:pt>
                <c:pt idx="13">
                  <c:v>6.6</c:v>
                </c:pt>
                <c:pt idx="14">
                  <c:v>7.2</c:v>
                </c:pt>
                <c:pt idx="15">
                  <c:v>8.1</c:v>
                </c:pt>
                <c:pt idx="16">
                  <c:v>9</c:v>
                </c:pt>
                <c:pt idx="17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FF-4422-8E89-3FA122E8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9312"/>
        <c:axId val="346144560"/>
      </c:scatterChart>
      <c:valAx>
        <c:axId val="3461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4560"/>
        <c:crosses val="autoZero"/>
        <c:crossBetween val="midCat"/>
      </c:valAx>
      <c:valAx>
        <c:axId val="346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Thrust</a:t>
                </a:r>
                <a:r>
                  <a:rPr lang="en-SG" baseline="0"/>
                  <a:t> Force [N]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Pitch setting 5 test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2.75</c:v>
                </c:pt>
                <c:pt idx="1">
                  <c:v>3.22</c:v>
                </c:pt>
                <c:pt idx="2">
                  <c:v>3.69</c:v>
                </c:pt>
                <c:pt idx="3">
                  <c:v>4.16</c:v>
                </c:pt>
                <c:pt idx="4">
                  <c:v>4.6900000000000004</c:v>
                </c:pt>
                <c:pt idx="5">
                  <c:v>5.15</c:v>
                </c:pt>
                <c:pt idx="6">
                  <c:v>5.61</c:v>
                </c:pt>
                <c:pt idx="7">
                  <c:v>6.07</c:v>
                </c:pt>
                <c:pt idx="8">
                  <c:v>6.53</c:v>
                </c:pt>
                <c:pt idx="9">
                  <c:v>6.99</c:v>
                </c:pt>
                <c:pt idx="10">
                  <c:v>7.45</c:v>
                </c:pt>
                <c:pt idx="11">
                  <c:v>7.92</c:v>
                </c:pt>
                <c:pt idx="12">
                  <c:v>8.3800000000000008</c:v>
                </c:pt>
                <c:pt idx="13">
                  <c:v>8.85</c:v>
                </c:pt>
                <c:pt idx="14">
                  <c:v>9.3000000000000007</c:v>
                </c:pt>
                <c:pt idx="15">
                  <c:v>9.77</c:v>
                </c:pt>
                <c:pt idx="16">
                  <c:v>10.23</c:v>
                </c:pt>
                <c:pt idx="17">
                  <c:v>10.74</c:v>
                </c:pt>
              </c:numCache>
            </c:numRef>
          </c:xVal>
          <c:yVal>
            <c:numRef>
              <c:f>Sheet1!$K$4:$K$21</c:f>
              <c:numCache>
                <c:formatCode>General</c:formatCode>
                <c:ptCount val="18"/>
                <c:pt idx="0">
                  <c:v>0.27488525620983634</c:v>
                </c:pt>
                <c:pt idx="1">
                  <c:v>0.16039657035507021</c:v>
                </c:pt>
                <c:pt idx="2">
                  <c:v>0.18320838566874986</c:v>
                </c:pt>
                <c:pt idx="3">
                  <c:v>0.14414892867651308</c:v>
                </c:pt>
                <c:pt idx="4">
                  <c:v>0.15121369697987463</c:v>
                </c:pt>
                <c:pt idx="5">
                  <c:v>0.15675895938066828</c:v>
                </c:pt>
                <c:pt idx="6">
                  <c:v>0.15852667601489986</c:v>
                </c:pt>
                <c:pt idx="7">
                  <c:v>0.15797831722282554</c:v>
                </c:pt>
                <c:pt idx="8">
                  <c:v>0.13650498231142602</c:v>
                </c:pt>
                <c:pt idx="9">
                  <c:v>0.11912982781949455</c:v>
                </c:pt>
                <c:pt idx="10">
                  <c:v>0.11985447863209839</c:v>
                </c:pt>
                <c:pt idx="11">
                  <c:v>0.1193078368966304</c:v>
                </c:pt>
                <c:pt idx="12">
                  <c:v>0.10656909991844421</c:v>
                </c:pt>
                <c:pt idx="13">
                  <c:v>0.10616718057196275</c:v>
                </c:pt>
                <c:pt idx="14">
                  <c:v>0.1057556584620454</c:v>
                </c:pt>
                <c:pt idx="15">
                  <c:v>0.11324813285349966</c:v>
                </c:pt>
                <c:pt idx="16">
                  <c:v>0.11123810807427764</c:v>
                </c:pt>
                <c:pt idx="17">
                  <c:v>0.12255109166199242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3-4780-9C4B-A572B283B668}"/>
            </c:ext>
          </c:extLst>
        </c:ser>
        <c:ser>
          <c:idx val="0"/>
          <c:order val="1"/>
          <c:tx>
            <c:v>Pitch setting 4 test 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Sheet1!$A$23:$A$35</c:f>
              <c:numCache>
                <c:formatCode>General</c:formatCode>
                <c:ptCount val="13"/>
                <c:pt idx="0">
                  <c:v>2.74</c:v>
                </c:pt>
                <c:pt idx="1">
                  <c:v>3.21</c:v>
                </c:pt>
                <c:pt idx="2">
                  <c:v>3.68</c:v>
                </c:pt>
                <c:pt idx="3">
                  <c:v>4.16</c:v>
                </c:pt>
                <c:pt idx="4">
                  <c:v>4.63</c:v>
                </c:pt>
                <c:pt idx="5">
                  <c:v>5.1100000000000003</c:v>
                </c:pt>
                <c:pt idx="6">
                  <c:v>5.61</c:v>
                </c:pt>
                <c:pt idx="7">
                  <c:v>6.07</c:v>
                </c:pt>
                <c:pt idx="8">
                  <c:v>6.52</c:v>
                </c:pt>
                <c:pt idx="9">
                  <c:v>6.99</c:v>
                </c:pt>
                <c:pt idx="10">
                  <c:v>7.45</c:v>
                </c:pt>
                <c:pt idx="11">
                  <c:v>7.91</c:v>
                </c:pt>
                <c:pt idx="12">
                  <c:v>8.39</c:v>
                </c:pt>
              </c:numCache>
            </c:numRef>
          </c:xVal>
          <c:yVal>
            <c:numRef>
              <c:f>Sheet1!$K$23:$K$35</c:f>
              <c:numCache>
                <c:formatCode>General</c:formatCode>
                <c:ptCount val="13"/>
                <c:pt idx="0">
                  <c:v>0.22151630348839974</c:v>
                </c:pt>
                <c:pt idx="1">
                  <c:v>0.32279496512446698</c:v>
                </c:pt>
                <c:pt idx="2">
                  <c:v>0.30700906044525156</c:v>
                </c:pt>
                <c:pt idx="3">
                  <c:v>0.33634750024519722</c:v>
                </c:pt>
                <c:pt idx="4">
                  <c:v>0.31031647301046522</c:v>
                </c:pt>
                <c:pt idx="5">
                  <c:v>0.28660089002082539</c:v>
                </c:pt>
                <c:pt idx="6">
                  <c:v>0.2906322393606498</c:v>
                </c:pt>
                <c:pt idx="7">
                  <c:v>0.27081997238198668</c:v>
                </c:pt>
                <c:pt idx="8">
                  <c:v>0.29340863648710264</c:v>
                </c:pt>
                <c:pt idx="9">
                  <c:v>0.27229674930170183</c:v>
                </c:pt>
                <c:pt idx="10">
                  <c:v>0.28465438675123367</c:v>
                </c:pt>
                <c:pt idx="11">
                  <c:v>0.27908927873356959</c:v>
                </c:pt>
                <c:pt idx="12">
                  <c:v>0.28350723448844573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3-4780-9C4B-A572B283B668}"/>
            </c:ext>
          </c:extLst>
        </c:ser>
        <c:ser>
          <c:idx val="4"/>
          <c:order val="2"/>
          <c:tx>
            <c:v>Pitch setting 4 test 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Sheet1!$A$73:$A$95</c:f>
              <c:numCache>
                <c:formatCode>General</c:formatCode>
                <c:ptCount val="23"/>
                <c:pt idx="0">
                  <c:v>2.67</c:v>
                </c:pt>
                <c:pt idx="1">
                  <c:v>3.19</c:v>
                </c:pt>
                <c:pt idx="2">
                  <c:v>3.66</c:v>
                </c:pt>
                <c:pt idx="3">
                  <c:v>4.1500000000000004</c:v>
                </c:pt>
                <c:pt idx="4">
                  <c:v>4.2300000000000004</c:v>
                </c:pt>
                <c:pt idx="5">
                  <c:v>4.32</c:v>
                </c:pt>
                <c:pt idx="6">
                  <c:v>4.45</c:v>
                </c:pt>
                <c:pt idx="7">
                  <c:v>4.54</c:v>
                </c:pt>
                <c:pt idx="8">
                  <c:v>4.63</c:v>
                </c:pt>
                <c:pt idx="9">
                  <c:v>4.71</c:v>
                </c:pt>
                <c:pt idx="10">
                  <c:v>4.8</c:v>
                </c:pt>
                <c:pt idx="11">
                  <c:v>4.92</c:v>
                </c:pt>
                <c:pt idx="12">
                  <c:v>5.3</c:v>
                </c:pt>
                <c:pt idx="13">
                  <c:v>6.02</c:v>
                </c:pt>
                <c:pt idx="14">
                  <c:v>6.48</c:v>
                </c:pt>
                <c:pt idx="15">
                  <c:v>6.94</c:v>
                </c:pt>
                <c:pt idx="16">
                  <c:v>7.4</c:v>
                </c:pt>
                <c:pt idx="17">
                  <c:v>7.9</c:v>
                </c:pt>
                <c:pt idx="18">
                  <c:v>8.3699999999999992</c:v>
                </c:pt>
                <c:pt idx="19">
                  <c:v>8.83</c:v>
                </c:pt>
                <c:pt idx="20">
                  <c:v>9.3000000000000007</c:v>
                </c:pt>
                <c:pt idx="21">
                  <c:v>9.77</c:v>
                </c:pt>
                <c:pt idx="22">
                  <c:v>10.23</c:v>
                </c:pt>
              </c:numCache>
            </c:numRef>
          </c:xVal>
          <c:yVal>
            <c:numRef>
              <c:f>Sheet1!$K$73:$K$95</c:f>
              <c:numCache>
                <c:formatCode>General</c:formatCode>
                <c:ptCount val="23"/>
                <c:pt idx="0">
                  <c:v>0.23328364825842837</c:v>
                </c:pt>
                <c:pt idx="1">
                  <c:v>0.24514142943802292</c:v>
                </c:pt>
                <c:pt idx="2">
                  <c:v>0.24829881454649438</c:v>
                </c:pt>
                <c:pt idx="3">
                  <c:v>0.33797040500759379</c:v>
                </c:pt>
                <c:pt idx="4">
                  <c:v>0.37178004684975824</c:v>
                </c:pt>
                <c:pt idx="5">
                  <c:v>0.35645057443190803</c:v>
                </c:pt>
                <c:pt idx="6">
                  <c:v>0.33592845349213685</c:v>
                </c:pt>
                <c:pt idx="7">
                  <c:v>0.32274171826922904</c:v>
                </c:pt>
                <c:pt idx="8">
                  <c:v>0.31031647301046522</c:v>
                </c:pt>
                <c:pt idx="9">
                  <c:v>0.29986446149620855</c:v>
                </c:pt>
                <c:pt idx="10">
                  <c:v>0.28872496528984554</c:v>
                </c:pt>
                <c:pt idx="11">
                  <c:v>0.30916415081601545</c:v>
                </c:pt>
                <c:pt idx="12">
                  <c:v>0.29602274832137954</c:v>
                </c:pt>
                <c:pt idx="13">
                  <c:v>0.27533732520659437</c:v>
                </c:pt>
                <c:pt idx="14">
                  <c:v>0.27723933566926173</c:v>
                </c:pt>
                <c:pt idx="15">
                  <c:v>0.29349912175565857</c:v>
                </c:pt>
                <c:pt idx="16">
                  <c:v>0.28851406319686534</c:v>
                </c:pt>
                <c:pt idx="17">
                  <c:v>0.29311991348765604</c:v>
                </c:pt>
                <c:pt idx="18">
                  <c:v>0.2967330484344709</c:v>
                </c:pt>
                <c:pt idx="19">
                  <c:v>0.2986162585463325</c:v>
                </c:pt>
                <c:pt idx="20">
                  <c:v>0.29803867384758242</c:v>
                </c:pt>
                <c:pt idx="21">
                  <c:v>0.29618742438607609</c:v>
                </c:pt>
                <c:pt idx="22">
                  <c:v>0.30193200763018219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63-4780-9C4B-A572B283B668}"/>
            </c:ext>
          </c:extLst>
        </c:ser>
        <c:ser>
          <c:idx val="2"/>
          <c:order val="3"/>
          <c:tx>
            <c:v>Pitch setting 3 test 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Sheet1!$A$37:$A$48</c:f>
              <c:numCache>
                <c:formatCode>General</c:formatCode>
                <c:ptCount val="12"/>
                <c:pt idx="0">
                  <c:v>2.74</c:v>
                </c:pt>
                <c:pt idx="1">
                  <c:v>3.2</c:v>
                </c:pt>
                <c:pt idx="2">
                  <c:v>3.68</c:v>
                </c:pt>
                <c:pt idx="3">
                  <c:v>4.16</c:v>
                </c:pt>
                <c:pt idx="4">
                  <c:v>4.4800000000000004</c:v>
                </c:pt>
                <c:pt idx="5">
                  <c:v>4.55</c:v>
                </c:pt>
                <c:pt idx="6">
                  <c:v>4.6399999999999997</c:v>
                </c:pt>
                <c:pt idx="7">
                  <c:v>4.72</c:v>
                </c:pt>
                <c:pt idx="8">
                  <c:v>4.84</c:v>
                </c:pt>
                <c:pt idx="9">
                  <c:v>4.92</c:v>
                </c:pt>
                <c:pt idx="10">
                  <c:v>5.09</c:v>
                </c:pt>
                <c:pt idx="11">
                  <c:v>5.55</c:v>
                </c:pt>
              </c:numCache>
            </c:numRef>
          </c:xVal>
          <c:yVal>
            <c:numRef>
              <c:f>Sheet1!$K$37:$K$48</c:f>
              <c:numCache>
                <c:formatCode>General</c:formatCode>
                <c:ptCount val="12"/>
                <c:pt idx="0">
                  <c:v>0.22151630348839974</c:v>
                </c:pt>
                <c:pt idx="1">
                  <c:v>0.32481558595107612</c:v>
                </c:pt>
                <c:pt idx="2">
                  <c:v>0.36841087253430194</c:v>
                </c:pt>
                <c:pt idx="3">
                  <c:v>0.38439714313736828</c:v>
                </c:pt>
                <c:pt idx="4">
                  <c:v>0.37287503489281698</c:v>
                </c:pt>
                <c:pt idx="5">
                  <c:v>0.40165579038027066</c:v>
                </c:pt>
                <c:pt idx="6">
                  <c:v>0.42484797211199038</c:v>
                </c:pt>
                <c:pt idx="7">
                  <c:v>0.89578558607593572</c:v>
                </c:pt>
                <c:pt idx="8">
                  <c:v>0.88741366286749879</c:v>
                </c:pt>
                <c:pt idx="9">
                  <c:v>0.89314088013515569</c:v>
                </c:pt>
                <c:pt idx="10">
                  <c:v>0.8986680304990774</c:v>
                </c:pt>
                <c:pt idx="11">
                  <c:v>0.86385497284675494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3-4780-9C4B-A572B283B668}"/>
            </c:ext>
          </c:extLst>
        </c:ser>
        <c:ser>
          <c:idx val="3"/>
          <c:order val="4"/>
          <c:tx>
            <c:v>Pitch setting 3 test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Sheet1!$A$99:$A$115</c:f>
              <c:numCache>
                <c:formatCode>General</c:formatCode>
                <c:ptCount val="17"/>
                <c:pt idx="0">
                  <c:v>3.17</c:v>
                </c:pt>
                <c:pt idx="1">
                  <c:v>3.66</c:v>
                </c:pt>
                <c:pt idx="2">
                  <c:v>4.13</c:v>
                </c:pt>
                <c:pt idx="3">
                  <c:v>4.2300000000000004</c:v>
                </c:pt>
                <c:pt idx="4">
                  <c:v>4.3099999999999996</c:v>
                </c:pt>
                <c:pt idx="5">
                  <c:v>4.4400000000000004</c:v>
                </c:pt>
                <c:pt idx="6">
                  <c:v>4.53</c:v>
                </c:pt>
                <c:pt idx="7">
                  <c:v>4.6100000000000003</c:v>
                </c:pt>
                <c:pt idx="8">
                  <c:v>4.6900000000000004</c:v>
                </c:pt>
                <c:pt idx="9">
                  <c:v>4.82</c:v>
                </c:pt>
                <c:pt idx="10">
                  <c:v>4.91</c:v>
                </c:pt>
                <c:pt idx="11">
                  <c:v>5</c:v>
                </c:pt>
                <c:pt idx="12">
                  <c:v>5.08</c:v>
                </c:pt>
                <c:pt idx="13">
                  <c:v>5.54</c:v>
                </c:pt>
                <c:pt idx="14">
                  <c:v>6</c:v>
                </c:pt>
                <c:pt idx="15">
                  <c:v>6.46</c:v>
                </c:pt>
                <c:pt idx="16">
                  <c:v>6.93</c:v>
                </c:pt>
              </c:numCache>
            </c:numRef>
          </c:xVal>
          <c:yVal>
            <c:numRef>
              <c:f>Sheet1!$K$99:$K$115</c:f>
              <c:numCache>
                <c:formatCode>General</c:formatCode>
                <c:ptCount val="17"/>
                <c:pt idx="0">
                  <c:v>0.33099260616973208</c:v>
                </c:pt>
                <c:pt idx="1">
                  <c:v>0.31037351818311798</c:v>
                </c:pt>
                <c:pt idx="2">
                  <c:v>0.34125165183845169</c:v>
                </c:pt>
                <c:pt idx="3">
                  <c:v>0.37178004684975824</c:v>
                </c:pt>
                <c:pt idx="4">
                  <c:v>0.3581065562888896</c:v>
                </c:pt>
                <c:pt idx="5">
                  <c:v>0.37962376736429648</c:v>
                </c:pt>
                <c:pt idx="6">
                  <c:v>0.40521024908008674</c:v>
                </c:pt>
                <c:pt idx="7">
                  <c:v>0.86079087717282587</c:v>
                </c:pt>
                <c:pt idx="8">
                  <c:v>0.86947875763427918</c:v>
                </c:pt>
                <c:pt idx="9">
                  <c:v>0.85900163568267252</c:v>
                </c:pt>
                <c:pt idx="10">
                  <c:v>0.86229099351955896</c:v>
                </c:pt>
                <c:pt idx="11">
                  <c:v>0.86478901603614522</c:v>
                </c:pt>
                <c:pt idx="12">
                  <c:v>0.8699878053869734</c:v>
                </c:pt>
                <c:pt idx="13">
                  <c:v>0.83988338506553606</c:v>
                </c:pt>
                <c:pt idx="14">
                  <c:v>0.80842990281156757</c:v>
                </c:pt>
                <c:pt idx="15">
                  <c:v>0.81695031825822539</c:v>
                </c:pt>
                <c:pt idx="16">
                  <c:v>0.81378225257384185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63-4780-9C4B-A572B283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9312"/>
        <c:axId val="346144560"/>
      </c:scatterChart>
      <c:valAx>
        <c:axId val="3461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speed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44560"/>
        <c:crosses val="autoZero"/>
        <c:crossBetween val="midCat"/>
      </c:valAx>
      <c:valAx>
        <c:axId val="346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</a:t>
                </a:r>
                <a:r>
                  <a:rPr lang="en-SG" sz="700"/>
                  <a:t>T  </a:t>
                </a:r>
                <a:r>
                  <a:rPr lang="en-SG" sz="1000"/>
                  <a:t>[-]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167987</xdr:colOff>
      <xdr:row>1</xdr:row>
      <xdr:rowOff>99060</xdr:rowOff>
    </xdr:from>
    <xdr:to>
      <xdr:col>16</xdr:col>
      <xdr:colOff>472787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554182</xdr:colOff>
      <xdr:row>1</xdr:row>
      <xdr:rowOff>129885</xdr:rowOff>
    </xdr:from>
    <xdr:to>
      <xdr:col>9</xdr:col>
      <xdr:colOff>27710</xdr:colOff>
      <xdr:row>16</xdr:row>
      <xdr:rowOff>15585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3D986-DFD9-480F-8A32-377F0BCBF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abSelected="1" zoomScale="112" zoomScaleNormal="112" workbookViewId="0">
      <selection activeCell="Q13" sqref="Q13"/>
    </sheetView>
  </sheetViews>
  <sheetFormatPr defaultRowHeight="15" x14ac:dyDescent="0.25"/>
  <cols>
    <col min="1" max="2" width="12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14</v>
      </c>
      <c r="K1">
        <v>1.2250000000000001</v>
      </c>
      <c r="M1" t="s">
        <v>15</v>
      </c>
      <c r="N1">
        <f>3.1415*(0.25^2)</f>
        <v>0.19634375000000001</v>
      </c>
      <c r="O1" t="s">
        <v>18</v>
      </c>
    </row>
    <row r="2" spans="1:15" x14ac:dyDescent="0.25">
      <c r="A2">
        <v>0</v>
      </c>
      <c r="B2">
        <v>5</v>
      </c>
      <c r="C2">
        <v>1.6</v>
      </c>
      <c r="D2">
        <v>5.2</v>
      </c>
      <c r="E2">
        <v>257</v>
      </c>
      <c r="F2">
        <v>3.6</v>
      </c>
      <c r="G2">
        <v>0.7</v>
      </c>
      <c r="H2">
        <v>0.3</v>
      </c>
    </row>
    <row r="3" spans="1:15" x14ac:dyDescent="0.25">
      <c r="A3" t="s">
        <v>8</v>
      </c>
      <c r="J3" t="s">
        <v>16</v>
      </c>
      <c r="K3" t="s">
        <v>17</v>
      </c>
    </row>
    <row r="4" spans="1:15" x14ac:dyDescent="0.25">
      <c r="A4">
        <v>2.75</v>
      </c>
      <c r="B4">
        <v>5</v>
      </c>
      <c r="C4">
        <v>1.9</v>
      </c>
      <c r="D4">
        <v>5.3</v>
      </c>
      <c r="E4">
        <v>257</v>
      </c>
      <c r="F4">
        <v>3.6</v>
      </c>
      <c r="G4">
        <v>0.6</v>
      </c>
      <c r="H4">
        <v>0.3</v>
      </c>
      <c r="J4">
        <f>(C4-$C$2)/(0.5*$K$1*$N$1*(A4^2))</f>
        <v>0.3298623074518035</v>
      </c>
      <c r="K4">
        <f>-(G4-$G$2)/(0.5*$K$1*$N$1*(A4^2)*0.4)</f>
        <v>0.27488525620983634</v>
      </c>
    </row>
    <row r="5" spans="1:15" x14ac:dyDescent="0.25">
      <c r="A5">
        <v>3.22</v>
      </c>
      <c r="B5">
        <v>5</v>
      </c>
      <c r="C5">
        <v>2</v>
      </c>
      <c r="D5">
        <v>5.4</v>
      </c>
      <c r="E5">
        <v>258</v>
      </c>
      <c r="F5">
        <v>3.6</v>
      </c>
      <c r="G5">
        <v>0.5</v>
      </c>
      <c r="H5">
        <v>0.3</v>
      </c>
      <c r="J5">
        <f t="shared" ref="J5:J21" si="0">(C5-$C$2)/(0.5*$K$1*$N$1*(A5^2))</f>
        <v>0.32079314071014042</v>
      </c>
      <c r="K5">
        <f t="shared" ref="K5:K21" si="1">-(G5-$G$2)/(0.5*$K$1*$N$1*(A5^2))</f>
        <v>0.16039657035507021</v>
      </c>
    </row>
    <row r="6" spans="1:15" x14ac:dyDescent="0.25">
      <c r="A6">
        <v>3.69</v>
      </c>
      <c r="B6">
        <v>5</v>
      </c>
      <c r="C6">
        <v>2.1</v>
      </c>
      <c r="D6">
        <v>5.5</v>
      </c>
      <c r="E6">
        <v>257</v>
      </c>
      <c r="F6">
        <v>3.7</v>
      </c>
      <c r="G6">
        <v>0.4</v>
      </c>
      <c r="H6">
        <v>0.3</v>
      </c>
      <c r="J6">
        <f t="shared" si="0"/>
        <v>0.30534730944791649</v>
      </c>
      <c r="K6">
        <f t="shared" si="1"/>
        <v>0.18320838566874986</v>
      </c>
    </row>
    <row r="7" spans="1:15" x14ac:dyDescent="0.25">
      <c r="A7">
        <v>4.16</v>
      </c>
      <c r="B7">
        <v>5</v>
      </c>
      <c r="C7">
        <v>2.2999999999999998</v>
      </c>
      <c r="D7">
        <v>5.4</v>
      </c>
      <c r="E7">
        <v>257</v>
      </c>
      <c r="F7">
        <v>3.7</v>
      </c>
      <c r="G7">
        <v>0.4</v>
      </c>
      <c r="H7">
        <v>0.3</v>
      </c>
      <c r="J7">
        <f t="shared" si="0"/>
        <v>0.33634750024519711</v>
      </c>
      <c r="K7">
        <f t="shared" si="1"/>
        <v>0.14414892867651308</v>
      </c>
    </row>
    <row r="8" spans="1:15" x14ac:dyDescent="0.25">
      <c r="A8">
        <v>4.6900000000000004</v>
      </c>
      <c r="B8">
        <v>5</v>
      </c>
      <c r="C8">
        <v>2.4</v>
      </c>
      <c r="D8">
        <v>5.5</v>
      </c>
      <c r="E8">
        <v>257</v>
      </c>
      <c r="F8">
        <v>3.7</v>
      </c>
      <c r="G8">
        <v>0.3</v>
      </c>
      <c r="H8">
        <v>0.3</v>
      </c>
      <c r="J8">
        <f t="shared" si="0"/>
        <v>0.30242739395974921</v>
      </c>
      <c r="K8">
        <f t="shared" si="1"/>
        <v>0.15121369697987463</v>
      </c>
    </row>
    <row r="9" spans="1:15" x14ac:dyDescent="0.25">
      <c r="A9">
        <v>5.15</v>
      </c>
      <c r="B9">
        <v>5</v>
      </c>
      <c r="C9">
        <v>2.6</v>
      </c>
      <c r="D9">
        <v>5.5</v>
      </c>
      <c r="E9">
        <v>257</v>
      </c>
      <c r="F9">
        <v>3.7</v>
      </c>
      <c r="G9">
        <v>0.2</v>
      </c>
      <c r="H9">
        <v>0.3</v>
      </c>
      <c r="J9">
        <f t="shared" si="0"/>
        <v>0.31351791876133661</v>
      </c>
      <c r="K9">
        <f t="shared" si="1"/>
        <v>0.15675895938066828</v>
      </c>
    </row>
    <row r="10" spans="1:15" x14ac:dyDescent="0.25">
      <c r="A10">
        <v>5.61</v>
      </c>
      <c r="B10">
        <v>5</v>
      </c>
      <c r="C10">
        <v>2.7</v>
      </c>
      <c r="D10">
        <v>5.6</v>
      </c>
      <c r="E10">
        <v>257</v>
      </c>
      <c r="F10">
        <v>3.7</v>
      </c>
      <c r="G10">
        <v>0.1</v>
      </c>
      <c r="H10">
        <v>0.3</v>
      </c>
      <c r="J10">
        <f t="shared" si="0"/>
        <v>0.2906322393606498</v>
      </c>
      <c r="K10">
        <f t="shared" si="1"/>
        <v>0.15852667601489986</v>
      </c>
    </row>
    <row r="11" spans="1:15" x14ac:dyDescent="0.25">
      <c r="A11">
        <v>6.07</v>
      </c>
      <c r="B11">
        <v>5</v>
      </c>
      <c r="C11">
        <v>2.8</v>
      </c>
      <c r="D11">
        <v>5.5</v>
      </c>
      <c r="E11">
        <v>257</v>
      </c>
      <c r="F11">
        <v>3.8</v>
      </c>
      <c r="G11">
        <v>0</v>
      </c>
      <c r="H11">
        <v>0.3</v>
      </c>
      <c r="J11">
        <f t="shared" si="0"/>
        <v>0.27081997238198663</v>
      </c>
      <c r="K11">
        <f t="shared" si="1"/>
        <v>0.15797831722282554</v>
      </c>
    </row>
    <row r="12" spans="1:15" x14ac:dyDescent="0.25">
      <c r="A12">
        <v>6.53</v>
      </c>
      <c r="B12">
        <v>5</v>
      </c>
      <c r="C12">
        <v>3</v>
      </c>
      <c r="D12">
        <v>5.5</v>
      </c>
      <c r="E12">
        <v>257</v>
      </c>
      <c r="F12">
        <v>3.8</v>
      </c>
      <c r="G12">
        <v>0</v>
      </c>
      <c r="H12">
        <v>0.3</v>
      </c>
      <c r="J12">
        <f t="shared" si="0"/>
        <v>0.27300996462285204</v>
      </c>
      <c r="K12">
        <f t="shared" si="1"/>
        <v>0.13650498231142602</v>
      </c>
    </row>
    <row r="13" spans="1:15" x14ac:dyDescent="0.25">
      <c r="A13">
        <v>6.99</v>
      </c>
      <c r="B13">
        <v>5</v>
      </c>
      <c r="C13">
        <v>3</v>
      </c>
      <c r="D13">
        <v>5.6</v>
      </c>
      <c r="E13">
        <v>257</v>
      </c>
      <c r="F13">
        <v>3.7</v>
      </c>
      <c r="G13">
        <v>0</v>
      </c>
      <c r="H13">
        <v>0.4</v>
      </c>
      <c r="J13">
        <f t="shared" si="0"/>
        <v>0.2382596556389891</v>
      </c>
      <c r="K13">
        <f t="shared" si="1"/>
        <v>0.11912982781949455</v>
      </c>
    </row>
    <row r="14" spans="1:15" x14ac:dyDescent="0.25">
      <c r="A14">
        <v>7.45</v>
      </c>
      <c r="B14">
        <v>5</v>
      </c>
      <c r="C14">
        <v>3.1</v>
      </c>
      <c r="D14">
        <v>5.5</v>
      </c>
      <c r="E14">
        <v>257</v>
      </c>
      <c r="F14">
        <v>3.7</v>
      </c>
      <c r="G14">
        <v>-0.1</v>
      </c>
      <c r="H14">
        <v>0.3</v>
      </c>
      <c r="J14">
        <f t="shared" si="0"/>
        <v>0.22472714743518449</v>
      </c>
      <c r="K14">
        <f t="shared" si="1"/>
        <v>0.11985447863209839</v>
      </c>
    </row>
    <row r="15" spans="1:15" x14ac:dyDescent="0.25">
      <c r="A15">
        <v>7.92</v>
      </c>
      <c r="B15">
        <v>5</v>
      </c>
      <c r="C15">
        <v>3.3</v>
      </c>
      <c r="D15">
        <v>5.2</v>
      </c>
      <c r="E15">
        <v>257</v>
      </c>
      <c r="F15">
        <v>3.6</v>
      </c>
      <c r="G15">
        <v>-0.2</v>
      </c>
      <c r="H15">
        <v>0.3</v>
      </c>
      <c r="J15">
        <f t="shared" si="0"/>
        <v>0.22535924747141295</v>
      </c>
      <c r="K15">
        <f t="shared" si="1"/>
        <v>0.1193078368966304</v>
      </c>
    </row>
    <row r="16" spans="1:15" x14ac:dyDescent="0.25">
      <c r="A16">
        <v>8.3800000000000008</v>
      </c>
      <c r="B16">
        <v>5</v>
      </c>
      <c r="C16">
        <v>3.3</v>
      </c>
      <c r="D16">
        <v>5.3</v>
      </c>
      <c r="E16">
        <v>256</v>
      </c>
      <c r="F16">
        <v>3.4</v>
      </c>
      <c r="G16">
        <v>-0.2</v>
      </c>
      <c r="H16">
        <v>0.3</v>
      </c>
      <c r="J16">
        <f t="shared" si="0"/>
        <v>0.20129718873483907</v>
      </c>
      <c r="K16">
        <f t="shared" si="1"/>
        <v>0.10656909991844421</v>
      </c>
    </row>
    <row r="17" spans="1:14" x14ac:dyDescent="0.25">
      <c r="A17">
        <v>8.85</v>
      </c>
      <c r="B17">
        <v>5</v>
      </c>
      <c r="C17">
        <v>3.6</v>
      </c>
      <c r="D17">
        <v>5.6</v>
      </c>
      <c r="E17">
        <v>256</v>
      </c>
      <c r="F17">
        <v>3.7</v>
      </c>
      <c r="G17">
        <v>-0.3</v>
      </c>
      <c r="H17">
        <v>0.3</v>
      </c>
      <c r="J17">
        <f t="shared" si="0"/>
        <v>0.21233436114392551</v>
      </c>
      <c r="K17">
        <f t="shared" si="1"/>
        <v>0.10616718057196275</v>
      </c>
    </row>
    <row r="18" spans="1:14" x14ac:dyDescent="0.25">
      <c r="A18">
        <v>9.3000000000000007</v>
      </c>
      <c r="B18">
        <v>5</v>
      </c>
      <c r="C18">
        <v>3.9</v>
      </c>
      <c r="D18">
        <v>5.6</v>
      </c>
      <c r="E18">
        <v>256</v>
      </c>
      <c r="F18">
        <v>4</v>
      </c>
      <c r="G18">
        <v>-0.4</v>
      </c>
      <c r="H18">
        <v>0.3</v>
      </c>
      <c r="J18">
        <f t="shared" si="0"/>
        <v>0.22112546769336761</v>
      </c>
      <c r="K18">
        <f t="shared" si="1"/>
        <v>0.1057556584620454</v>
      </c>
    </row>
    <row r="19" spans="1:14" x14ac:dyDescent="0.25">
      <c r="A19">
        <v>9.77</v>
      </c>
      <c r="B19">
        <v>5</v>
      </c>
      <c r="C19">
        <v>4</v>
      </c>
      <c r="D19">
        <v>5.7</v>
      </c>
      <c r="E19">
        <v>256</v>
      </c>
      <c r="F19">
        <v>3.7</v>
      </c>
      <c r="G19">
        <v>-0.6</v>
      </c>
      <c r="H19">
        <v>0.3</v>
      </c>
      <c r="J19">
        <f t="shared" si="0"/>
        <v>0.20907347603723014</v>
      </c>
      <c r="K19">
        <f t="shared" si="1"/>
        <v>0.11324813285349966</v>
      </c>
      <c r="M19" s="1"/>
      <c r="N19" t="s">
        <v>10</v>
      </c>
    </row>
    <row r="20" spans="1:14" x14ac:dyDescent="0.25">
      <c r="A20">
        <v>10.23</v>
      </c>
      <c r="B20">
        <v>5</v>
      </c>
      <c r="C20">
        <v>4.3</v>
      </c>
      <c r="D20">
        <v>5.8</v>
      </c>
      <c r="E20">
        <v>256</v>
      </c>
      <c r="F20">
        <v>3.7</v>
      </c>
      <c r="G20">
        <v>-0.7</v>
      </c>
      <c r="H20">
        <v>0.3</v>
      </c>
      <c r="J20">
        <f t="shared" si="0"/>
        <v>0.2145306370003926</v>
      </c>
      <c r="K20">
        <f t="shared" si="1"/>
        <v>0.11123810807427764</v>
      </c>
      <c r="M20" s="3"/>
      <c r="N20" t="s">
        <v>11</v>
      </c>
    </row>
    <row r="21" spans="1:14" x14ac:dyDescent="0.25">
      <c r="A21">
        <v>10.74</v>
      </c>
      <c r="B21">
        <v>5</v>
      </c>
      <c r="C21">
        <v>4.5</v>
      </c>
      <c r="D21">
        <v>5.7</v>
      </c>
      <c r="E21">
        <v>256</v>
      </c>
      <c r="F21">
        <v>3.7</v>
      </c>
      <c r="G21">
        <v>-1</v>
      </c>
      <c r="H21">
        <v>0.3</v>
      </c>
      <c r="J21">
        <f t="shared" si="0"/>
        <v>0.20905774459986942</v>
      </c>
      <c r="K21">
        <f t="shared" si="1"/>
        <v>0.12255109166199242</v>
      </c>
    </row>
    <row r="22" spans="1:14" x14ac:dyDescent="0.25">
      <c r="A22" t="s">
        <v>9</v>
      </c>
    </row>
    <row r="23" spans="1:14" x14ac:dyDescent="0.25">
      <c r="A23">
        <v>2.74</v>
      </c>
      <c r="B23">
        <v>4</v>
      </c>
      <c r="C23">
        <v>2</v>
      </c>
      <c r="D23">
        <v>5.3</v>
      </c>
      <c r="E23">
        <v>257</v>
      </c>
      <c r="F23">
        <v>3.7</v>
      </c>
      <c r="G23">
        <v>0.5</v>
      </c>
      <c r="H23">
        <v>0.2</v>
      </c>
      <c r="J23">
        <f t="shared" ref="J23" si="2">(C23-$C$2)/(0.5*$K$1*$N$1*(A23^2))</f>
        <v>0.44303260697679947</v>
      </c>
      <c r="K23">
        <f>-(G23-$G$2)/(0.5*$K$1*$N$1*(A23^2))</f>
        <v>0.22151630348839974</v>
      </c>
    </row>
    <row r="24" spans="1:14" x14ac:dyDescent="0.25">
      <c r="A24">
        <v>3.21</v>
      </c>
      <c r="B24">
        <v>4</v>
      </c>
      <c r="C24">
        <v>2.2000000000000002</v>
      </c>
      <c r="D24">
        <v>5.4</v>
      </c>
      <c r="E24">
        <v>257</v>
      </c>
      <c r="F24">
        <v>3.7</v>
      </c>
      <c r="G24">
        <v>0.3</v>
      </c>
      <c r="H24">
        <v>0.3</v>
      </c>
      <c r="J24">
        <f t="shared" ref="J24:J87" si="3">(C24-$C$2)/(0.5*$K$1*$N$1*(A24^2))</f>
        <v>0.48419244768670061</v>
      </c>
      <c r="K24">
        <f>-(G24-$G$2)/(0.5*$K$1*$N$1*(A24^2))</f>
        <v>0.32279496512446698</v>
      </c>
    </row>
    <row r="25" spans="1:14" x14ac:dyDescent="0.25">
      <c r="A25">
        <v>3.68</v>
      </c>
      <c r="B25">
        <v>4</v>
      </c>
      <c r="C25">
        <v>2.5</v>
      </c>
      <c r="D25">
        <v>5.4</v>
      </c>
      <c r="E25">
        <v>257</v>
      </c>
      <c r="F25">
        <v>3.7</v>
      </c>
      <c r="G25">
        <v>0.2</v>
      </c>
      <c r="H25">
        <v>0.3</v>
      </c>
      <c r="J25">
        <f t="shared" si="3"/>
        <v>0.55261630880145285</v>
      </c>
      <c r="K25">
        <f t="shared" ref="K25:K87" si="4">-(G25-$G$2)/(0.5*$K$1*$N$1*(A25^2))</f>
        <v>0.30700906044525156</v>
      </c>
    </row>
    <row r="26" spans="1:14" x14ac:dyDescent="0.25">
      <c r="A26">
        <v>4.16</v>
      </c>
      <c r="B26">
        <v>4</v>
      </c>
      <c r="C26">
        <v>2.7</v>
      </c>
      <c r="D26">
        <v>5.4</v>
      </c>
      <c r="E26">
        <v>257</v>
      </c>
      <c r="F26">
        <v>3.7</v>
      </c>
      <c r="G26">
        <v>0</v>
      </c>
      <c r="H26">
        <v>0.3</v>
      </c>
      <c r="J26">
        <f t="shared" si="3"/>
        <v>0.52854607181388147</v>
      </c>
      <c r="K26">
        <f t="shared" si="4"/>
        <v>0.33634750024519722</v>
      </c>
    </row>
    <row r="27" spans="1:14" x14ac:dyDescent="0.25">
      <c r="A27" s="1">
        <v>4.63</v>
      </c>
      <c r="B27" s="1">
        <v>4</v>
      </c>
      <c r="C27" s="1">
        <v>3.1</v>
      </c>
      <c r="D27" s="1">
        <v>5.4</v>
      </c>
      <c r="E27" s="1">
        <v>257</v>
      </c>
      <c r="F27" s="1">
        <v>3.7</v>
      </c>
      <c r="G27" s="1">
        <v>-0.1</v>
      </c>
      <c r="H27" s="1">
        <v>0.3</v>
      </c>
      <c r="J27">
        <f t="shared" si="3"/>
        <v>0.58184338689462234</v>
      </c>
      <c r="K27">
        <f t="shared" si="4"/>
        <v>0.31031647301046522</v>
      </c>
    </row>
    <row r="28" spans="1:14" x14ac:dyDescent="0.25">
      <c r="A28">
        <v>5.1100000000000003</v>
      </c>
      <c r="B28">
        <v>4</v>
      </c>
      <c r="C28">
        <v>3.2</v>
      </c>
      <c r="D28">
        <v>5.4</v>
      </c>
      <c r="E28">
        <v>257</v>
      </c>
      <c r="F28">
        <v>3.7</v>
      </c>
      <c r="G28">
        <v>-0.2</v>
      </c>
      <c r="H28">
        <v>0.3</v>
      </c>
      <c r="J28">
        <f t="shared" si="3"/>
        <v>0.50951269337035632</v>
      </c>
      <c r="K28">
        <f t="shared" si="4"/>
        <v>0.28660089002082539</v>
      </c>
    </row>
    <row r="29" spans="1:14" x14ac:dyDescent="0.25">
      <c r="A29">
        <v>5.61</v>
      </c>
      <c r="B29">
        <v>4</v>
      </c>
      <c r="C29">
        <v>3.5</v>
      </c>
      <c r="D29">
        <v>5.4</v>
      </c>
      <c r="E29">
        <v>257</v>
      </c>
      <c r="F29">
        <v>3.7</v>
      </c>
      <c r="G29">
        <v>-0.4</v>
      </c>
      <c r="H29">
        <v>0.3</v>
      </c>
      <c r="J29">
        <f t="shared" si="3"/>
        <v>0.5020011407138496</v>
      </c>
      <c r="K29">
        <f t="shared" si="4"/>
        <v>0.2906322393606498</v>
      </c>
    </row>
    <row r="30" spans="1:14" x14ac:dyDescent="0.25">
      <c r="A30">
        <v>6.07</v>
      </c>
      <c r="B30">
        <v>4</v>
      </c>
      <c r="C30">
        <v>3.8</v>
      </c>
      <c r="D30">
        <v>5.4</v>
      </c>
      <c r="E30">
        <v>257</v>
      </c>
      <c r="F30">
        <v>3.7</v>
      </c>
      <c r="G30">
        <v>-0.5</v>
      </c>
      <c r="H30">
        <v>0.3</v>
      </c>
      <c r="J30">
        <f t="shared" si="3"/>
        <v>0.49650328270030886</v>
      </c>
      <c r="K30">
        <f t="shared" si="4"/>
        <v>0.27081997238198668</v>
      </c>
    </row>
    <row r="31" spans="1:14" x14ac:dyDescent="0.25">
      <c r="A31">
        <v>6.52</v>
      </c>
      <c r="B31">
        <v>4</v>
      </c>
      <c r="C31">
        <v>4.0999999999999996</v>
      </c>
      <c r="D31">
        <v>5.5</v>
      </c>
      <c r="E31">
        <v>257</v>
      </c>
      <c r="F31">
        <v>3.7</v>
      </c>
      <c r="G31">
        <v>-0.8</v>
      </c>
      <c r="H31">
        <v>0.3</v>
      </c>
      <c r="J31">
        <f t="shared" si="3"/>
        <v>0.48901439414517101</v>
      </c>
      <c r="K31">
        <f t="shared" si="4"/>
        <v>0.29340863648710264</v>
      </c>
    </row>
    <row r="32" spans="1:14" x14ac:dyDescent="0.25">
      <c r="A32">
        <v>6.99</v>
      </c>
      <c r="B32">
        <v>4</v>
      </c>
      <c r="C32">
        <v>4.5</v>
      </c>
      <c r="D32">
        <v>5.5</v>
      </c>
      <c r="E32">
        <v>257</v>
      </c>
      <c r="F32">
        <v>3.7</v>
      </c>
      <c r="G32">
        <v>-0.9</v>
      </c>
      <c r="H32">
        <v>0.3</v>
      </c>
      <c r="J32">
        <f t="shared" si="3"/>
        <v>0.49353785810933459</v>
      </c>
      <c r="K32">
        <f t="shared" si="4"/>
        <v>0.27229674930170183</v>
      </c>
    </row>
    <row r="33" spans="1:11" x14ac:dyDescent="0.25">
      <c r="A33">
        <v>7.45</v>
      </c>
      <c r="B33">
        <v>4</v>
      </c>
      <c r="C33">
        <v>4.8</v>
      </c>
      <c r="D33">
        <v>5.5</v>
      </c>
      <c r="E33">
        <v>257</v>
      </c>
      <c r="F33">
        <v>3.7</v>
      </c>
      <c r="G33">
        <v>-1.2</v>
      </c>
      <c r="H33">
        <v>0.3</v>
      </c>
      <c r="J33">
        <f t="shared" si="3"/>
        <v>0.47941791452839355</v>
      </c>
      <c r="K33">
        <f t="shared" si="4"/>
        <v>0.28465438675123367</v>
      </c>
    </row>
    <row r="34" spans="1:11" x14ac:dyDescent="0.25">
      <c r="A34">
        <v>7.91</v>
      </c>
      <c r="B34">
        <v>4</v>
      </c>
      <c r="C34">
        <v>5.2</v>
      </c>
      <c r="D34">
        <v>5.5</v>
      </c>
      <c r="E34">
        <v>257</v>
      </c>
      <c r="F34">
        <v>3.7</v>
      </c>
      <c r="G34">
        <v>-1.4</v>
      </c>
      <c r="H34">
        <v>0.3</v>
      </c>
      <c r="J34">
        <f t="shared" si="3"/>
        <v>0.47843876354326226</v>
      </c>
      <c r="K34">
        <f t="shared" si="4"/>
        <v>0.27908927873356959</v>
      </c>
    </row>
    <row r="35" spans="1:11" x14ac:dyDescent="0.25">
      <c r="A35">
        <v>8.39</v>
      </c>
      <c r="B35">
        <v>4</v>
      </c>
      <c r="C35">
        <v>5.6</v>
      </c>
      <c r="D35">
        <v>5.6</v>
      </c>
      <c r="E35">
        <v>257</v>
      </c>
      <c r="F35">
        <v>3.7</v>
      </c>
      <c r="G35">
        <v>-1.7</v>
      </c>
      <c r="H35">
        <v>0.3</v>
      </c>
      <c r="J35">
        <f t="shared" si="3"/>
        <v>0.47251205748074282</v>
      </c>
      <c r="K35">
        <f t="shared" si="4"/>
        <v>0.28350723448844573</v>
      </c>
    </row>
    <row r="37" spans="1:11" x14ac:dyDescent="0.25">
      <c r="A37" s="2">
        <v>2.74</v>
      </c>
      <c r="B37" s="2">
        <v>3</v>
      </c>
      <c r="C37" s="2">
        <v>2</v>
      </c>
      <c r="D37" s="2">
        <v>5.3</v>
      </c>
      <c r="E37" s="2">
        <v>257</v>
      </c>
      <c r="F37" s="2">
        <v>3.7</v>
      </c>
      <c r="G37" s="2">
        <v>0.5</v>
      </c>
      <c r="H37" s="2">
        <v>0.3</v>
      </c>
      <c r="J37">
        <f t="shared" si="3"/>
        <v>0.44303260697679947</v>
      </c>
      <c r="K37">
        <f t="shared" si="4"/>
        <v>0.22151630348839974</v>
      </c>
    </row>
    <row r="38" spans="1:11" x14ac:dyDescent="0.25">
      <c r="A38">
        <v>3.2</v>
      </c>
      <c r="B38">
        <v>3</v>
      </c>
      <c r="C38">
        <v>2.4</v>
      </c>
      <c r="D38">
        <v>5.3</v>
      </c>
      <c r="E38">
        <v>257</v>
      </c>
      <c r="F38">
        <v>3.7</v>
      </c>
      <c r="G38">
        <v>0.3</v>
      </c>
      <c r="H38">
        <v>0.3</v>
      </c>
      <c r="J38">
        <f t="shared" si="3"/>
        <v>0.64963117190215214</v>
      </c>
      <c r="K38">
        <f t="shared" si="4"/>
        <v>0.32481558595107612</v>
      </c>
    </row>
    <row r="39" spans="1:11" x14ac:dyDescent="0.25">
      <c r="A39">
        <v>3.68</v>
      </c>
      <c r="B39">
        <v>3</v>
      </c>
      <c r="C39">
        <v>2.6</v>
      </c>
      <c r="D39">
        <v>5.4</v>
      </c>
      <c r="E39">
        <v>257</v>
      </c>
      <c r="F39">
        <v>3.7</v>
      </c>
      <c r="G39">
        <v>0.1</v>
      </c>
      <c r="H39">
        <v>0.3</v>
      </c>
      <c r="J39">
        <f t="shared" si="3"/>
        <v>0.61401812089050323</v>
      </c>
      <c r="K39">
        <f t="shared" si="4"/>
        <v>0.36841087253430194</v>
      </c>
    </row>
    <row r="40" spans="1:11" x14ac:dyDescent="0.25">
      <c r="A40">
        <v>4.16</v>
      </c>
      <c r="B40">
        <v>3</v>
      </c>
      <c r="C40">
        <v>2.9</v>
      </c>
      <c r="D40">
        <v>5.4</v>
      </c>
      <c r="E40">
        <v>257</v>
      </c>
      <c r="F40">
        <v>3.7</v>
      </c>
      <c r="G40">
        <v>-0.1</v>
      </c>
      <c r="H40">
        <v>0.3</v>
      </c>
      <c r="J40">
        <f t="shared" si="3"/>
        <v>0.62464535759822337</v>
      </c>
      <c r="K40">
        <f t="shared" si="4"/>
        <v>0.38439714313736828</v>
      </c>
    </row>
    <row r="41" spans="1:11" x14ac:dyDescent="0.25">
      <c r="A41">
        <v>4.4800000000000004</v>
      </c>
      <c r="B41">
        <v>3</v>
      </c>
      <c r="C41">
        <v>3.1</v>
      </c>
      <c r="D41">
        <v>5.4</v>
      </c>
      <c r="E41">
        <v>257</v>
      </c>
      <c r="F41">
        <v>3.7</v>
      </c>
      <c r="G41">
        <v>-0.2</v>
      </c>
      <c r="H41">
        <v>0.3</v>
      </c>
      <c r="J41">
        <f t="shared" si="3"/>
        <v>0.62145839148802839</v>
      </c>
      <c r="K41">
        <f t="shared" si="4"/>
        <v>0.37287503489281698</v>
      </c>
    </row>
    <row r="42" spans="1:11" x14ac:dyDescent="0.25">
      <c r="A42">
        <v>4.55</v>
      </c>
      <c r="B42">
        <v>3</v>
      </c>
      <c r="C42">
        <v>3.3</v>
      </c>
      <c r="D42">
        <v>5.4</v>
      </c>
      <c r="E42">
        <v>257</v>
      </c>
      <c r="F42">
        <v>3.7</v>
      </c>
      <c r="G42">
        <v>-0.3</v>
      </c>
      <c r="H42">
        <v>0.3</v>
      </c>
      <c r="J42">
        <f t="shared" si="3"/>
        <v>0.68281484364646006</v>
      </c>
      <c r="K42">
        <f t="shared" si="4"/>
        <v>0.40165579038027066</v>
      </c>
    </row>
    <row r="43" spans="1:11" x14ac:dyDescent="0.25">
      <c r="A43">
        <v>4.6399999999999997</v>
      </c>
      <c r="B43">
        <v>3</v>
      </c>
      <c r="C43">
        <v>3.4</v>
      </c>
      <c r="D43">
        <v>5.4</v>
      </c>
      <c r="E43">
        <v>257</v>
      </c>
      <c r="F43">
        <v>3.7</v>
      </c>
      <c r="G43">
        <v>-0.4</v>
      </c>
      <c r="H43">
        <v>0.3</v>
      </c>
      <c r="J43">
        <f t="shared" si="3"/>
        <v>0.6952057725468932</v>
      </c>
      <c r="K43">
        <f t="shared" si="4"/>
        <v>0.42484797211199038</v>
      </c>
    </row>
    <row r="44" spans="1:11" x14ac:dyDescent="0.25">
      <c r="A44" s="1">
        <v>4.72</v>
      </c>
      <c r="B44" s="1">
        <v>3</v>
      </c>
      <c r="C44" s="1">
        <v>5.5</v>
      </c>
      <c r="D44" s="1">
        <v>5.4</v>
      </c>
      <c r="E44" s="1">
        <v>257</v>
      </c>
      <c r="F44" s="1">
        <v>3.7</v>
      </c>
      <c r="G44" s="1">
        <v>-1.7</v>
      </c>
      <c r="H44" s="1">
        <v>0.3</v>
      </c>
      <c r="J44">
        <f t="shared" si="3"/>
        <v>1.4556515773733956</v>
      </c>
      <c r="K44">
        <f t="shared" si="4"/>
        <v>0.89578558607593572</v>
      </c>
    </row>
    <row r="45" spans="1:11" x14ac:dyDescent="0.25">
      <c r="A45">
        <v>4.84</v>
      </c>
      <c r="B45">
        <v>3</v>
      </c>
      <c r="C45">
        <v>5.7</v>
      </c>
      <c r="D45">
        <v>5.4</v>
      </c>
      <c r="E45">
        <v>257</v>
      </c>
      <c r="F45">
        <v>3.8</v>
      </c>
      <c r="G45">
        <v>-1.8</v>
      </c>
      <c r="H45">
        <v>0.3</v>
      </c>
      <c r="J45">
        <f t="shared" si="3"/>
        <v>1.4553584071026979</v>
      </c>
      <c r="K45">
        <f t="shared" si="4"/>
        <v>0.88741366286749879</v>
      </c>
    </row>
    <row r="46" spans="1:11" x14ac:dyDescent="0.25">
      <c r="A46">
        <v>4.92</v>
      </c>
      <c r="B46">
        <v>3</v>
      </c>
      <c r="C46">
        <v>5.8</v>
      </c>
      <c r="D46">
        <v>5.5</v>
      </c>
      <c r="E46">
        <v>257</v>
      </c>
      <c r="F46">
        <v>3.8</v>
      </c>
      <c r="G46">
        <v>-1.9</v>
      </c>
      <c r="H46">
        <v>0.3</v>
      </c>
      <c r="J46">
        <f t="shared" si="3"/>
        <v>1.4427660371414053</v>
      </c>
      <c r="K46">
        <f t="shared" si="4"/>
        <v>0.89314088013515569</v>
      </c>
    </row>
    <row r="47" spans="1:11" x14ac:dyDescent="0.25">
      <c r="A47">
        <v>5.09</v>
      </c>
      <c r="B47">
        <v>3</v>
      </c>
      <c r="C47">
        <v>6.1</v>
      </c>
      <c r="D47">
        <v>5.5</v>
      </c>
      <c r="E47">
        <v>257</v>
      </c>
      <c r="F47">
        <v>3.8</v>
      </c>
      <c r="G47">
        <v>-2.1</v>
      </c>
      <c r="H47">
        <v>0.3</v>
      </c>
      <c r="J47">
        <f t="shared" si="3"/>
        <v>1.4442879061592315</v>
      </c>
      <c r="K47">
        <f t="shared" si="4"/>
        <v>0.8986680304990774</v>
      </c>
    </row>
    <row r="48" spans="1:11" x14ac:dyDescent="0.25">
      <c r="A48">
        <v>5.55</v>
      </c>
      <c r="B48">
        <v>3</v>
      </c>
      <c r="C48">
        <v>6.8</v>
      </c>
      <c r="G48">
        <v>-2.5</v>
      </c>
      <c r="J48">
        <f t="shared" si="3"/>
        <v>1.4037643308759766</v>
      </c>
      <c r="K48">
        <f t="shared" si="4"/>
        <v>0.86385497284675494</v>
      </c>
    </row>
    <row r="49" spans="1:11" x14ac:dyDescent="0.25">
      <c r="A49">
        <v>8.39</v>
      </c>
      <c r="B49">
        <v>3</v>
      </c>
    </row>
    <row r="50" spans="1:11" x14ac:dyDescent="0.25">
      <c r="A50">
        <v>9.3000000000000007</v>
      </c>
    </row>
    <row r="53" spans="1:11" x14ac:dyDescent="0.25">
      <c r="A53">
        <v>2.71</v>
      </c>
      <c r="B53">
        <v>2</v>
      </c>
      <c r="C53">
        <v>2</v>
      </c>
      <c r="D53">
        <v>5.2</v>
      </c>
      <c r="E53">
        <v>257</v>
      </c>
      <c r="F53">
        <v>3.6</v>
      </c>
      <c r="G53">
        <v>0.5</v>
      </c>
      <c r="H53">
        <v>0.3</v>
      </c>
      <c r="J53">
        <f t="shared" si="3"/>
        <v>0.45289573945602862</v>
      </c>
      <c r="K53">
        <f t="shared" si="4"/>
        <v>0.22644786972801431</v>
      </c>
    </row>
    <row r="54" spans="1:11" x14ac:dyDescent="0.25">
      <c r="A54">
        <v>3.19</v>
      </c>
      <c r="B54">
        <v>2</v>
      </c>
      <c r="C54">
        <v>2</v>
      </c>
      <c r="D54">
        <v>5.2</v>
      </c>
      <c r="E54">
        <v>257</v>
      </c>
      <c r="F54">
        <v>3.6</v>
      </c>
      <c r="G54">
        <v>0.5</v>
      </c>
      <c r="H54">
        <v>0.3</v>
      </c>
      <c r="J54">
        <f t="shared" si="3"/>
        <v>0.3268552392506972</v>
      </c>
      <c r="K54">
        <f t="shared" si="4"/>
        <v>0.1634276196253486</v>
      </c>
    </row>
    <row r="55" spans="1:11" x14ac:dyDescent="0.25">
      <c r="A55">
        <v>3.66</v>
      </c>
      <c r="B55">
        <v>2</v>
      </c>
      <c r="C55">
        <v>2</v>
      </c>
      <c r="D55">
        <v>5.2</v>
      </c>
      <c r="E55">
        <v>257</v>
      </c>
      <c r="F55">
        <v>3.6</v>
      </c>
      <c r="G55">
        <v>0.5</v>
      </c>
      <c r="H55">
        <v>0.3</v>
      </c>
      <c r="J55">
        <f t="shared" si="3"/>
        <v>0.24829881454649436</v>
      </c>
      <c r="K55">
        <f t="shared" si="4"/>
        <v>0.12414940727324718</v>
      </c>
    </row>
    <row r="56" spans="1:11" x14ac:dyDescent="0.25">
      <c r="A56">
        <v>4.1500000000000004</v>
      </c>
      <c r="B56">
        <v>2</v>
      </c>
      <c r="C56">
        <v>2</v>
      </c>
      <c r="D56">
        <v>5.2</v>
      </c>
      <c r="E56">
        <v>257</v>
      </c>
      <c r="F56">
        <v>3.6</v>
      </c>
      <c r="G56">
        <v>0.5</v>
      </c>
      <c r="H56">
        <v>0.3</v>
      </c>
      <c r="J56">
        <f t="shared" si="3"/>
        <v>0.19312594571862499</v>
      </c>
      <c r="K56">
        <f t="shared" si="4"/>
        <v>9.6562972859312493E-2</v>
      </c>
    </row>
    <row r="57" spans="1:11" x14ac:dyDescent="0.25">
      <c r="A57">
        <v>4.62</v>
      </c>
      <c r="B57">
        <v>2</v>
      </c>
      <c r="C57">
        <v>2</v>
      </c>
      <c r="D57">
        <v>5.2</v>
      </c>
      <c r="E57">
        <v>257</v>
      </c>
      <c r="F57">
        <v>3.6</v>
      </c>
      <c r="G57">
        <v>0.5</v>
      </c>
      <c r="H57">
        <v>0.3</v>
      </c>
      <c r="J57">
        <f t="shared" si="3"/>
        <v>0.15583064410988456</v>
      </c>
      <c r="K57">
        <f t="shared" si="4"/>
        <v>7.7915322054942282E-2</v>
      </c>
    </row>
    <row r="58" spans="1:11" x14ac:dyDescent="0.25">
      <c r="A58">
        <v>5.09</v>
      </c>
      <c r="B58">
        <v>2</v>
      </c>
      <c r="C58">
        <v>2</v>
      </c>
      <c r="D58">
        <v>5.2</v>
      </c>
      <c r="E58">
        <v>257</v>
      </c>
      <c r="F58">
        <v>3.6</v>
      </c>
      <c r="G58">
        <v>0.5</v>
      </c>
      <c r="H58">
        <v>0.3</v>
      </c>
      <c r="J58">
        <f t="shared" si="3"/>
        <v>0.12838114721415389</v>
      </c>
      <c r="K58">
        <f t="shared" si="4"/>
        <v>6.4190573607076945E-2</v>
      </c>
    </row>
    <row r="59" spans="1:11" x14ac:dyDescent="0.25">
      <c r="A59">
        <v>5.56</v>
      </c>
      <c r="B59">
        <v>2</v>
      </c>
      <c r="C59">
        <v>3.2</v>
      </c>
      <c r="D59">
        <v>5.2</v>
      </c>
      <c r="E59">
        <v>257</v>
      </c>
      <c r="F59">
        <v>3.6</v>
      </c>
      <c r="G59">
        <v>0.5</v>
      </c>
      <c r="H59">
        <v>0.3</v>
      </c>
      <c r="J59">
        <f t="shared" si="3"/>
        <v>0.43037518763767679</v>
      </c>
      <c r="K59">
        <f t="shared" si="4"/>
        <v>5.3796898454709585E-2</v>
      </c>
    </row>
    <row r="60" spans="1:11" x14ac:dyDescent="0.25">
      <c r="A60">
        <v>6.02</v>
      </c>
    </row>
    <row r="63" spans="1:11" x14ac:dyDescent="0.25">
      <c r="A63">
        <v>9.44</v>
      </c>
      <c r="C63">
        <v>6.5</v>
      </c>
    </row>
    <row r="66" spans="1:11" x14ac:dyDescent="0.25">
      <c r="A66">
        <v>3.75</v>
      </c>
      <c r="B66" t="s">
        <v>12</v>
      </c>
    </row>
    <row r="67" spans="1:11" x14ac:dyDescent="0.25">
      <c r="A67">
        <v>4.63</v>
      </c>
      <c r="B67" t="s">
        <v>12</v>
      </c>
      <c r="C67">
        <v>2.1</v>
      </c>
      <c r="D67">
        <v>5.3</v>
      </c>
      <c r="F67">
        <v>3.6</v>
      </c>
      <c r="G67">
        <v>0.4</v>
      </c>
    </row>
    <row r="68" spans="1:11" x14ac:dyDescent="0.25">
      <c r="A68">
        <v>5.0999999999999996</v>
      </c>
      <c r="C68">
        <v>2.2000000000000002</v>
      </c>
      <c r="F68">
        <v>3.6</v>
      </c>
      <c r="G68">
        <v>0.4</v>
      </c>
    </row>
    <row r="69" spans="1:11" x14ac:dyDescent="0.25">
      <c r="A69">
        <v>6.03</v>
      </c>
      <c r="C69">
        <v>2.4</v>
      </c>
      <c r="D69">
        <v>5.3</v>
      </c>
      <c r="G69">
        <v>0.3</v>
      </c>
    </row>
    <row r="70" spans="1:11" x14ac:dyDescent="0.25">
      <c r="A70">
        <v>7.44</v>
      </c>
      <c r="C70">
        <v>2.9</v>
      </c>
      <c r="D70">
        <v>5.4</v>
      </c>
      <c r="F70">
        <v>3.5</v>
      </c>
      <c r="G70">
        <v>0</v>
      </c>
    </row>
    <row r="73" spans="1:11" x14ac:dyDescent="0.25">
      <c r="A73">
        <v>2.67</v>
      </c>
      <c r="B73">
        <v>4</v>
      </c>
      <c r="C73">
        <v>2</v>
      </c>
      <c r="D73">
        <v>5.3</v>
      </c>
      <c r="E73">
        <v>257</v>
      </c>
      <c r="F73">
        <v>3.7</v>
      </c>
      <c r="G73">
        <v>0.5</v>
      </c>
      <c r="H73">
        <v>0.3</v>
      </c>
      <c r="J73">
        <f t="shared" si="3"/>
        <v>0.46656729651685674</v>
      </c>
      <c r="K73">
        <f t="shared" si="4"/>
        <v>0.23328364825842837</v>
      </c>
    </row>
    <row r="74" spans="1:11" x14ac:dyDescent="0.25">
      <c r="A74">
        <v>3.19</v>
      </c>
      <c r="B74">
        <v>4</v>
      </c>
      <c r="C74">
        <v>2.2000000000000002</v>
      </c>
      <c r="D74">
        <v>5.3</v>
      </c>
      <c r="E74">
        <v>257</v>
      </c>
      <c r="F74">
        <v>3.7</v>
      </c>
      <c r="G74">
        <v>0.4</v>
      </c>
      <c r="H74">
        <v>0.3</v>
      </c>
      <c r="J74">
        <f t="shared" si="3"/>
        <v>0.490282858876046</v>
      </c>
      <c r="K74">
        <f t="shared" si="4"/>
        <v>0.24514142943802292</v>
      </c>
    </row>
    <row r="75" spans="1:11" x14ac:dyDescent="0.25">
      <c r="A75">
        <v>3.66</v>
      </c>
      <c r="B75">
        <v>4</v>
      </c>
      <c r="C75">
        <v>2.4</v>
      </c>
      <c r="D75">
        <v>5.3</v>
      </c>
      <c r="E75">
        <v>257</v>
      </c>
      <c r="F75">
        <v>3.7</v>
      </c>
      <c r="G75">
        <v>0.3</v>
      </c>
      <c r="H75">
        <v>0.3</v>
      </c>
      <c r="J75">
        <f t="shared" si="3"/>
        <v>0.49659762909298871</v>
      </c>
      <c r="K75">
        <f t="shared" si="4"/>
        <v>0.24829881454649438</v>
      </c>
    </row>
    <row r="76" spans="1:11" x14ac:dyDescent="0.25">
      <c r="A76">
        <v>4.1500000000000004</v>
      </c>
      <c r="B76">
        <v>4</v>
      </c>
      <c r="C76">
        <v>2.7</v>
      </c>
      <c r="D76">
        <v>5.3</v>
      </c>
      <c r="E76">
        <v>257</v>
      </c>
      <c r="F76">
        <v>3.7</v>
      </c>
      <c r="G76">
        <v>0</v>
      </c>
      <c r="H76">
        <v>0.3</v>
      </c>
      <c r="J76">
        <f t="shared" si="3"/>
        <v>0.53109635072621886</v>
      </c>
      <c r="K76">
        <f t="shared" si="4"/>
        <v>0.33797040500759379</v>
      </c>
    </row>
    <row r="77" spans="1:11" x14ac:dyDescent="0.25">
      <c r="A77">
        <v>4.2300000000000004</v>
      </c>
      <c r="B77">
        <v>4</v>
      </c>
      <c r="C77">
        <v>2.7</v>
      </c>
      <c r="D77">
        <v>5.3</v>
      </c>
      <c r="E77">
        <v>257</v>
      </c>
      <c r="F77">
        <v>3.8</v>
      </c>
      <c r="G77">
        <v>-0.1</v>
      </c>
      <c r="H77">
        <v>0.3</v>
      </c>
      <c r="J77">
        <f t="shared" si="3"/>
        <v>0.51119756441841768</v>
      </c>
      <c r="K77">
        <f t="shared" si="4"/>
        <v>0.37178004684975824</v>
      </c>
    </row>
    <row r="78" spans="1:11" x14ac:dyDescent="0.25">
      <c r="A78">
        <v>4.32</v>
      </c>
      <c r="B78">
        <v>4</v>
      </c>
      <c r="C78">
        <v>2.7</v>
      </c>
      <c r="D78">
        <v>5.3</v>
      </c>
      <c r="E78">
        <v>257</v>
      </c>
      <c r="F78">
        <v>3.7</v>
      </c>
      <c r="G78">
        <v>-0.1</v>
      </c>
      <c r="H78">
        <v>0.3</v>
      </c>
      <c r="J78">
        <f t="shared" si="3"/>
        <v>0.49011953984387363</v>
      </c>
      <c r="K78">
        <f t="shared" si="4"/>
        <v>0.35645057443190803</v>
      </c>
    </row>
    <row r="79" spans="1:11" x14ac:dyDescent="0.25">
      <c r="A79">
        <v>4.45</v>
      </c>
      <c r="B79">
        <v>4</v>
      </c>
      <c r="C79">
        <v>2.8</v>
      </c>
      <c r="D79">
        <v>5.3</v>
      </c>
      <c r="E79">
        <v>257</v>
      </c>
      <c r="F79">
        <v>3.7</v>
      </c>
      <c r="G79">
        <v>-0.1</v>
      </c>
      <c r="H79">
        <v>0.3</v>
      </c>
      <c r="J79">
        <f t="shared" si="3"/>
        <v>0.50389268023820522</v>
      </c>
      <c r="K79">
        <f t="shared" si="4"/>
        <v>0.33592845349213685</v>
      </c>
    </row>
    <row r="80" spans="1:11" x14ac:dyDescent="0.25">
      <c r="A80">
        <v>4.54</v>
      </c>
      <c r="B80">
        <v>4</v>
      </c>
      <c r="C80">
        <v>2.8</v>
      </c>
      <c r="D80">
        <v>5.3</v>
      </c>
      <c r="E80">
        <v>257</v>
      </c>
      <c r="F80">
        <v>3.7</v>
      </c>
      <c r="G80">
        <v>-0.1</v>
      </c>
      <c r="H80">
        <v>0.3</v>
      </c>
      <c r="J80">
        <f t="shared" si="3"/>
        <v>0.48411257740384345</v>
      </c>
      <c r="K80">
        <f t="shared" si="4"/>
        <v>0.32274171826922904</v>
      </c>
    </row>
    <row r="81" spans="1:11" x14ac:dyDescent="0.25">
      <c r="A81">
        <v>4.63</v>
      </c>
      <c r="B81">
        <v>4</v>
      </c>
      <c r="C81">
        <v>2.9</v>
      </c>
      <c r="D81">
        <v>5.3</v>
      </c>
      <c r="E81">
        <v>257</v>
      </c>
      <c r="F81">
        <v>3.7</v>
      </c>
      <c r="G81">
        <v>-0.1</v>
      </c>
      <c r="H81">
        <v>0.3</v>
      </c>
      <c r="J81">
        <f t="shared" si="3"/>
        <v>0.50426426864200602</v>
      </c>
      <c r="K81">
        <f t="shared" si="4"/>
        <v>0.31031647301046522</v>
      </c>
    </row>
    <row r="82" spans="1:11" x14ac:dyDescent="0.25">
      <c r="A82">
        <v>4.71</v>
      </c>
      <c r="B82">
        <v>4</v>
      </c>
      <c r="C82">
        <v>2.9</v>
      </c>
      <c r="D82">
        <v>5.3</v>
      </c>
      <c r="E82">
        <v>257</v>
      </c>
      <c r="F82">
        <v>3.7</v>
      </c>
      <c r="G82">
        <v>-0.1</v>
      </c>
      <c r="H82">
        <v>0.3</v>
      </c>
      <c r="J82">
        <f t="shared" si="3"/>
        <v>0.48727974993133888</v>
      </c>
      <c r="K82">
        <f t="shared" si="4"/>
        <v>0.29986446149620855</v>
      </c>
    </row>
    <row r="83" spans="1:11" x14ac:dyDescent="0.25">
      <c r="A83">
        <v>4.8</v>
      </c>
      <c r="B83">
        <v>4</v>
      </c>
      <c r="C83">
        <v>3</v>
      </c>
      <c r="D83">
        <v>5.5</v>
      </c>
      <c r="E83">
        <v>254</v>
      </c>
      <c r="F83">
        <v>3.7</v>
      </c>
      <c r="G83">
        <v>-0.1</v>
      </c>
      <c r="H83">
        <v>0.3</v>
      </c>
      <c r="J83">
        <f t="shared" si="3"/>
        <v>0.50526868925722968</v>
      </c>
      <c r="K83">
        <f t="shared" si="4"/>
        <v>0.28872496528984554</v>
      </c>
    </row>
    <row r="84" spans="1:11" x14ac:dyDescent="0.25">
      <c r="A84">
        <v>4.92</v>
      </c>
      <c r="B84">
        <v>4</v>
      </c>
      <c r="C84">
        <v>3</v>
      </c>
      <c r="D84">
        <v>5.3</v>
      </c>
      <c r="E84">
        <v>257</v>
      </c>
      <c r="F84">
        <v>3.7</v>
      </c>
      <c r="G84">
        <v>-0.2</v>
      </c>
      <c r="H84">
        <v>0.3</v>
      </c>
      <c r="J84">
        <f t="shared" si="3"/>
        <v>0.4809220123804685</v>
      </c>
      <c r="K84">
        <f t="shared" si="4"/>
        <v>0.30916415081601545</v>
      </c>
    </row>
    <row r="85" spans="1:11" x14ac:dyDescent="0.25">
      <c r="A85">
        <v>5.3</v>
      </c>
      <c r="B85">
        <v>4</v>
      </c>
      <c r="C85">
        <v>3.2</v>
      </c>
      <c r="D85">
        <v>5.3</v>
      </c>
      <c r="E85">
        <v>257</v>
      </c>
      <c r="F85">
        <v>3.7</v>
      </c>
      <c r="G85">
        <v>-0.3</v>
      </c>
      <c r="H85">
        <v>0.3</v>
      </c>
      <c r="J85">
        <f t="shared" si="3"/>
        <v>0.47363639731420731</v>
      </c>
      <c r="K85">
        <f t="shared" si="4"/>
        <v>0.29602274832137954</v>
      </c>
    </row>
    <row r="86" spans="1:11" x14ac:dyDescent="0.25">
      <c r="A86">
        <v>6.02</v>
      </c>
      <c r="B86">
        <v>4</v>
      </c>
      <c r="C86">
        <v>3.7</v>
      </c>
      <c r="D86">
        <v>5.3</v>
      </c>
      <c r="E86">
        <v>257</v>
      </c>
      <c r="F86">
        <v>3.7</v>
      </c>
      <c r="G86">
        <v>-0.5</v>
      </c>
      <c r="H86">
        <v>0.3</v>
      </c>
      <c r="J86">
        <f t="shared" si="3"/>
        <v>0.48184031911154024</v>
      </c>
      <c r="K86">
        <f t="shared" si="4"/>
        <v>0.27533732520659437</v>
      </c>
    </row>
    <row r="87" spans="1:11" x14ac:dyDescent="0.25">
      <c r="A87">
        <v>6.48</v>
      </c>
      <c r="B87">
        <v>4</v>
      </c>
      <c r="C87">
        <v>4</v>
      </c>
      <c r="D87">
        <v>5.4</v>
      </c>
      <c r="E87">
        <v>257</v>
      </c>
      <c r="F87">
        <v>3.7</v>
      </c>
      <c r="G87">
        <v>-0.7</v>
      </c>
      <c r="H87">
        <v>0.3</v>
      </c>
      <c r="J87">
        <f t="shared" si="3"/>
        <v>0.47526743257587734</v>
      </c>
      <c r="K87">
        <f t="shared" si="4"/>
        <v>0.27723933566926173</v>
      </c>
    </row>
    <row r="88" spans="1:11" x14ac:dyDescent="0.25">
      <c r="A88">
        <v>6.94</v>
      </c>
      <c r="B88">
        <v>4</v>
      </c>
      <c r="C88">
        <v>4.4000000000000004</v>
      </c>
      <c r="D88">
        <v>5.4</v>
      </c>
      <c r="E88">
        <v>257</v>
      </c>
      <c r="F88">
        <v>3.7</v>
      </c>
      <c r="G88">
        <v>-1</v>
      </c>
      <c r="H88">
        <v>0.3</v>
      </c>
      <c r="J88">
        <f t="shared" ref="J88:J116" si="5">(C88-$C$2)/(0.5*$K$1*$N$1*(A88^2))</f>
        <v>0.48341031818579061</v>
      </c>
      <c r="K88">
        <f t="shared" ref="K88:K116" si="6">-(G88-$G$2)/(0.5*$K$1*$N$1*(A88^2))</f>
        <v>0.29349912175565857</v>
      </c>
    </row>
    <row r="89" spans="1:11" x14ac:dyDescent="0.25">
      <c r="A89">
        <v>7.4</v>
      </c>
      <c r="B89">
        <v>4</v>
      </c>
      <c r="C89">
        <v>4.8</v>
      </c>
      <c r="D89">
        <v>5.5</v>
      </c>
      <c r="E89">
        <v>257</v>
      </c>
      <c r="F89">
        <v>3.7</v>
      </c>
      <c r="G89">
        <v>-1.2</v>
      </c>
      <c r="H89">
        <v>0.3</v>
      </c>
      <c r="J89">
        <f t="shared" si="5"/>
        <v>0.4859184222262995</v>
      </c>
      <c r="K89">
        <f t="shared" si="6"/>
        <v>0.28851406319686534</v>
      </c>
    </row>
    <row r="90" spans="1:11" x14ac:dyDescent="0.25">
      <c r="A90">
        <v>7.9</v>
      </c>
      <c r="B90">
        <v>4</v>
      </c>
      <c r="C90">
        <v>5.3</v>
      </c>
      <c r="D90">
        <v>5.4</v>
      </c>
      <c r="E90">
        <v>257</v>
      </c>
      <c r="F90">
        <v>3.7</v>
      </c>
      <c r="G90">
        <v>-1.5</v>
      </c>
      <c r="H90">
        <v>0.3</v>
      </c>
      <c r="J90">
        <f t="shared" si="5"/>
        <v>0.49297439995651238</v>
      </c>
      <c r="K90">
        <f t="shared" si="6"/>
        <v>0.29311991348765604</v>
      </c>
    </row>
    <row r="91" spans="1:11" x14ac:dyDescent="0.25">
      <c r="A91">
        <v>8.3699999999999992</v>
      </c>
      <c r="B91">
        <v>4</v>
      </c>
      <c r="C91">
        <v>5.8</v>
      </c>
      <c r="D91">
        <v>5.4</v>
      </c>
      <c r="E91">
        <v>257</v>
      </c>
      <c r="F91">
        <v>3.7</v>
      </c>
      <c r="G91">
        <v>-1.8</v>
      </c>
      <c r="H91">
        <v>0.3</v>
      </c>
      <c r="J91">
        <f t="shared" si="5"/>
        <v>0.49851152136991106</v>
      </c>
      <c r="K91">
        <f t="shared" si="6"/>
        <v>0.2967330484344709</v>
      </c>
    </row>
    <row r="92" spans="1:11" x14ac:dyDescent="0.25">
      <c r="A92">
        <v>8.83</v>
      </c>
      <c r="B92">
        <v>4</v>
      </c>
      <c r="C92">
        <v>6.3</v>
      </c>
      <c r="D92">
        <v>5.4</v>
      </c>
      <c r="E92">
        <v>257</v>
      </c>
      <c r="F92">
        <v>3.7</v>
      </c>
      <c r="G92">
        <v>-2.1</v>
      </c>
      <c r="H92">
        <v>0.3</v>
      </c>
      <c r="J92">
        <f t="shared" si="5"/>
        <v>0.50124871970277229</v>
      </c>
      <c r="K92">
        <f t="shared" si="6"/>
        <v>0.2986162585463325</v>
      </c>
    </row>
    <row r="93" spans="1:11" x14ac:dyDescent="0.25">
      <c r="A93">
        <v>9.3000000000000007</v>
      </c>
      <c r="B93">
        <v>4</v>
      </c>
      <c r="C93">
        <v>6.8</v>
      </c>
      <c r="D93">
        <v>5.4</v>
      </c>
      <c r="E93">
        <v>257</v>
      </c>
      <c r="F93">
        <v>3.7</v>
      </c>
      <c r="G93">
        <v>-2.4</v>
      </c>
      <c r="H93">
        <v>0.3</v>
      </c>
      <c r="J93">
        <f t="shared" si="5"/>
        <v>0.49993584000239633</v>
      </c>
      <c r="K93">
        <f t="shared" si="6"/>
        <v>0.29803867384758242</v>
      </c>
    </row>
    <row r="94" spans="1:11" x14ac:dyDescent="0.25">
      <c r="A94">
        <v>9.77</v>
      </c>
      <c r="B94">
        <v>4</v>
      </c>
      <c r="C94">
        <v>7.3</v>
      </c>
      <c r="D94">
        <v>5.4</v>
      </c>
      <c r="E94">
        <v>255</v>
      </c>
      <c r="F94">
        <v>3.7</v>
      </c>
      <c r="G94">
        <v>-2.7</v>
      </c>
      <c r="H94">
        <v>0.3</v>
      </c>
      <c r="J94">
        <f t="shared" si="5"/>
        <v>0.49654950558842159</v>
      </c>
      <c r="K94">
        <f t="shared" si="6"/>
        <v>0.29618742438607609</v>
      </c>
    </row>
    <row r="95" spans="1:11" x14ac:dyDescent="0.25">
      <c r="A95">
        <v>10.23</v>
      </c>
      <c r="B95">
        <v>4</v>
      </c>
      <c r="C95">
        <v>7.9</v>
      </c>
      <c r="D95">
        <v>5.6</v>
      </c>
      <c r="E95">
        <v>255</v>
      </c>
      <c r="F95">
        <v>3.7</v>
      </c>
      <c r="G95">
        <v>-3.1</v>
      </c>
      <c r="H95">
        <v>0.3</v>
      </c>
      <c r="J95">
        <f t="shared" si="5"/>
        <v>0.50057148633424953</v>
      </c>
      <c r="K95">
        <f t="shared" si="6"/>
        <v>0.30193200763018219</v>
      </c>
    </row>
    <row r="99" spans="1:11" x14ac:dyDescent="0.25">
      <c r="A99">
        <v>3.17</v>
      </c>
      <c r="B99">
        <v>3</v>
      </c>
      <c r="C99">
        <v>2.2000000000000002</v>
      </c>
      <c r="D99">
        <v>5.0999999999999996</v>
      </c>
      <c r="E99">
        <v>257</v>
      </c>
      <c r="F99">
        <v>3.7</v>
      </c>
      <c r="G99">
        <v>0.3</v>
      </c>
      <c r="H99">
        <v>0.3</v>
      </c>
      <c r="J99">
        <f t="shared" si="5"/>
        <v>0.49648890925459821</v>
      </c>
      <c r="K99">
        <f t="shared" si="6"/>
        <v>0.33099260616973208</v>
      </c>
    </row>
    <row r="100" spans="1:11" x14ac:dyDescent="0.25">
      <c r="A100">
        <v>3.66</v>
      </c>
      <c r="B100">
        <v>3</v>
      </c>
      <c r="C100">
        <v>2.5</v>
      </c>
      <c r="D100">
        <v>5.0999999999999996</v>
      </c>
      <c r="E100">
        <v>257</v>
      </c>
      <c r="F100">
        <v>3.7</v>
      </c>
      <c r="G100">
        <v>0.2</v>
      </c>
      <c r="H100">
        <v>0.3</v>
      </c>
      <c r="J100">
        <f t="shared" si="5"/>
        <v>0.55867233272961236</v>
      </c>
      <c r="K100">
        <f t="shared" si="6"/>
        <v>0.31037351818311798</v>
      </c>
    </row>
    <row r="101" spans="1:11" x14ac:dyDescent="0.25">
      <c r="A101">
        <v>4.13</v>
      </c>
      <c r="B101">
        <v>3</v>
      </c>
      <c r="C101">
        <v>2.8</v>
      </c>
      <c r="D101">
        <v>5.2</v>
      </c>
      <c r="E101">
        <v>257</v>
      </c>
      <c r="F101">
        <v>3.7</v>
      </c>
      <c r="G101">
        <v>0</v>
      </c>
      <c r="H101">
        <v>0.3</v>
      </c>
      <c r="J101">
        <f t="shared" si="5"/>
        <v>0.58500283172306</v>
      </c>
      <c r="K101">
        <f t="shared" si="6"/>
        <v>0.34125165183845169</v>
      </c>
    </row>
    <row r="102" spans="1:11" x14ac:dyDescent="0.25">
      <c r="A102">
        <v>4.2300000000000004</v>
      </c>
      <c r="B102">
        <v>3</v>
      </c>
      <c r="C102">
        <v>2.8</v>
      </c>
      <c r="D102">
        <v>5.2</v>
      </c>
      <c r="E102">
        <v>257</v>
      </c>
      <c r="F102">
        <v>3.7</v>
      </c>
      <c r="G102">
        <v>-0.1</v>
      </c>
      <c r="H102">
        <v>0.3</v>
      </c>
      <c r="J102">
        <f t="shared" si="5"/>
        <v>0.55767007027463722</v>
      </c>
      <c r="K102">
        <f t="shared" si="6"/>
        <v>0.37178004684975824</v>
      </c>
    </row>
    <row r="103" spans="1:11" x14ac:dyDescent="0.25">
      <c r="A103">
        <v>4.3099999999999996</v>
      </c>
      <c r="B103">
        <v>3</v>
      </c>
      <c r="C103">
        <v>2.9</v>
      </c>
      <c r="D103">
        <v>5.2</v>
      </c>
      <c r="E103">
        <v>257</v>
      </c>
      <c r="F103">
        <v>3.7</v>
      </c>
      <c r="G103">
        <v>-0.1</v>
      </c>
      <c r="H103">
        <v>0.3</v>
      </c>
      <c r="J103">
        <f t="shared" si="5"/>
        <v>0.58192315396944561</v>
      </c>
      <c r="K103">
        <f t="shared" si="6"/>
        <v>0.3581065562888896</v>
      </c>
    </row>
    <row r="104" spans="1:11" x14ac:dyDescent="0.25">
      <c r="A104">
        <v>4.4400000000000004</v>
      </c>
      <c r="B104">
        <v>3</v>
      </c>
      <c r="C104">
        <v>3</v>
      </c>
      <c r="D104">
        <v>5.2</v>
      </c>
      <c r="E104">
        <v>257</v>
      </c>
      <c r="F104">
        <v>3.8</v>
      </c>
      <c r="G104">
        <v>-0.2</v>
      </c>
      <c r="H104">
        <v>0.3</v>
      </c>
      <c r="J104">
        <f t="shared" si="5"/>
        <v>0.5905258603444612</v>
      </c>
      <c r="K104">
        <f t="shared" si="6"/>
        <v>0.37962376736429648</v>
      </c>
    </row>
    <row r="105" spans="1:11" x14ac:dyDescent="0.25">
      <c r="A105">
        <v>4.53</v>
      </c>
      <c r="B105">
        <v>3</v>
      </c>
      <c r="C105">
        <v>3.3</v>
      </c>
      <c r="D105">
        <v>5.2</v>
      </c>
      <c r="E105">
        <v>257</v>
      </c>
      <c r="F105">
        <v>3.8</v>
      </c>
      <c r="G105">
        <v>-0.3</v>
      </c>
      <c r="H105">
        <v>0.3</v>
      </c>
      <c r="J105">
        <f t="shared" si="5"/>
        <v>0.68885742343614731</v>
      </c>
      <c r="K105">
        <f t="shared" si="6"/>
        <v>0.40521024908008674</v>
      </c>
    </row>
    <row r="106" spans="1:11" x14ac:dyDescent="0.25">
      <c r="A106">
        <v>4.6100000000000003</v>
      </c>
      <c r="B106">
        <v>3</v>
      </c>
      <c r="C106">
        <v>5.2</v>
      </c>
      <c r="D106">
        <v>5.2</v>
      </c>
      <c r="E106">
        <v>257</v>
      </c>
      <c r="F106">
        <v>3.7</v>
      </c>
      <c r="G106">
        <v>-1.5</v>
      </c>
      <c r="H106">
        <v>0.3</v>
      </c>
      <c r="J106">
        <f t="shared" si="5"/>
        <v>1.4085668899191697</v>
      </c>
      <c r="K106">
        <f t="shared" si="6"/>
        <v>0.86079087717282587</v>
      </c>
    </row>
    <row r="107" spans="1:11" x14ac:dyDescent="0.25">
      <c r="A107">
        <v>4.6900000000000004</v>
      </c>
      <c r="B107">
        <v>3</v>
      </c>
      <c r="C107">
        <v>5.3</v>
      </c>
      <c r="D107">
        <v>5.2</v>
      </c>
      <c r="E107">
        <v>256</v>
      </c>
      <c r="F107">
        <v>3.7</v>
      </c>
      <c r="G107">
        <v>-1.6</v>
      </c>
      <c r="H107">
        <v>0.3</v>
      </c>
      <c r="J107">
        <f t="shared" si="5"/>
        <v>1.3987266970638403</v>
      </c>
      <c r="K107">
        <f t="shared" si="6"/>
        <v>0.86947875763427918</v>
      </c>
    </row>
    <row r="108" spans="1:11" x14ac:dyDescent="0.25">
      <c r="A108">
        <v>4.82</v>
      </c>
      <c r="B108">
        <v>3</v>
      </c>
      <c r="C108">
        <v>5.5</v>
      </c>
      <c r="D108">
        <v>5.2</v>
      </c>
      <c r="E108">
        <v>256</v>
      </c>
      <c r="F108">
        <v>3.7</v>
      </c>
      <c r="G108">
        <v>-1.7</v>
      </c>
      <c r="H108">
        <v>0.3</v>
      </c>
      <c r="J108">
        <f t="shared" si="5"/>
        <v>1.3958776579843428</v>
      </c>
      <c r="K108">
        <f t="shared" si="6"/>
        <v>0.85900163568267252</v>
      </c>
    </row>
    <row r="109" spans="1:11" x14ac:dyDescent="0.25">
      <c r="A109">
        <v>4.91</v>
      </c>
      <c r="B109">
        <v>3</v>
      </c>
      <c r="C109">
        <v>5.6</v>
      </c>
      <c r="D109">
        <v>5.2</v>
      </c>
      <c r="E109">
        <v>256</v>
      </c>
      <c r="F109">
        <v>3.7</v>
      </c>
      <c r="G109">
        <v>-1.8</v>
      </c>
      <c r="H109">
        <v>0.3</v>
      </c>
      <c r="J109">
        <f t="shared" si="5"/>
        <v>1.3796655896312942</v>
      </c>
      <c r="K109">
        <f t="shared" si="6"/>
        <v>0.86229099351955896</v>
      </c>
    </row>
    <row r="110" spans="1:11" x14ac:dyDescent="0.25">
      <c r="A110">
        <v>5</v>
      </c>
      <c r="B110">
        <v>3</v>
      </c>
      <c r="C110">
        <v>5.7</v>
      </c>
      <c r="D110">
        <v>5.2</v>
      </c>
      <c r="E110">
        <v>256</v>
      </c>
      <c r="F110">
        <v>3.7</v>
      </c>
      <c r="G110">
        <v>-1.9</v>
      </c>
      <c r="H110">
        <v>0.3</v>
      </c>
      <c r="J110">
        <f t="shared" si="5"/>
        <v>1.3637057560569983</v>
      </c>
      <c r="K110">
        <f t="shared" si="6"/>
        <v>0.86478901603614522</v>
      </c>
    </row>
    <row r="111" spans="1:11" x14ac:dyDescent="0.25">
      <c r="A111">
        <v>5.08</v>
      </c>
      <c r="B111">
        <v>3</v>
      </c>
      <c r="C111">
        <v>5.9</v>
      </c>
      <c r="D111">
        <v>5.2</v>
      </c>
      <c r="E111">
        <v>256</v>
      </c>
      <c r="F111">
        <v>3.7</v>
      </c>
      <c r="G111">
        <v>-2</v>
      </c>
      <c r="H111">
        <v>0.3</v>
      </c>
      <c r="J111">
        <f t="shared" si="5"/>
        <v>1.38553613450518</v>
      </c>
      <c r="K111">
        <f t="shared" si="6"/>
        <v>0.8699878053869734</v>
      </c>
    </row>
    <row r="112" spans="1:11" x14ac:dyDescent="0.25">
      <c r="A112">
        <v>5.54</v>
      </c>
      <c r="B112">
        <v>3</v>
      </c>
      <c r="C112">
        <v>6.6</v>
      </c>
      <c r="D112">
        <v>5.3</v>
      </c>
      <c r="E112">
        <v>257</v>
      </c>
      <c r="F112">
        <v>3.7</v>
      </c>
      <c r="G112">
        <v>-2.4</v>
      </c>
      <c r="H112">
        <v>0.3</v>
      </c>
      <c r="J112">
        <f t="shared" si="5"/>
        <v>1.3546506210734455</v>
      </c>
      <c r="K112">
        <f t="shared" si="6"/>
        <v>0.83988338506553606</v>
      </c>
    </row>
    <row r="113" spans="1:11" x14ac:dyDescent="0.25">
      <c r="A113">
        <v>6</v>
      </c>
      <c r="B113">
        <v>3</v>
      </c>
      <c r="C113">
        <v>7.2</v>
      </c>
      <c r="D113">
        <v>5.2</v>
      </c>
      <c r="E113">
        <v>257</v>
      </c>
      <c r="F113">
        <v>3.8</v>
      </c>
      <c r="G113">
        <v>-2.8</v>
      </c>
      <c r="H113">
        <v>0.3</v>
      </c>
      <c r="J113">
        <f t="shared" si="5"/>
        <v>1.2934878444985081</v>
      </c>
      <c r="K113">
        <f t="shared" si="6"/>
        <v>0.80842990281156757</v>
      </c>
    </row>
    <row r="114" spans="1:11" x14ac:dyDescent="0.25">
      <c r="A114">
        <v>6.46</v>
      </c>
      <c r="B114">
        <v>3</v>
      </c>
      <c r="C114">
        <v>8.1</v>
      </c>
      <c r="D114">
        <v>5.2</v>
      </c>
      <c r="E114">
        <v>256</v>
      </c>
      <c r="F114">
        <v>3.7</v>
      </c>
      <c r="G114">
        <v>-3.4</v>
      </c>
      <c r="H114">
        <v>0.3</v>
      </c>
      <c r="J114">
        <f t="shared" si="5"/>
        <v>1.2951651387020648</v>
      </c>
      <c r="K114">
        <f t="shared" si="6"/>
        <v>0.81695031825822539</v>
      </c>
    </row>
    <row r="115" spans="1:11" x14ac:dyDescent="0.25">
      <c r="A115">
        <v>6.93</v>
      </c>
      <c r="B115">
        <v>3</v>
      </c>
      <c r="C115">
        <v>9</v>
      </c>
      <c r="D115">
        <v>5.2</v>
      </c>
      <c r="E115">
        <v>256</v>
      </c>
      <c r="F115">
        <v>3.7</v>
      </c>
      <c r="G115">
        <v>-4</v>
      </c>
      <c r="H115">
        <v>0.3</v>
      </c>
      <c r="J115">
        <f t="shared" si="5"/>
        <v>1.2812741849034956</v>
      </c>
      <c r="K115">
        <f t="shared" si="6"/>
        <v>0.81378225257384185</v>
      </c>
    </row>
    <row r="116" spans="1:11" x14ac:dyDescent="0.25">
      <c r="A116">
        <v>7.43</v>
      </c>
      <c r="B116">
        <v>3</v>
      </c>
      <c r="C116">
        <v>10.1</v>
      </c>
      <c r="D116">
        <v>5.4</v>
      </c>
      <c r="E116">
        <v>256</v>
      </c>
      <c r="F116">
        <v>3.8</v>
      </c>
      <c r="G116" t="s">
        <v>13</v>
      </c>
      <c r="J116">
        <f t="shared" si="5"/>
        <v>1.2803188032756911</v>
      </c>
      <c r="K116" t="e">
        <f t="shared" si="6"/>
        <v>#VALUE!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e8bd78-ea7f-4e15-bf21-16207dd18471">
      <Terms xmlns="http://schemas.microsoft.com/office/infopath/2007/PartnerControls"/>
    </lcf76f155ced4ddcb4097134ff3c332f>
    <TaxCatchAll xmlns="efa2cb4e-9744-49fa-9850-933431ac248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A98F1529AF64BB0B9C14A10EBC3E5" ma:contentTypeVersion="12" ma:contentTypeDescription="Een nieuw document maken." ma:contentTypeScope="" ma:versionID="d345c582cd044b7ed16b6ea6510c2fa0">
  <xsd:schema xmlns:xsd="http://www.w3.org/2001/XMLSchema" xmlns:xs="http://www.w3.org/2001/XMLSchema" xmlns:p="http://schemas.microsoft.com/office/2006/metadata/properties" xmlns:ns2="53e8bd78-ea7f-4e15-bf21-16207dd18471" xmlns:ns3="efa2cb4e-9744-49fa-9850-933431ac2480" targetNamespace="http://schemas.microsoft.com/office/2006/metadata/properties" ma:root="true" ma:fieldsID="4db70d6f4e75a843b642f5e006d115eb" ns2:_="" ns3:_="">
    <xsd:import namespace="53e8bd78-ea7f-4e15-bf21-16207dd18471"/>
    <xsd:import namespace="efa2cb4e-9744-49fa-9850-933431ac2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8bd78-ea7f-4e15-bf21-16207dd18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2cb4e-9744-49fa-9850-933431ac248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cd4f37e-30c7-496b-8343-37f01aeabbce}" ma:internalName="TaxCatchAll" ma:showField="CatchAllData" ma:web="efa2cb4e-9744-49fa-9850-933431ac24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54CAD-8D13-4E67-8EC7-2D03CCEBE7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8AAFE8-CB15-4E90-B080-50C77EF53C00}">
  <ds:schemaRefs>
    <ds:schemaRef ds:uri="http://schemas.microsoft.com/office/2006/metadata/properties"/>
    <ds:schemaRef ds:uri="http://schemas.microsoft.com/office/infopath/2007/PartnerControls"/>
    <ds:schemaRef ds:uri="53e8bd78-ea7f-4e15-bf21-16207dd18471"/>
    <ds:schemaRef ds:uri="efa2cb4e-9744-49fa-9850-933431ac2480"/>
  </ds:schemaRefs>
</ds:datastoreItem>
</file>

<file path=customXml/itemProps3.xml><?xml version="1.0" encoding="utf-8"?>
<ds:datastoreItem xmlns:ds="http://schemas.openxmlformats.org/officeDocument/2006/customXml" ds:itemID="{F78BD1EC-A656-487B-B631-B6BFF27D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e8bd78-ea7f-4e15-bf21-16207dd18471"/>
    <ds:schemaRef ds:uri="efa2cb4e-9744-49fa-9850-933431ac2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 Administrator</dc:creator>
  <cp:keywords/>
  <dc:description/>
  <cp:lastModifiedBy>HP</cp:lastModifiedBy>
  <cp:revision/>
  <dcterms:created xsi:type="dcterms:W3CDTF">2022-03-31T07:27:56Z</dcterms:created>
  <dcterms:modified xsi:type="dcterms:W3CDTF">2022-04-30T21:31:22Z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0x010100EE1A98F1529AF64BB0B9C14A10EBC3E5</vt:lpwstr>
  </property>
  <property fmtid="{D5CDD505-2E9C-101B-9397-08002B2CF9AE}" pid="3" name="MediaServiceImageTags">
    <vt:lpwstr/>
  </property>
</Properties>
</file>